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0" yWindow="0" windowWidth="20730" windowHeight="8760" tabRatio="862"/>
  </bookViews>
  <sheets>
    <sheet name="通所型サービス（1枚版）" sheetId="1" r:id="rId1"/>
    <sheet name="通所型サービス（100名）" sheetId="2" r:id="rId2"/>
    <sheet name="シフト記号表（勤務時間帯）" sheetId="3" r:id="rId3"/>
    <sheet name="記入方法" sheetId="4" r:id="rId4"/>
    <sheet name="プルダウン・リスト" sheetId="5" r:id="rId5"/>
    <sheet name="【記載例】通所型サービス" sheetId="6" r:id="rId6"/>
    <sheet name="【記載例】シフト記号表（勤務時間帯）" sheetId="7" r:id="rId7"/>
  </sheets>
  <definedNames>
    <definedName name="職種">'プルダウン・リスト'!$C$12:$L$12</definedName>
    <definedName name="シフト記号表">'シフト記号表（勤務時間帯）'!$C$6:$C$35</definedName>
    <definedName name="管理者">'プルダウン・リスト'!$C$13:$C$25</definedName>
    <definedName name="生活相談員">'プルダウン・リスト'!$D$13:$D$25</definedName>
    <definedName name="看護職員">'プルダウン・リスト'!$E$13:$E$25</definedName>
    <definedName name="機能訓練指導員">'プルダウン・リスト'!$G$13:$G$25</definedName>
    <definedName name="介護職員">'プルダウン・リスト'!$F$13:$F$25</definedName>
    <definedName name="_xlnm.Print_Area" localSheetId="0">'通所型サービス（1枚版）'!$A$1:$BF$71</definedName>
    <definedName name="_xlnm.Print_Area" localSheetId="2">'シフト記号表（勤務時間帯）'!$A$1:$W$57</definedName>
    <definedName name="_xlnm.Print_Area" localSheetId="5">'【記載例】通所型サービス'!$A$1:$BF$71</definedName>
    <definedName name="_xlnm.Print_Area" localSheetId="6">'【記載例】シフト記号表（勤務時間帯）'!$A$1:$W$57</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<sst xmlns="http://schemas.openxmlformats.org/spreadsheetml/2006/main" xmlns:r="http://schemas.openxmlformats.org/officeDocument/2006/relationships" count="194" uniqueCount="194">
  <si>
    <t>g</t>
  </si>
  <si>
    <t>勤務時間</t>
  </si>
  <si>
    <t>　(14)介護予防通所介護相当サービスの場合の生活相談員がサービス提供時間内に勤務する時間数の合計（勤務延時間数）が自動計算されますので、誤りがないか確認してください。</t>
  </si>
  <si>
    <t>（標準様式１）</t>
  </si>
  <si>
    <t>作業療法士</t>
  </si>
  <si>
    <t>サービス種別（</t>
  </si>
  <si>
    <t>年</t>
  </si>
  <si>
    <t>終業時刻</t>
  </si>
  <si>
    <t>o</t>
  </si>
  <si>
    <t>：</t>
  </si>
  <si>
    <t>)</t>
  </si>
  <si>
    <t>従業者の勤務の体制及び勤務形態一覧表　</t>
  </si>
  <si>
    <t>2週目</t>
  </si>
  <si>
    <t>介護予防通所介護相当サービス</t>
  </si>
  <si>
    <t>管理者</t>
  </si>
  <si>
    <t>看護職員</t>
  </si>
  <si>
    <t>(</t>
  </si>
  <si>
    <t>）</t>
  </si>
  <si>
    <t>令和</t>
  </si>
  <si>
    <t>月</t>
  </si>
  <si>
    <t>事業所名（</t>
  </si>
  <si>
    <t xml:space="preserve">(5) 当該サービス提供単位のサービス提供時間 </t>
  </si>
  <si>
    <t>　(11) 従業者ごとに、合計勤務時間数が自動計算されますので、誤りがないか確認してください。</t>
  </si>
  <si>
    <t>(1)</t>
  </si>
  <si>
    <t>４週</t>
  </si>
  <si>
    <t>f</t>
  </si>
  <si>
    <t>(2)</t>
  </si>
  <si>
    <t>(17) サービス提供時間（平均提供時間）</t>
  </si>
  <si>
    <t>　　　 その他、特記事項欄としてもご活用ください。</t>
  </si>
  <si>
    <t>・ 介護予防通所介護相当サービスにおける「確保すべき従業者の勤務延時間数」には、「最低限確保すべきとされている程度の休憩時間は含めて差し支えない」としており、</t>
  </si>
  <si>
    <t>単位目</t>
  </si>
  <si>
    <t>予定</t>
  </si>
  <si>
    <t>時間/週</t>
  </si>
  <si>
    <t>(3)事業所における常勤の従業者が勤務すべき時間数</t>
  </si>
  <si>
    <t>時間/月</t>
  </si>
  <si>
    <t>当月の日数</t>
  </si>
  <si>
    <t>サービス提供時間内
の勤務時間数</t>
  </si>
  <si>
    <t>日</t>
  </si>
  <si>
    <t>(4) 事業所全体のサービス提供単位数</t>
  </si>
  <si>
    <t>(13) 兼務状況
（兼務先及び兼務する
職務の内容）等</t>
  </si>
  <si>
    <t>単位</t>
  </si>
  <si>
    <t>サービス提供時間</t>
  </si>
  <si>
    <t>～</t>
  </si>
  <si>
    <t>z</t>
  </si>
  <si>
    <t>（計</t>
  </si>
  <si>
    <t>始業時刻</t>
  </si>
  <si>
    <t>時間）</t>
  </si>
  <si>
    <t>(18) 確保すべき介護職員の勤務時間数　　　</t>
  </si>
  <si>
    <t>・・・プルダウンから選択して入力する必要がある箇所です。</t>
  </si>
  <si>
    <t>(6) 
職種</t>
  </si>
  <si>
    <t>（注）常勤・非常勤の区分について</t>
  </si>
  <si>
    <t>No</t>
  </si>
  <si>
    <t>記号</t>
  </si>
  <si>
    <t>(7)
勤務
形態</t>
  </si>
  <si>
    <t>シフト記号</t>
  </si>
  <si>
    <t>(8)
資格</t>
  </si>
  <si>
    <t>(9) 氏　名</t>
  </si>
  <si>
    <t>生活相談員</t>
  </si>
  <si>
    <t>(10)</t>
  </si>
  <si>
    <t>p</t>
  </si>
  <si>
    <t>(12)
週平均
勤務時間
数</t>
  </si>
  <si>
    <t>1週目</t>
  </si>
  <si>
    <t>(14) サービス提供時間内の勤務延時間数（生活相談員）</t>
  </si>
  <si>
    <t>5週目</t>
  </si>
  <si>
    <t>3週目</t>
  </si>
  <si>
    <t>v</t>
  </si>
  <si>
    <t>4週目</t>
  </si>
  <si>
    <t>※24時間表記</t>
  </si>
  <si>
    <t>A</t>
  </si>
  <si>
    <t>勤務時間数</t>
  </si>
  <si>
    <t>きゅう師</t>
  </si>
  <si>
    <t>■シフト記号表（勤務時間帯）</t>
  </si>
  <si>
    <t>(15) サービス提供時間内の勤務延時間数（介護職員）</t>
  </si>
  <si>
    <t>(16) 利用者数　　　</t>
  </si>
  <si>
    <t>（参考）
(19) 1日の職種別人員内訳</t>
  </si>
  <si>
    <t>介護職員</t>
  </si>
  <si>
    <t>機能訓練指導員</t>
  </si>
  <si>
    <t>≪要 提出≫</t>
  </si>
  <si>
    <t>休憩時間1時間は「1:00」、休憩時間45分は「00:45」と入力してください。</t>
  </si>
  <si>
    <t>サービス提供時間内の勤務時間</t>
  </si>
  <si>
    <t>自由記載欄</t>
  </si>
  <si>
    <t>うち、休憩時間</t>
  </si>
  <si>
    <t>開始時刻</t>
  </si>
  <si>
    <t>終了時刻</t>
  </si>
  <si>
    <t>a</t>
  </si>
  <si>
    <t>サービス種別</t>
  </si>
  <si>
    <t>（</t>
  </si>
  <si>
    <t>b</t>
  </si>
  <si>
    <t>c</t>
  </si>
  <si>
    <t>d</t>
  </si>
  <si>
    <t>e</t>
  </si>
  <si>
    <t>h</t>
  </si>
  <si>
    <t>i</t>
  </si>
  <si>
    <t>j</t>
  </si>
  <si>
    <t>k</t>
  </si>
  <si>
    <t>l</t>
  </si>
  <si>
    <t>m</t>
  </si>
  <si>
    <t>n</t>
  </si>
  <si>
    <t>q</t>
  </si>
  <si>
    <t>r</t>
  </si>
  <si>
    <t>s</t>
  </si>
  <si>
    <t>t</t>
  </si>
  <si>
    <t>u</t>
  </si>
  <si>
    <t>w</t>
  </si>
  <si>
    <t>x</t>
  </si>
  <si>
    <t>y</t>
  </si>
  <si>
    <t>休</t>
  </si>
  <si>
    <t>従業者の勤務の体制及び勤務形態一覧表　記入方法　（通所型サービス）</t>
  </si>
  <si>
    <t>-</t>
  </si>
  <si>
    <t>休日</t>
  </si>
  <si>
    <t>・職種ごとの勤務時間を「○：○○～○：○○」と表記することが困難な場合は、No21～30を活用し、勤務時間数のみを入力してください。</t>
  </si>
  <si>
    <t>・No1～20は始業時刻・終業時刻・休憩時間等を入力すると勤務時間数が計算されますが、入力の補助を目的とするものですので、結果に誤りがないかご確認ください。</t>
  </si>
  <si>
    <t>・シフト記号が足りない場合は、適宜、行を追加してください。</t>
  </si>
  <si>
    <t>※自治体の条例により定められた資格等、自治体独自の資格を追加する必要がある場合は、上表の空欄に資格名称を追加してください。</t>
  </si>
  <si>
    <t>・シフト記号は、適宜、使いやすい記号に変更していただいて構いません。</t>
  </si>
  <si>
    <t>　「サービス提供時間内の勤務時間」の計算にあたってその休憩時間を差し引く必要はないのでご留意ください。（上記「U」列）</t>
  </si>
  <si>
    <t>≪提出不要≫</t>
  </si>
  <si>
    <t>・・・直接入力する必要がある箇所です。</t>
  </si>
  <si>
    <t>下記の記入方法に従って、入力してください。</t>
  </si>
  <si>
    <t>　なお、「従業者の勤務の体制及び勤務形態一覧表」に「シフト記号表（勤務時間帯）」も必ず添付して提出してください。</t>
  </si>
  <si>
    <t>　・最初に「年月欄」「サービス種別」「事業所名」を入力してください。</t>
  </si>
  <si>
    <t>　(1) 「４週」・「暦月」のいずれかを選択してください。</t>
  </si>
  <si>
    <t>　(2) 「予定」・「実績」・「予定・実績」のいずれかを選択してください。（「予定・実績」は予定と実績が同じだったことを示す場合に選択してください。）</t>
  </si>
  <si>
    <t>　(3) 事業所における常勤の従業者が勤務すべき時間数を入力してください。</t>
  </si>
  <si>
    <t>　(4) 事業所全体のサービス提供単位数及び、本シートに記入する単位目を入力してください。</t>
  </si>
  <si>
    <t>　(5) 当該サービス提供単位のサービス提供時間を入力してください。（送迎時間は含まれません。）</t>
  </si>
  <si>
    <t>　(6) 従業者の職種について、下記のうち該当する職種をプルダウンより選択してください。（直接入力も可能です。）</t>
  </si>
  <si>
    <t xml:space="preserve"> 　　 記入の順序は、職種ごとにまとめてください。</t>
  </si>
  <si>
    <t>職種名</t>
  </si>
  <si>
    <t>　(7) 従業者の勤務形態について、下記のうち該当する区分の記号をプルダウンより選択してください。</t>
  </si>
  <si>
    <t xml:space="preserve"> 　　 記入の順序は、各職種の中で勤務形態の区分ごとにまとめてください。</t>
  </si>
  <si>
    <t>　G列・・・「機能訓練指導員」</t>
  </si>
  <si>
    <t>区分</t>
  </si>
  <si>
    <t>常勤で専従</t>
  </si>
  <si>
    <t>B</t>
  </si>
  <si>
    <t>常勤で兼務</t>
  </si>
  <si>
    <t>C</t>
  </si>
  <si>
    <t>非常勤で専従</t>
  </si>
  <si>
    <t>D</t>
  </si>
  <si>
    <t>非常勤で兼務</t>
  </si>
  <si>
    <r>
      <rPr>
        <sz val="12"/>
        <color theme="1"/>
        <rFont val="hgsｺﾞｼｯｸm"/>
      </rPr>
      <t>　　　当該事業所における勤務時間が、当該事業所において定められている常勤の従業者が勤務すべき時間数に達していることをいいます。</t>
    </r>
    <r>
      <rPr>
        <u/>
        <sz val="12"/>
        <color theme="1"/>
        <rFont val="HGSｺﾞｼｯｸE"/>
      </rPr>
      <t>雇用の形態は考慮しません</t>
    </r>
    <r>
      <rPr>
        <sz val="12"/>
        <color theme="1"/>
        <rFont val="HGSｺﾞｼｯｸM"/>
      </rPr>
      <t>。</t>
    </r>
  </si>
  <si>
    <t>　　（例えば、常勤者は週に40時間勤務することとされた事業所であれば、非正規雇用であっても、週40時間勤務する従業者は常勤扱いとなります。）</t>
  </si>
  <si>
    <t>　(8) 従業者の保有する資格について、該当する資格名称をプルダウンより選択してください。（直接入力も可能です。）</t>
  </si>
  <si>
    <t xml:space="preserve"> 　　 保有資格を全て記入するのではなく、人員基準上、求められる資格等を入力してください。</t>
  </si>
  <si>
    <r>
      <rPr>
        <b/>
        <sz val="12"/>
        <color theme="1"/>
        <rFont val="hgsｺﾞｼｯｸm"/>
      </rPr>
      <t xml:space="preserve">       ※選択した資格及び研修に関して、</t>
    </r>
    <r>
      <rPr>
        <b/>
        <u/>
        <sz val="12"/>
        <color theme="1"/>
        <rFont val="HGSｺﾞｼｯｸM"/>
      </rPr>
      <t>必要に応じて、資格証又は研修修了証等の写しを添付資料として提出</t>
    </r>
    <r>
      <rPr>
        <b/>
        <sz val="12"/>
        <color theme="1"/>
        <rFont val="HGSｺﾞｼｯｸM"/>
      </rPr>
      <t>してください。</t>
    </r>
  </si>
  <si>
    <t>　・「数式」タブ　⇒　「名前の定義」を選択</t>
  </si>
  <si>
    <t>ー</t>
  </si>
  <si>
    <t>　(9) 従業者の氏名を記入してください。</t>
  </si>
  <si>
    <t>　(10) 申請する事業に係る従業者（管理者を含む。）の1ヶ月分の勤務時間を入力してください。（別シートの「シフト記号表」を作成し、シフト記号を選択してください。）</t>
  </si>
  <si>
    <t>　　  ※ 指定基準の確認に際しては、４週分の入力で差し支えありません。</t>
  </si>
  <si>
    <t xml:space="preserve"> 　　 ※入力することができる勤務時間数は、当該事業所において常勤の従業者が勤務すべき勤務時間数を上限とします。</t>
  </si>
  <si>
    <t>　(12) 従業者ごとに、週平均の勤務時間数が自動計算されますので、誤りがないか確認してください。</t>
  </si>
  <si>
    <t>　(13) 申請する事業所以外の事業所・施設との兼務がある場合は、兼務先の事業所・施設の名称及び兼務する職務の内容について記入してください。</t>
  </si>
  <si>
    <t>　　　 同一事業所内の兼務についても兼務する職務の内容を記入してください。</t>
  </si>
  <si>
    <t>　(15) 介護職員がサービス提供時間内に勤務する時間数の合計（勤務延時間数）が自動計算されますので、誤りがないか確認してください。</t>
  </si>
  <si>
    <t>　(16) 利用者数は、単位ごとの利用者の実人数（予定の場合は定員数）を入力してください。</t>
  </si>
  <si>
    <t>　(17) サービス提供時間（平均提供時間）を入力してください。（平均提供時間＝利用者ごとの提供時間数の合計を利用者数で除して得た数）</t>
  </si>
  <si>
    <t>　(18) 介護予防通所介護相当サービスの場合の確保すべき介護職員の勤務時間数が自動計算されます。（(15)(16)を入力しないと計算されません。）</t>
  </si>
  <si>
    <t xml:space="preserve"> （参考）</t>
  </si>
  <si>
    <t>　(19) 1日の職種別人員内訳が自動カウントされますので、誤りがないか確認してください。職種を追加したい場合は、機能訓練指導員の下に１種追加可能です。</t>
  </si>
  <si>
    <t>　　　（追加した職種の人員内訳を自動計算させるためには、職種名称は(5)職種と一致させる必要があります。）</t>
  </si>
  <si>
    <t>１．サービス種別</t>
  </si>
  <si>
    <t>緩和した基準による通所型サービス</t>
  </si>
  <si>
    <t>２．職種名・資格名称</t>
  </si>
  <si>
    <t>資格</t>
  </si>
  <si>
    <t>社会福祉士</t>
  </si>
  <si>
    <t>看護師</t>
  </si>
  <si>
    <t>介護福祉士</t>
  </si>
  <si>
    <t>機能訓練指導員、介護職員</t>
  </si>
  <si>
    <t>理学療法士</t>
  </si>
  <si>
    <t>社会福祉主事任用資格</t>
  </si>
  <si>
    <t>准看護師</t>
  </si>
  <si>
    <t>精神保健福祉士</t>
  </si>
  <si>
    <t>言語聴覚士</t>
  </si>
  <si>
    <t>柔道整復師</t>
  </si>
  <si>
    <t>あん摩マッサージ指圧師</t>
  </si>
  <si>
    <t>はり師</t>
  </si>
  <si>
    <t>【自治体の皆様へ】</t>
  </si>
  <si>
    <t>※ INDIRECT関数使用のため、以下のとおりセルに「名前の定義」をしています。</t>
  </si>
  <si>
    <t>　C12～L12・・・「職種」</t>
  </si>
  <si>
    <t>　C列・・・「管理者」</t>
  </si>
  <si>
    <t>　D列・・・「生活相談員」</t>
  </si>
  <si>
    <t>　E列・・・「看護職員」</t>
  </si>
  <si>
    <t>　F列・・・「介護職員」</t>
  </si>
  <si>
    <t>　行が足りない場合は、適宜追加してください。</t>
  </si>
  <si>
    <t>　その後、以下の手順で必要資格について「名前の定義」をします。</t>
  </si>
  <si>
    <t>※職種を追加したい場合は、12行目に職種名を追加し、それぞれの列に必要資格を入力してください。</t>
  </si>
  <si>
    <t>　・「名前」に職種名を入力</t>
  </si>
  <si>
    <t>　・「参照範囲」にその職種の必要資格を範囲設定する　⇒　OKボタン</t>
  </si>
  <si>
    <t>　編集したい場合は、「数式」タブ　⇒　「名前の管理」で編集してください。</t>
  </si>
  <si>
    <t>○○デイサービス</t>
  </si>
  <si>
    <t>○○　○○</t>
  </si>
  <si>
    <t>看護職員、機能訓練指導員</t>
  </si>
  <si>
    <t>看護職員、介護職員</t>
  </si>
</sst>
</file>

<file path=xl/styles.xml><?xml version="1.0" encoding="utf-8"?>
<styleSheet xmlns="http://schemas.openxmlformats.org/spreadsheetml/2006/main" xmlns:r="http://schemas.openxmlformats.org/officeDocument/2006/relationships" xmlns:mc="http://schemas.openxmlformats.org/markup-compatibility/2006">
  <numFmts count="2">
    <numFmt numFmtId="176" formatCode="#,##0.0#"/>
    <numFmt numFmtId="177" formatCode="0.0"/>
  </numFmts>
  <fonts count="21">
    <font>
      <sz val="11"/>
      <color theme="1"/>
      <name val="Calibri"/>
      <family val="2"/>
    </font>
    <font>
      <sz val="6"/>
      <color auto="1"/>
      <name val="游ゴシック"/>
      <family val="3"/>
    </font>
    <font>
      <sz val="16"/>
      <color theme="1"/>
      <name val="Hgsｺﾞｼｯｸm"/>
      <family val="3"/>
    </font>
    <font>
      <b/>
      <sz val="16"/>
      <color theme="1"/>
      <name val="Hgsｺﾞｼｯｸm"/>
      <family val="3"/>
    </font>
    <font>
      <sz val="12"/>
      <color theme="1"/>
      <name val="Hgsｺﾞｼｯｸm"/>
    </font>
    <font>
      <sz val="11"/>
      <color auto="1"/>
      <name val="Calibri"/>
    </font>
    <font>
      <sz val="14"/>
      <color theme="1"/>
      <name val="Hgsｺﾞｼｯｸm"/>
      <family val="3"/>
    </font>
    <font>
      <sz val="12"/>
      <color rgb="FFFFFF99"/>
      <name val="Hgsｺﾞｼｯｸm"/>
    </font>
    <font>
      <b/>
      <sz val="12"/>
      <color theme="1"/>
      <name val="Hgsｺﾞｼｯｸm"/>
    </font>
    <font>
      <sz val="11"/>
      <color theme="1"/>
      <name val="Hgsｺﾞｼｯｸm"/>
    </font>
    <font>
      <sz val="6"/>
      <color theme="1"/>
      <name val="Hgsｺﾞｼｯｸm"/>
      <family val="3"/>
    </font>
    <font>
      <b/>
      <sz val="14"/>
      <color theme="1"/>
      <name val="Hgsｺﾞｼｯｸm"/>
    </font>
    <font>
      <sz val="10"/>
      <color theme="1"/>
      <name val="Hgsｺﾞｼｯｸm"/>
      <family val="3"/>
    </font>
    <font>
      <sz val="16"/>
      <color theme="1"/>
      <name val="游ゴシック"/>
      <family val="3"/>
    </font>
    <font>
      <b/>
      <sz val="16"/>
      <color rgb="FFFF0000"/>
      <name val="游ゴシック"/>
      <family val="3"/>
    </font>
    <font>
      <sz val="16"/>
      <color rgb="FFFF0000"/>
      <name val="游ゴシック"/>
      <family val="3"/>
    </font>
    <font>
      <sz val="16"/>
      <color rgb="FF000000"/>
      <name val="游ゴシック"/>
    </font>
    <font>
      <sz val="11"/>
      <color theme="1"/>
      <name val="游ゴシック"/>
      <family val="3"/>
    </font>
    <font>
      <b/>
      <sz val="12"/>
      <color rgb="FFFF0000"/>
      <name val="Hgsｺﾞｼｯｸm"/>
      <family val="3"/>
    </font>
    <font>
      <sz val="12"/>
      <color theme="1"/>
      <name val="Hgsｺﾞｼｯｸe"/>
    </font>
    <font>
      <sz val="16"/>
      <color theme="1"/>
      <name val="Hgsｺﾞｼｯｸe"/>
    </font>
  </fonts>
  <fills count="6">
    <fill>
      <patternFill patternType="none"/>
    </fill>
    <fill>
      <patternFill patternType="gray125"/>
    </fill>
    <fill>
      <patternFill patternType="solid">
        <fgColor theme="0"/>
        <bgColor theme="0"/>
      </patternFill>
    </fill>
    <fill>
      <patternFill patternType="solid">
        <fgColor rgb="FFDEEAF6"/>
        <bgColor rgb="FFDEEAF6"/>
      </patternFill>
    </fill>
    <fill>
      <patternFill patternType="solid">
        <fgColor rgb="FFCCFFCC"/>
        <bgColor rgb="FFCCFFCC"/>
      </patternFill>
    </fill>
    <fill>
      <patternFill patternType="solid">
        <fgColor theme="0"/>
        <bgColor indexed="64"/>
      </patternFill>
    </fill>
  </fills>
  <borders count="105">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style="medium">
        <color rgb="FF000000"/>
      </left>
      <right/>
      <top style="thin">
        <color rgb="FF000000"/>
      </top>
      <bottom/>
      <diagonal/>
    </border>
    <border>
      <left/>
      <right/>
      <top style="medium">
        <color rgb="FF000000"/>
      </top>
      <bottom style="medium">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n">
        <color rgb="FF000000"/>
      </bottom>
      <diagonal/>
    </border>
    <border>
      <left/>
      <right/>
      <top style="thin">
        <color rgb="FF000000"/>
      </top>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medium">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top style="medium">
        <color rgb="FF000000"/>
      </top>
      <bottom style="dotted">
        <color rgb="FF000000"/>
      </bottom>
      <diagonal/>
    </border>
    <border>
      <left style="medium">
        <color rgb="FF000000"/>
      </left>
      <right/>
      <top style="dotted">
        <color rgb="FF000000"/>
      </top>
      <bottom style="dotted">
        <color rgb="FF000000"/>
      </bottom>
      <diagonal/>
    </border>
    <border>
      <left style="medium">
        <color rgb="FF000000"/>
      </left>
      <right/>
      <top style="dotted">
        <color rgb="FF000000"/>
      </top>
      <bottom style="thin">
        <color rgb="FF000000"/>
      </bottom>
      <diagonal/>
    </border>
    <border>
      <left style="medium">
        <color rgb="FF000000"/>
      </left>
      <right/>
      <top style="thin">
        <color rgb="FF000000"/>
      </top>
      <bottom style="dotted">
        <color rgb="FF000000"/>
      </bottom>
      <diagonal/>
    </border>
    <border>
      <left style="medium">
        <color rgb="FF000000"/>
      </left>
      <right/>
      <top style="dotted">
        <color rgb="FF000000"/>
      </top>
      <bottom style="medium">
        <color rgb="FF000000"/>
      </bottom>
      <diagonal/>
    </border>
    <border>
      <left/>
      <right/>
      <top style="medium">
        <color rgb="FF000000"/>
      </top>
      <bottom style="dotted">
        <color rgb="FF000000"/>
      </bottom>
      <diagonal/>
    </border>
    <border>
      <left/>
      <right/>
      <top style="dotted">
        <color rgb="FF000000"/>
      </top>
      <bottom style="dotted">
        <color rgb="FF000000"/>
      </bottom>
      <diagonal/>
    </border>
    <border>
      <left/>
      <right/>
      <top style="dotted">
        <color rgb="FF000000"/>
      </top>
      <bottom style="thin">
        <color rgb="FF000000"/>
      </bottom>
      <diagonal/>
    </border>
    <border>
      <left/>
      <right/>
      <top style="thin">
        <color rgb="FF000000"/>
      </top>
      <bottom style="dotted">
        <color rgb="FF000000"/>
      </bottom>
      <diagonal/>
    </border>
    <border>
      <left/>
      <right/>
      <top style="dotted">
        <color rgb="FF000000"/>
      </top>
      <bottom style="medium">
        <color rgb="FF000000"/>
      </bottom>
      <diagonal/>
    </border>
    <border>
      <left/>
      <right style="medium">
        <color rgb="FF000000"/>
      </right>
      <top style="medium">
        <color rgb="FF000000"/>
      </top>
      <bottom style="dotted">
        <color rgb="FF000000"/>
      </bottom>
      <diagonal/>
    </border>
    <border>
      <left/>
      <right style="medium">
        <color rgb="FF000000"/>
      </right>
      <top style="dotted">
        <color rgb="FF000000"/>
      </top>
      <bottom style="dotted">
        <color rgb="FF000000"/>
      </bottom>
      <diagonal/>
    </border>
    <border>
      <left/>
      <right style="medium">
        <color rgb="FF000000"/>
      </right>
      <top style="dotted">
        <color rgb="FF000000"/>
      </top>
      <bottom style="thin">
        <color rgb="FF000000"/>
      </bottom>
      <diagonal/>
    </border>
    <border>
      <left/>
      <right style="medium">
        <color rgb="FF000000"/>
      </right>
      <top style="thin">
        <color rgb="FF000000"/>
      </top>
      <bottom style="dotted">
        <color rgb="FF000000"/>
      </bottom>
      <diagonal/>
    </border>
    <border>
      <left/>
      <right style="medium">
        <color rgb="FF000000"/>
      </right>
      <top style="dotted">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medium">
        <color rgb="FF000000"/>
      </left>
      <right style="thin">
        <color rgb="FF000000"/>
      </right>
      <top style="dotted">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thin">
        <color rgb="FF000000"/>
      </left>
      <right style="medium">
        <color rgb="FF000000"/>
      </right>
      <top style="dotted">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dotted">
        <color rgb="FF000000"/>
      </bottom>
      <diagonal/>
    </border>
    <border>
      <left/>
      <right style="thin">
        <color rgb="FF000000"/>
      </right>
      <top style="dotted">
        <color rgb="FF000000"/>
      </top>
      <bottom style="dotted">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style="dotted">
        <color rgb="FF000000"/>
      </bottom>
      <diagonal/>
    </border>
    <border>
      <left style="thin">
        <color rgb="FF000000"/>
      </left>
      <right/>
      <top style="medium">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top style="dotted">
        <color rgb="FF000000"/>
      </top>
      <bottom style="thin">
        <color rgb="FF000000"/>
      </bottom>
      <diagonal/>
    </border>
    <border>
      <left style="thin">
        <color rgb="FF000000"/>
      </left>
      <right/>
      <top style="thin">
        <color rgb="FF000000"/>
      </top>
      <bottom style="dotted">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top/>
      <bottom style="dotted">
        <color rgb="FF000000"/>
      </bottom>
      <diagonal/>
    </border>
    <border>
      <left/>
      <right/>
      <top/>
      <bottom style="dotted">
        <color rgb="FF000000"/>
      </bottom>
      <diagonal/>
    </border>
    <border>
      <left/>
      <right style="medium">
        <color rgb="FF000000"/>
      </right>
      <top/>
      <bottom style="dotted">
        <color rgb="FF000000"/>
      </bottom>
      <diagonal/>
    </border>
    <border>
      <left/>
      <right style="thin">
        <color rgb="FF000000"/>
      </right>
      <top/>
      <bottom style="dotted">
        <color rgb="FF000000"/>
      </bottom>
      <diagonal/>
    </border>
    <border>
      <left style="thin">
        <color rgb="FF000000"/>
      </left>
      <right/>
      <top/>
      <bottom style="dotted">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s>
  <cellStyleXfs count="1">
    <xf numFmtId="0" fontId="0" fillId="0" borderId="0"/>
  </cellStyleXfs>
  <cellXfs count="290">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4" fillId="2" borderId="0" xfId="0" applyFont="1" applyFill="1" applyBorder="1" applyAlignment="1">
      <alignment vertical="center"/>
    </xf>
    <xf numFmtId="0" fontId="2" fillId="2" borderId="0" xfId="0" applyFont="1" applyFill="1" applyBorder="1" applyAlignment="1">
      <alignment horizontal="center" vertical="center"/>
    </xf>
    <xf numFmtId="0" fontId="2" fillId="2" borderId="0" xfId="0" applyFont="1" applyFill="1" applyBorder="1" applyAlignment="1">
      <alignment vertical="center"/>
    </xf>
    <xf numFmtId="0" fontId="2" fillId="0" borderId="1" xfId="0" applyFont="1" applyBorder="1" applyAlignment="1">
      <alignment horizontal="center" vertical="center"/>
    </xf>
    <xf numFmtId="0" fontId="5" fillId="0" borderId="2" xfId="0" applyFont="1" applyBorder="1" applyAlignment="1">
      <alignment vertical="center"/>
    </xf>
    <xf numFmtId="0" fontId="5" fillId="0" borderId="3" xfId="0" applyFont="1" applyBorder="1" applyAlignment="1">
      <alignment vertical="center"/>
    </xf>
    <xf numFmtId="0" fontId="2" fillId="0" borderId="1" xfId="0" applyFont="1" applyBorder="1" applyAlignment="1">
      <alignment horizontal="center" vertical="center" shrinkToFit="1"/>
    </xf>
    <xf numFmtId="0" fontId="5" fillId="0" borderId="4" xfId="0" applyFont="1" applyBorder="1" applyAlignment="1">
      <alignment vertical="center"/>
    </xf>
    <xf numFmtId="0" fontId="2" fillId="0" borderId="5" xfId="0" applyFont="1" applyBorder="1" applyAlignment="1">
      <alignment horizontal="center" vertical="center" shrinkToFit="1"/>
    </xf>
    <xf numFmtId="0" fontId="4" fillId="2" borderId="6" xfId="0" applyFont="1" applyFill="1" applyBorder="1" applyAlignment="1">
      <alignment vertical="center"/>
    </xf>
    <xf numFmtId="0" fontId="4" fillId="0" borderId="7"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6" fillId="0" borderId="10" xfId="0" applyFont="1" applyBorder="1" applyAlignment="1">
      <alignment horizontal="center" vertical="center" wrapText="1"/>
    </xf>
    <xf numFmtId="0" fontId="5" fillId="0" borderId="10" xfId="0" applyFont="1" applyBorder="1" applyAlignment="1">
      <alignment vertical="center"/>
    </xf>
    <xf numFmtId="0" fontId="5" fillId="0" borderId="11" xfId="0" applyFont="1" applyBorder="1" applyAlignment="1">
      <alignment vertical="center"/>
    </xf>
    <xf numFmtId="0" fontId="2"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2" fillId="0" borderId="12" xfId="0" applyFont="1" applyBorder="1" applyAlignment="1">
      <alignment horizontal="center" vertical="center" wrapText="1"/>
    </xf>
    <xf numFmtId="0" fontId="2" fillId="3" borderId="12" xfId="0" applyFont="1" applyFill="1" applyBorder="1" applyAlignment="1">
      <alignment horizontal="center" vertical="center"/>
    </xf>
    <xf numFmtId="0" fontId="5" fillId="0" borderId="13" xfId="0" applyFont="1" applyBorder="1" applyAlignment="1">
      <alignment vertical="center"/>
    </xf>
    <xf numFmtId="0" fontId="2" fillId="3" borderId="14" xfId="0" applyFont="1" applyFill="1" applyBorder="1" applyAlignment="1">
      <alignment horizontal="center" vertical="center"/>
    </xf>
    <xf numFmtId="0" fontId="2" fillId="3" borderId="14" xfId="0" applyFont="1" applyFill="1" applyBorder="1" applyAlignment="1">
      <alignment horizontal="center" vertical="center" shrinkToFit="1"/>
    </xf>
    <xf numFmtId="0" fontId="7" fillId="2" borderId="15" xfId="0" applyFont="1" applyFill="1" applyBorder="1" applyAlignment="1">
      <alignment horizontal="center" vertical="center"/>
    </xf>
    <xf numFmtId="0" fontId="4" fillId="0" borderId="16" xfId="0" applyFont="1" applyBorder="1" applyAlignment="1">
      <alignment vertical="center" wrapText="1"/>
    </xf>
    <xf numFmtId="0" fontId="4" fillId="0" borderId="17" xfId="0" applyFont="1" applyBorder="1" applyAlignment="1">
      <alignment vertical="center" wrapText="1"/>
    </xf>
    <xf numFmtId="0" fontId="4" fillId="0" borderId="18" xfId="0" applyFont="1" applyBorder="1" applyAlignment="1">
      <alignment vertical="center" wrapText="1"/>
    </xf>
    <xf numFmtId="0" fontId="0" fillId="0" borderId="0" xfId="0"/>
    <xf numFmtId="0" fontId="5" fillId="0" borderId="19" xfId="0" applyFont="1" applyBorder="1" applyAlignment="1">
      <alignment vertical="center"/>
    </xf>
    <xf numFmtId="0" fontId="8" fillId="0" borderId="0" xfId="0" applyFont="1" applyAlignment="1">
      <alignment vertical="center"/>
    </xf>
    <xf numFmtId="0" fontId="4" fillId="0" borderId="0" xfId="0" applyFont="1" applyAlignment="1">
      <alignment vertical="center" textRotation="90"/>
    </xf>
    <xf numFmtId="0" fontId="5" fillId="0" borderId="20" xfId="0" applyFont="1" applyBorder="1" applyAlignment="1">
      <alignment vertical="center"/>
    </xf>
    <xf numFmtId="0" fontId="5" fillId="0" borderId="21" xfId="0" applyFont="1" applyBorder="1" applyAlignment="1">
      <alignmen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4" xfId="0" applyFont="1" applyBorder="1" applyAlignment="1">
      <alignment vertical="center"/>
    </xf>
    <xf numFmtId="0" fontId="5" fillId="0" borderId="25" xfId="0" applyFont="1" applyBorder="1" applyAlignment="1">
      <alignment vertical="center"/>
    </xf>
    <xf numFmtId="0" fontId="5" fillId="0" borderId="26" xfId="0" applyFont="1" applyBorder="1" applyAlignment="1">
      <alignment vertical="center"/>
    </xf>
    <xf numFmtId="0" fontId="5" fillId="0" borderId="27" xfId="0" applyFont="1" applyBorder="1" applyAlignment="1">
      <alignment vertical="center"/>
    </xf>
    <xf numFmtId="0" fontId="3" fillId="2" borderId="0" xfId="0" applyFont="1" applyFill="1" applyBorder="1" applyAlignment="1">
      <alignment vertical="center"/>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5" xfId="0" applyFont="1" applyBorder="1" applyAlignment="1">
      <alignment horizontal="center" vertical="center" wrapText="1"/>
    </xf>
    <xf numFmtId="0" fontId="2" fillId="3" borderId="23"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3" fillId="0" borderId="0" xfId="0" applyFont="1" applyAlignment="1">
      <alignment horizontal="left" vertical="center"/>
    </xf>
    <xf numFmtId="20" fontId="2" fillId="2" borderId="0" xfId="0" applyNumberFormat="1" applyFont="1" applyFill="1" applyBorder="1" applyAlignment="1">
      <alignment vertical="center"/>
    </xf>
    <xf numFmtId="0" fontId="4" fillId="0" borderId="30" xfId="0" applyFont="1" applyBorder="1" applyAlignment="1">
      <alignment horizontal="center" vertical="center" wrapText="1"/>
    </xf>
    <xf numFmtId="0" fontId="5" fillId="0" borderId="31" xfId="0" applyFont="1" applyBorder="1" applyAlignment="1">
      <alignment vertical="center"/>
    </xf>
    <xf numFmtId="0" fontId="5" fillId="0" borderId="32" xfId="0" applyFont="1" applyBorder="1" applyAlignment="1">
      <alignment vertical="center"/>
    </xf>
    <xf numFmtId="0" fontId="2" fillId="3" borderId="30" xfId="0" applyFont="1" applyFill="1" applyBorder="1" applyAlignment="1">
      <alignment horizontal="center" vertical="center" wrapText="1"/>
    </xf>
    <xf numFmtId="0" fontId="5" fillId="0" borderId="28" xfId="0" applyFont="1" applyBorder="1" applyAlignment="1">
      <alignment vertical="center"/>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4" fillId="0" borderId="0" xfId="0" applyFont="1" applyAlignment="1">
      <alignment vertical="center" shrinkToFit="1"/>
    </xf>
    <xf numFmtId="0" fontId="2" fillId="0" borderId="33" xfId="0" applyFont="1" applyBorder="1" applyAlignment="1">
      <alignment horizontal="center" vertical="center" wrapText="1"/>
    </xf>
    <xf numFmtId="0" fontId="5" fillId="0" borderId="34" xfId="0" applyFont="1" applyBorder="1" applyAlignment="1">
      <alignment vertical="center"/>
    </xf>
    <xf numFmtId="0" fontId="5" fillId="0" borderId="35" xfId="0" applyFont="1" applyBorder="1" applyAlignment="1">
      <alignment vertical="center"/>
    </xf>
    <xf numFmtId="0" fontId="2" fillId="3" borderId="33" xfId="0" applyFont="1" applyFill="1" applyBorder="1" applyAlignment="1">
      <alignment horizontal="center" vertical="center" shrinkToFit="1"/>
    </xf>
    <xf numFmtId="0" fontId="5" fillId="0" borderId="36" xfId="0" applyFont="1" applyBorder="1" applyAlignment="1">
      <alignment vertical="center"/>
    </xf>
    <xf numFmtId="0" fontId="2" fillId="3" borderId="37"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5"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9" fillId="0" borderId="0" xfId="0" applyFont="1" applyAlignment="1">
      <alignment vertical="center" shrinkToFit="1"/>
    </xf>
    <xf numFmtId="0" fontId="4" fillId="0" borderId="0" xfId="0" applyFont="1" applyAlignment="1">
      <alignment vertical="center" wrapText="1"/>
    </xf>
    <xf numFmtId="0" fontId="2" fillId="0" borderId="0" xfId="0" applyFont="1" applyAlignment="1">
      <alignment horizontal="right" vertical="center"/>
    </xf>
    <xf numFmtId="0" fontId="2" fillId="0" borderId="0" xfId="0" applyFont="1" applyAlignment="1">
      <alignment horizontal="center" vertical="center"/>
    </xf>
    <xf numFmtId="20" fontId="2" fillId="0" borderId="0" xfId="0" applyNumberFormat="1" applyFont="1" applyAlignment="1">
      <alignment vertical="center"/>
    </xf>
    <xf numFmtId="0" fontId="5" fillId="0" borderId="38" xfId="0" applyFont="1" applyBorder="1" applyAlignment="1">
      <alignment vertical="center"/>
    </xf>
    <xf numFmtId="0" fontId="5" fillId="0" borderId="39" xfId="0" applyFont="1" applyBorder="1" applyAlignment="1">
      <alignment vertical="center"/>
    </xf>
    <xf numFmtId="0" fontId="3" fillId="0" borderId="0" xfId="0" applyFont="1" applyAlignment="1">
      <alignment horizontal="right" vertical="center"/>
    </xf>
    <xf numFmtId="0" fontId="2" fillId="4" borderId="33"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6" fillId="0" borderId="21" xfId="0" applyFont="1" applyBorder="1" applyAlignment="1">
      <alignment horizontal="center" vertical="center"/>
    </xf>
    <xf numFmtId="0" fontId="6" fillId="0" borderId="17" xfId="0" applyFont="1" applyBorder="1" applyAlignment="1">
      <alignment horizontal="center" vertical="center"/>
    </xf>
    <xf numFmtId="0" fontId="6" fillId="4" borderId="18" xfId="0" applyFont="1" applyFill="1" applyBorder="1" applyAlignment="1">
      <alignment horizontal="center" vertical="center"/>
    </xf>
    <xf numFmtId="0" fontId="5" fillId="0" borderId="0" xfId="0" applyFont="1" applyBorder="1" applyAlignment="1">
      <alignment vertical="center"/>
    </xf>
    <xf numFmtId="0" fontId="5" fillId="0" borderId="40" xfId="0" applyFont="1" applyBorder="1" applyAlignment="1">
      <alignment vertical="center"/>
    </xf>
    <xf numFmtId="0" fontId="5" fillId="0" borderId="41" xfId="0" applyFont="1" applyBorder="1" applyAlignment="1">
      <alignment vertical="center"/>
    </xf>
    <xf numFmtId="0" fontId="5" fillId="0" borderId="42" xfId="0" applyFont="1" applyBorder="1" applyAlignment="1">
      <alignment vertical="center"/>
    </xf>
    <xf numFmtId="0" fontId="4" fillId="0" borderId="12"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44" xfId="0" applyFont="1" applyBorder="1" applyAlignment="1">
      <alignment horizontal="center" vertical="center" wrapText="1"/>
    </xf>
    <xf numFmtId="0" fontId="10" fillId="0" borderId="45" xfId="0" applyFont="1" applyBorder="1" applyAlignment="1">
      <alignment horizontal="center" vertical="center" wrapText="1"/>
    </xf>
    <xf numFmtId="0" fontId="9" fillId="0" borderId="46" xfId="0" applyFont="1" applyBorder="1" applyAlignment="1">
      <alignment horizontal="center" vertical="center" wrapText="1"/>
    </xf>
    <xf numFmtId="0" fontId="10" fillId="0" borderId="47" xfId="0" applyFont="1" applyBorder="1" applyAlignment="1">
      <alignment horizontal="center" vertical="center" wrapText="1"/>
    </xf>
    <xf numFmtId="0" fontId="10" fillId="2" borderId="15" xfId="0" applyFont="1" applyFill="1" applyBorder="1" applyAlignment="1">
      <alignment horizontal="center" vertical="center" wrapText="1"/>
    </xf>
    <xf numFmtId="0" fontId="5" fillId="0" borderId="48"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51" xfId="0" applyFont="1" applyBorder="1" applyAlignment="1">
      <alignment vertical="center"/>
    </xf>
    <xf numFmtId="0" fontId="5" fillId="0" borderId="52" xfId="0" applyFont="1" applyBorder="1" applyAlignment="1">
      <alignment vertical="center"/>
    </xf>
    <xf numFmtId="0" fontId="5" fillId="0" borderId="53" xfId="0" applyFont="1" applyBorder="1" applyAlignment="1">
      <alignment vertical="center"/>
    </xf>
    <xf numFmtId="0" fontId="5" fillId="0" borderId="54" xfId="0" applyFont="1" applyBorder="1" applyAlignment="1">
      <alignment vertical="center"/>
    </xf>
    <xf numFmtId="0" fontId="5" fillId="0" borderId="55" xfId="0" applyFont="1" applyBorder="1" applyAlignment="1">
      <alignment vertical="center"/>
    </xf>
    <xf numFmtId="0" fontId="5" fillId="0" borderId="56" xfId="0" applyFont="1" applyBorder="1" applyAlignment="1">
      <alignment vertical="center"/>
    </xf>
    <xf numFmtId="0" fontId="5" fillId="0" borderId="57" xfId="0" applyFont="1" applyBorder="1" applyAlignment="1">
      <alignment vertical="center"/>
    </xf>
    <xf numFmtId="0" fontId="5" fillId="0" borderId="58" xfId="0" applyFont="1" applyBorder="1" applyAlignment="1">
      <alignment vertical="center"/>
    </xf>
    <xf numFmtId="0" fontId="5" fillId="0" borderId="59" xfId="0" applyFont="1" applyBorder="1" applyAlignment="1">
      <alignment vertical="center"/>
    </xf>
    <xf numFmtId="0" fontId="5" fillId="0" borderId="60" xfId="0" applyFont="1" applyBorder="1" applyAlignment="1">
      <alignment vertical="center"/>
    </xf>
    <xf numFmtId="0" fontId="2" fillId="2" borderId="0" xfId="0" applyFont="1" applyFill="1" applyBorder="1" applyAlignment="1">
      <alignment horizontal="right" vertical="center"/>
    </xf>
    <xf numFmtId="0" fontId="2" fillId="0" borderId="12" xfId="0" quotePrefix="1" applyFont="1" applyBorder="1" applyAlignment="1">
      <alignment horizontal="center" vertical="center"/>
    </xf>
    <xf numFmtId="0" fontId="2" fillId="0" borderId="8" xfId="0" applyFont="1" applyBorder="1" applyAlignment="1">
      <alignment horizontal="center" vertical="center"/>
    </xf>
    <xf numFmtId="0" fontId="6" fillId="0" borderId="61" xfId="0" applyFont="1" applyBorder="1" applyAlignment="1">
      <alignment horizontal="center" vertical="center"/>
    </xf>
    <xf numFmtId="0" fontId="6" fillId="0" borderId="62" xfId="0" applyFont="1" applyBorder="1" applyAlignment="1">
      <alignment horizontal="center" vertical="center" wrapText="1"/>
    </xf>
    <xf numFmtId="0" fontId="2" fillId="3" borderId="63" xfId="0" applyFont="1" applyFill="1" applyBorder="1" applyAlignment="1">
      <alignment horizontal="center" vertical="center" shrinkToFit="1"/>
    </xf>
    <xf numFmtId="176" fontId="2" fillId="0" borderId="64" xfId="0" applyNumberFormat="1" applyFont="1" applyBorder="1" applyAlignment="1">
      <alignment horizontal="center" vertical="center" shrinkToFit="1"/>
    </xf>
    <xf numFmtId="176" fontId="2" fillId="0" borderId="65" xfId="0" applyNumberFormat="1" applyFont="1" applyBorder="1" applyAlignment="1">
      <alignment horizontal="center" vertical="center" shrinkToFit="1"/>
    </xf>
    <xf numFmtId="176" fontId="6" fillId="2" borderId="66" xfId="0" applyNumberFormat="1" applyFont="1" applyFill="1" applyBorder="1" applyAlignment="1">
      <alignment horizontal="center" vertical="center" shrinkToFit="1"/>
    </xf>
    <xf numFmtId="176" fontId="6" fillId="2" borderId="61" xfId="0" applyNumberFormat="1" applyFont="1" applyFill="1" applyBorder="1" applyAlignment="1">
      <alignment horizontal="center" vertical="center" shrinkToFit="1"/>
    </xf>
    <xf numFmtId="176" fontId="6" fillId="4" borderId="61" xfId="0" applyNumberFormat="1" applyFont="1" applyFill="1" applyBorder="1" applyAlignment="1">
      <alignment horizontal="center" vertical="center" shrinkToFit="1"/>
    </xf>
    <xf numFmtId="176" fontId="6" fillId="0" borderId="61" xfId="0" applyNumberFormat="1" applyFont="1" applyBorder="1" applyAlignment="1">
      <alignment horizontal="center" vertical="center" shrinkToFit="1"/>
    </xf>
    <xf numFmtId="176" fontId="6" fillId="2" borderId="67" xfId="0" applyNumberFormat="1" applyFont="1" applyFill="1" applyBorder="1" applyAlignment="1">
      <alignment horizontal="center" vertical="center" shrinkToFit="1"/>
    </xf>
    <xf numFmtId="176" fontId="6" fillId="2" borderId="62" xfId="0" applyNumberFormat="1" applyFont="1" applyFill="1" applyBorder="1" applyAlignment="1">
      <alignment horizontal="center" vertical="center" shrinkToFit="1"/>
    </xf>
    <xf numFmtId="177" fontId="2" fillId="2" borderId="0" xfId="0" applyNumberFormat="1" applyFont="1" applyFill="1" applyBorder="1" applyAlignment="1">
      <alignment vertical="center"/>
    </xf>
    <xf numFmtId="0" fontId="6" fillId="0" borderId="68" xfId="0" applyFont="1" applyBorder="1" applyAlignment="1">
      <alignment horizontal="center" vertical="center"/>
    </xf>
    <xf numFmtId="0" fontId="6" fillId="0" borderId="69" xfId="0" applyFont="1" applyBorder="1" applyAlignment="1">
      <alignment horizontal="center" vertical="center" wrapText="1"/>
    </xf>
    <xf numFmtId="0" fontId="2" fillId="3" borderId="70" xfId="0" applyFont="1" applyFill="1" applyBorder="1" applyAlignment="1">
      <alignment horizontal="center" vertical="center" shrinkToFit="1"/>
    </xf>
    <xf numFmtId="176" fontId="2" fillId="0" borderId="71" xfId="0" applyNumberFormat="1" applyFont="1" applyBorder="1" applyAlignment="1">
      <alignment horizontal="center" vertical="center" shrinkToFit="1"/>
    </xf>
    <xf numFmtId="176" fontId="2" fillId="0" borderId="72" xfId="0" applyNumberFormat="1" applyFont="1" applyBorder="1" applyAlignment="1">
      <alignment horizontal="center" vertical="center" shrinkToFit="1"/>
    </xf>
    <xf numFmtId="176" fontId="6" fillId="2" borderId="30" xfId="0" applyNumberFormat="1" applyFont="1" applyFill="1" applyBorder="1" applyAlignment="1">
      <alignment horizontal="center" vertical="center" shrinkToFit="1"/>
    </xf>
    <xf numFmtId="176" fontId="6" fillId="2" borderId="68" xfId="0" applyNumberFormat="1" applyFont="1" applyFill="1" applyBorder="1" applyAlignment="1">
      <alignment horizontal="center" vertical="center" shrinkToFit="1"/>
    </xf>
    <xf numFmtId="176" fontId="6" fillId="4" borderId="68" xfId="0" applyNumberFormat="1" applyFont="1" applyFill="1" applyBorder="1" applyAlignment="1">
      <alignment horizontal="center" vertical="center" shrinkToFit="1"/>
    </xf>
    <xf numFmtId="176" fontId="6" fillId="0" borderId="68" xfId="0" applyNumberFormat="1" applyFont="1" applyBorder="1" applyAlignment="1">
      <alignment horizontal="center" vertical="center" shrinkToFit="1"/>
    </xf>
    <xf numFmtId="176" fontId="6" fillId="2" borderId="73" xfId="0" applyNumberFormat="1" applyFont="1" applyFill="1" applyBorder="1" applyAlignment="1">
      <alignment horizontal="center" vertical="center" shrinkToFit="1"/>
    </xf>
    <xf numFmtId="176" fontId="6" fillId="2" borderId="69" xfId="0" applyNumberFormat="1" applyFont="1" applyFill="1" applyBorder="1" applyAlignment="1">
      <alignment horizontal="center" vertical="center" shrinkToFit="1"/>
    </xf>
    <xf numFmtId="0" fontId="2" fillId="2" borderId="0" xfId="0" applyFont="1" applyFill="1" applyBorder="1" applyAlignment="1">
      <alignment horizontal="left" vertical="center"/>
    </xf>
    <xf numFmtId="0" fontId="6" fillId="0" borderId="74" xfId="0" applyFont="1" applyBorder="1" applyAlignment="1">
      <alignment horizontal="center" vertical="center"/>
    </xf>
    <xf numFmtId="0" fontId="6" fillId="0" borderId="75" xfId="0" applyFont="1" applyBorder="1" applyAlignment="1">
      <alignment horizontal="center" vertical="center" wrapText="1"/>
    </xf>
    <xf numFmtId="0" fontId="2" fillId="3" borderId="76" xfId="0" applyFont="1" applyFill="1" applyBorder="1" applyAlignment="1">
      <alignment horizontal="center" vertical="center" shrinkToFit="1"/>
    </xf>
    <xf numFmtId="176" fontId="2" fillId="0" borderId="77" xfId="0" applyNumberFormat="1" applyFont="1" applyBorder="1" applyAlignment="1">
      <alignment horizontal="center" vertical="center" shrinkToFit="1"/>
    </xf>
    <xf numFmtId="176" fontId="2" fillId="0" borderId="78" xfId="0" applyNumberFormat="1" applyFont="1" applyBorder="1" applyAlignment="1">
      <alignment horizontal="center" vertical="center" shrinkToFit="1"/>
    </xf>
    <xf numFmtId="176" fontId="6" fillId="2" borderId="79" xfId="0" applyNumberFormat="1" applyFont="1" applyFill="1" applyBorder="1" applyAlignment="1">
      <alignment horizontal="center" vertical="center" shrinkToFit="1"/>
    </xf>
    <xf numFmtId="176" fontId="6" fillId="2" borderId="74" xfId="0" applyNumberFormat="1" applyFont="1" applyFill="1" applyBorder="1" applyAlignment="1">
      <alignment horizontal="center" vertical="center" shrinkToFit="1"/>
    </xf>
    <xf numFmtId="176" fontId="6" fillId="4" borderId="74" xfId="0" applyNumberFormat="1" applyFont="1" applyFill="1" applyBorder="1" applyAlignment="1">
      <alignment horizontal="center" vertical="center" shrinkToFit="1"/>
    </xf>
    <xf numFmtId="176" fontId="6" fillId="0" borderId="74" xfId="0" applyNumberFormat="1" applyFont="1" applyBorder="1" applyAlignment="1">
      <alignment horizontal="center" vertical="center" shrinkToFit="1"/>
    </xf>
    <xf numFmtId="176" fontId="6" fillId="2" borderId="80" xfId="0" applyNumberFormat="1" applyFont="1" applyFill="1" applyBorder="1" applyAlignment="1">
      <alignment horizontal="center" vertical="center" shrinkToFit="1"/>
    </xf>
    <xf numFmtId="176" fontId="6" fillId="2" borderId="75" xfId="0" applyNumberFormat="1" applyFont="1" applyFill="1" applyBorder="1" applyAlignment="1">
      <alignment horizontal="center" vertical="center" shrinkToFit="1"/>
    </xf>
    <xf numFmtId="0" fontId="3" fillId="4" borderId="0" xfId="0" applyFont="1" applyFill="1" applyBorder="1" applyAlignment="1">
      <alignment horizontal="center" vertical="center"/>
    </xf>
    <xf numFmtId="0" fontId="3" fillId="0" borderId="0" xfId="0" applyFont="1" applyAlignment="1">
      <alignment horizontal="center" vertical="center"/>
    </xf>
    <xf numFmtId="176" fontId="6" fillId="2" borderId="81" xfId="0" applyNumberFormat="1" applyFont="1" applyFill="1" applyBorder="1" applyAlignment="1">
      <alignment horizontal="center" vertical="center" shrinkToFit="1"/>
    </xf>
    <xf numFmtId="176" fontId="6" fillId="2" borderId="82" xfId="0" applyNumberFormat="1" applyFont="1" applyFill="1" applyBorder="1" applyAlignment="1">
      <alignment horizontal="center" vertical="center" shrinkToFit="1"/>
    </xf>
    <xf numFmtId="176" fontId="6" fillId="2" borderId="83" xfId="0" applyNumberFormat="1" applyFont="1" applyFill="1" applyBorder="1" applyAlignment="1">
      <alignment horizontal="center" vertical="center" shrinkToFit="1"/>
    </xf>
    <xf numFmtId="177" fontId="2" fillId="0" borderId="0" xfId="0" applyNumberFormat="1" applyFont="1" applyAlignment="1">
      <alignment vertical="center"/>
    </xf>
    <xf numFmtId="0" fontId="3" fillId="2" borderId="0" xfId="0" applyFont="1" applyFill="1" applyBorder="1" applyAlignment="1">
      <alignment horizontal="center" vertical="center"/>
    </xf>
    <xf numFmtId="0" fontId="6" fillId="0" borderId="82" xfId="0" applyFont="1" applyBorder="1" applyAlignment="1">
      <alignment horizontal="center" vertical="center"/>
    </xf>
    <xf numFmtId="20" fontId="3" fillId="0" borderId="0" xfId="0" applyNumberFormat="1" applyFont="1" applyAlignment="1">
      <alignment vertical="center"/>
    </xf>
    <xf numFmtId="0" fontId="11" fillId="0" borderId="0" xfId="0" applyFont="1" applyAlignment="1">
      <alignment horizontal="left" vertical="center"/>
    </xf>
    <xf numFmtId="1" fontId="2" fillId="2" borderId="0" xfId="0" applyNumberFormat="1" applyFont="1" applyFill="1" applyBorder="1" applyAlignment="1">
      <alignment vertical="center"/>
    </xf>
    <xf numFmtId="38" fontId="2" fillId="2"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20" fontId="2" fillId="4" borderId="84" xfId="0" applyNumberFormat="1" applyFont="1" applyFill="1" applyBorder="1" applyAlignment="1">
      <alignment horizontal="center" vertical="center"/>
    </xf>
    <xf numFmtId="0" fontId="2" fillId="2" borderId="8" xfId="0" applyFont="1" applyFill="1" applyBorder="1" applyAlignment="1">
      <alignment horizontal="center" vertical="center"/>
    </xf>
    <xf numFmtId="0" fontId="5" fillId="0" borderId="82" xfId="0" applyFont="1" applyBorder="1" applyAlignment="1">
      <alignment vertical="center"/>
    </xf>
    <xf numFmtId="0" fontId="2" fillId="4" borderId="84" xfId="0" applyFont="1" applyFill="1" applyBorder="1" applyAlignment="1">
      <alignment horizontal="center" vertical="center"/>
    </xf>
    <xf numFmtId="0" fontId="6" fillId="0" borderId="0" xfId="0" applyFont="1" applyAlignment="1">
      <alignment horizontal="right" vertical="center"/>
    </xf>
    <xf numFmtId="0" fontId="11" fillId="0" borderId="0" xfId="0" applyFont="1" applyAlignment="1">
      <alignment horizontal="right" vertical="center"/>
    </xf>
    <xf numFmtId="0" fontId="12" fillId="2" borderId="12" xfId="0" applyFont="1" applyFill="1" applyBorder="1" applyAlignment="1">
      <alignment horizontal="center" vertical="center" wrapText="1"/>
    </xf>
    <xf numFmtId="1" fontId="2" fillId="2" borderId="43" xfId="0" applyNumberFormat="1" applyFont="1" applyFill="1" applyBorder="1" applyAlignment="1">
      <alignment horizontal="center" vertical="center" wrapText="1"/>
    </xf>
    <xf numFmtId="176" fontId="2" fillId="2" borderId="44" xfId="0" applyNumberFormat="1" applyFont="1" applyFill="1" applyBorder="1" applyAlignment="1">
      <alignment horizontal="center" vertical="center" wrapText="1"/>
    </xf>
    <xf numFmtId="176" fontId="2" fillId="2" borderId="45" xfId="0" applyNumberFormat="1" applyFont="1" applyFill="1" applyBorder="1" applyAlignment="1">
      <alignment horizontal="center" vertical="center" wrapText="1"/>
    </xf>
    <xf numFmtId="1" fontId="2" fillId="2" borderId="46" xfId="0" applyNumberFormat="1"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176" fontId="6" fillId="2" borderId="7" xfId="0" applyNumberFormat="1" applyFont="1" applyFill="1" applyBorder="1" applyAlignment="1">
      <alignment horizontal="center" vertical="center" wrapText="1"/>
    </xf>
    <xf numFmtId="176" fontId="6" fillId="2" borderId="14" xfId="0" applyNumberFormat="1" applyFont="1" applyFill="1" applyBorder="1" applyAlignment="1">
      <alignment horizontal="center" vertical="center" wrapText="1"/>
    </xf>
    <xf numFmtId="176" fontId="4" fillId="2" borderId="14" xfId="0" applyNumberFormat="1" applyFont="1" applyFill="1" applyBorder="1" applyAlignment="1">
      <alignment horizontal="center" vertical="center" wrapText="1"/>
    </xf>
    <xf numFmtId="0" fontId="5" fillId="0" borderId="85" xfId="0" applyFont="1" applyBorder="1" applyAlignment="1">
      <alignment vertical="center"/>
    </xf>
    <xf numFmtId="0" fontId="5" fillId="0" borderId="86" xfId="0" applyFont="1" applyBorder="1" applyAlignment="1">
      <alignment vertical="center"/>
    </xf>
    <xf numFmtId="0" fontId="5" fillId="0" borderId="87" xfId="0" applyFont="1" applyBorder="1" applyAlignment="1">
      <alignment vertical="center"/>
    </xf>
    <xf numFmtId="0" fontId="5" fillId="0" borderId="88" xfId="0" applyFont="1" applyBorder="1" applyAlignment="1">
      <alignment vertical="center"/>
    </xf>
    <xf numFmtId="0" fontId="5" fillId="0" borderId="81" xfId="0" applyFont="1" applyBorder="1" applyAlignment="1">
      <alignment vertical="center"/>
    </xf>
    <xf numFmtId="0" fontId="12" fillId="2" borderId="33" xfId="0" applyFont="1" applyFill="1" applyBorder="1" applyAlignment="1">
      <alignment horizontal="center" vertical="center" wrapText="1"/>
    </xf>
    <xf numFmtId="1" fontId="2" fillId="2" borderId="89" xfId="0" applyNumberFormat="1" applyFont="1" applyFill="1" applyBorder="1" applyAlignment="1">
      <alignment horizontal="center" vertical="center" wrapText="1"/>
    </xf>
    <xf numFmtId="176" fontId="2" fillId="2" borderId="90" xfId="0" applyNumberFormat="1" applyFont="1" applyFill="1" applyBorder="1" applyAlignment="1">
      <alignment horizontal="center" vertical="center" wrapText="1"/>
    </xf>
    <xf numFmtId="176" fontId="2" fillId="2" borderId="91" xfId="0" applyNumberFormat="1" applyFont="1" applyFill="1" applyBorder="1" applyAlignment="1">
      <alignment horizontal="center" vertical="center" wrapText="1"/>
    </xf>
    <xf numFmtId="1" fontId="2" fillId="2" borderId="92" xfId="0" applyNumberFormat="1" applyFont="1" applyFill="1" applyBorder="1" applyAlignment="1">
      <alignment horizontal="center" vertical="center" wrapText="1"/>
    </xf>
    <xf numFmtId="176" fontId="6" fillId="2" borderId="93" xfId="0" applyNumberFormat="1" applyFont="1" applyFill="1" applyBorder="1" applyAlignment="1">
      <alignment horizontal="center" vertical="center" wrapText="1"/>
    </xf>
    <xf numFmtId="176" fontId="6" fillId="2" borderId="37" xfId="0" applyNumberFormat="1" applyFont="1" applyFill="1" applyBorder="1" applyAlignment="1">
      <alignment horizontal="center" vertical="center" wrapText="1"/>
    </xf>
    <xf numFmtId="0" fontId="2" fillId="2" borderId="0" xfId="0" quotePrefix="1" applyFont="1" applyFill="1" applyBorder="1" applyAlignment="1">
      <alignment vertical="center"/>
    </xf>
    <xf numFmtId="0" fontId="2" fillId="3" borderId="84" xfId="0" applyFont="1" applyFill="1" applyBorder="1" applyAlignment="1">
      <alignment horizontal="center" vertical="center"/>
    </xf>
    <xf numFmtId="0" fontId="2" fillId="2" borderId="84" xfId="0" applyFont="1" applyFill="1" applyBorder="1" applyAlignment="1">
      <alignment horizontal="center" vertical="center"/>
    </xf>
    <xf numFmtId="0" fontId="6" fillId="0" borderId="12" xfId="0" applyFont="1" applyBorder="1" applyAlignment="1">
      <alignment horizontal="center" vertical="center" wrapText="1"/>
    </xf>
    <xf numFmtId="0" fontId="2" fillId="4" borderId="12"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4" borderId="14" xfId="0" applyFont="1" applyFill="1" applyBorder="1" applyAlignment="1">
      <alignment horizontal="center" vertical="center" wrapText="1"/>
    </xf>
    <xf numFmtId="4" fontId="2" fillId="0" borderId="84" xfId="0" applyNumberFormat="1" applyFont="1" applyBorder="1" applyAlignment="1">
      <alignment horizontal="center" vertical="center"/>
    </xf>
    <xf numFmtId="0" fontId="6" fillId="0" borderId="0" xfId="0" applyFont="1" applyAlignment="1"/>
    <xf numFmtId="0" fontId="6" fillId="0" borderId="0" xfId="0" applyFont="1" applyAlignment="1">
      <alignment horizontal="left"/>
    </xf>
    <xf numFmtId="0" fontId="8" fillId="0" borderId="0" xfId="0" applyFont="1" applyAlignment="1"/>
    <xf numFmtId="0" fontId="4" fillId="0" borderId="0" xfId="0" applyFont="1" applyAlignment="1">
      <alignment horizontal="right" vertical="center"/>
    </xf>
    <xf numFmtId="0" fontId="4" fillId="2" borderId="94"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left" vertical="center" wrapText="1"/>
    </xf>
    <xf numFmtId="0" fontId="2" fillId="0" borderId="2" xfId="0" applyFont="1" applyBorder="1" applyAlignment="1">
      <alignment horizontal="center" vertical="center" shrinkToFit="1"/>
    </xf>
    <xf numFmtId="0" fontId="2" fillId="3" borderId="10" xfId="0" applyFont="1" applyFill="1" applyBorder="1" applyAlignment="1">
      <alignment horizontal="center" vertical="center" shrinkToFit="1"/>
    </xf>
    <xf numFmtId="0" fontId="2" fillId="3" borderId="26"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2" fillId="3" borderId="34" xfId="0" applyFont="1" applyFill="1" applyBorder="1" applyAlignment="1">
      <alignment horizontal="center" vertical="center" shrinkToFit="1"/>
    </xf>
    <xf numFmtId="0" fontId="2" fillId="4" borderId="34" xfId="0" applyFont="1" applyFill="1" applyBorder="1" applyAlignment="1">
      <alignment horizontal="center" vertical="center" wrapText="1"/>
    </xf>
    <xf numFmtId="0" fontId="9" fillId="0" borderId="95" xfId="0" applyFont="1" applyBorder="1" applyAlignment="1">
      <alignment horizontal="center" vertical="center" wrapText="1"/>
    </xf>
    <xf numFmtId="0" fontId="5" fillId="0" borderId="96" xfId="0" applyFont="1" applyBorder="1" applyAlignment="1">
      <alignment vertical="center"/>
    </xf>
    <xf numFmtId="0" fontId="5" fillId="0" borderId="97" xfId="0" applyFont="1" applyBorder="1" applyAlignment="1">
      <alignment vertical="center"/>
    </xf>
    <xf numFmtId="176" fontId="2" fillId="3" borderId="63" xfId="0" applyNumberFormat="1" applyFont="1" applyFill="1" applyBorder="1" applyAlignment="1">
      <alignment horizontal="center" vertical="center" shrinkToFit="1"/>
    </xf>
    <xf numFmtId="176" fontId="4" fillId="2" borderId="15" xfId="0" applyNumberFormat="1" applyFont="1" applyFill="1" applyBorder="1" applyAlignment="1">
      <alignment horizontal="center" vertical="center" shrinkToFit="1"/>
    </xf>
    <xf numFmtId="176" fontId="2" fillId="3" borderId="70" xfId="0" applyNumberFormat="1" applyFont="1" applyFill="1" applyBorder="1" applyAlignment="1">
      <alignment horizontal="center" vertical="center" shrinkToFit="1"/>
    </xf>
    <xf numFmtId="176" fontId="2" fillId="3" borderId="76" xfId="0" applyNumberFormat="1" applyFont="1" applyFill="1" applyBorder="1" applyAlignment="1">
      <alignment horizontal="center" vertical="center" shrinkToFit="1"/>
    </xf>
    <xf numFmtId="176" fontId="2" fillId="2" borderId="43" xfId="0" applyNumberFormat="1" applyFont="1" applyFill="1" applyBorder="1" applyAlignment="1">
      <alignment horizontal="center" vertical="center" wrapText="1"/>
    </xf>
    <xf numFmtId="176" fontId="2" fillId="2" borderId="46" xfId="0" applyNumberFormat="1" applyFont="1" applyFill="1" applyBorder="1" applyAlignment="1">
      <alignment horizontal="center" vertical="center" wrapText="1"/>
    </xf>
    <xf numFmtId="176" fontId="2" fillId="2" borderId="95" xfId="0" applyNumberFormat="1" applyFont="1" applyFill="1" applyBorder="1" applyAlignment="1">
      <alignment horizontal="center" vertical="center" wrapText="1"/>
    </xf>
    <xf numFmtId="176" fontId="4" fillId="2" borderId="15" xfId="0" applyNumberFormat="1" applyFont="1" applyFill="1" applyBorder="1" applyAlignment="1">
      <alignment horizontal="center" vertical="center" wrapText="1"/>
    </xf>
    <xf numFmtId="0" fontId="5" fillId="0" borderId="98" xfId="0" applyFont="1" applyBorder="1" applyAlignment="1">
      <alignment vertical="center"/>
    </xf>
    <xf numFmtId="176" fontId="2" fillId="2" borderId="89" xfId="0" applyNumberFormat="1" applyFont="1" applyFill="1" applyBorder="1" applyAlignment="1">
      <alignment horizontal="center" vertical="center" wrapText="1"/>
    </xf>
    <xf numFmtId="176" fontId="2" fillId="2" borderId="92" xfId="0" applyNumberFormat="1" applyFont="1" applyFill="1" applyBorder="1" applyAlignment="1">
      <alignment horizontal="center" vertical="center" wrapText="1"/>
    </xf>
    <xf numFmtId="176" fontId="2" fillId="2" borderId="99" xfId="0" applyNumberFormat="1" applyFont="1" applyFill="1" applyBorder="1" applyAlignment="1">
      <alignment horizontal="center" vertical="center" wrapText="1"/>
    </xf>
    <xf numFmtId="0" fontId="2" fillId="4" borderId="10" xfId="0" applyFont="1" applyFill="1" applyBorder="1" applyAlignment="1">
      <alignment horizontal="center" vertical="center" wrapText="1"/>
    </xf>
    <xf numFmtId="0" fontId="13" fillId="2" borderId="0" xfId="0" applyFont="1" applyFill="1" applyBorder="1" applyAlignment="1">
      <alignment vertical="center"/>
    </xf>
    <xf numFmtId="0" fontId="14" fillId="2" borderId="0" xfId="0" applyFont="1" applyFill="1" applyBorder="1" applyAlignment="1">
      <alignment horizontal="left" vertical="center"/>
    </xf>
    <xf numFmtId="0" fontId="13" fillId="2" borderId="0" xfId="0" applyFont="1" applyFill="1" applyBorder="1" applyAlignment="1">
      <alignment horizontal="left" vertical="center"/>
    </xf>
    <xf numFmtId="0" fontId="15" fillId="2" borderId="0" xfId="0" applyFont="1" applyFill="1" applyBorder="1" applyAlignment="1">
      <alignment horizontal="left" vertical="center"/>
    </xf>
    <xf numFmtId="0" fontId="13" fillId="2" borderId="0" xfId="0" applyFont="1" applyFill="1" applyBorder="1" applyAlignment="1">
      <alignment horizontal="center" vertical="center"/>
    </xf>
    <xf numFmtId="0" fontId="13" fillId="4" borderId="68" xfId="0" applyFont="1" applyFill="1" applyBorder="1" applyAlignment="1">
      <alignment horizontal="center" vertical="center"/>
    </xf>
    <xf numFmtId="0" fontId="16" fillId="2" borderId="0" xfId="0" applyFont="1" applyFill="1" applyBorder="1" applyAlignment="1">
      <alignment horizontal="left" vertical="center"/>
    </xf>
    <xf numFmtId="0" fontId="15" fillId="2" borderId="0" xfId="0" applyFont="1" applyFill="1" applyBorder="1" applyAlignment="1">
      <alignment vertical="center"/>
    </xf>
    <xf numFmtId="0" fontId="13" fillId="2" borderId="84" xfId="0" applyFont="1" applyFill="1" applyBorder="1" applyAlignment="1">
      <alignment horizontal="center" vertical="center"/>
    </xf>
    <xf numFmtId="20" fontId="13" fillId="4" borderId="68" xfId="0" applyNumberFormat="1" applyFont="1" applyFill="1" applyBorder="1" applyAlignment="1">
      <alignment horizontal="center" vertical="center"/>
    </xf>
    <xf numFmtId="20" fontId="13" fillId="2" borderId="68" xfId="0" applyNumberFormat="1" applyFont="1" applyFill="1" applyBorder="1" applyAlignment="1">
      <alignment horizontal="center" vertical="center"/>
    </xf>
    <xf numFmtId="0" fontId="13" fillId="2" borderId="68" xfId="0" applyFont="1" applyFill="1" applyBorder="1" applyAlignment="1">
      <alignment horizontal="center" vertical="center"/>
    </xf>
    <xf numFmtId="0" fontId="13" fillId="2" borderId="29" xfId="0" applyFont="1" applyFill="1" applyBorder="1" applyAlignment="1">
      <alignment horizontal="center" vertical="center"/>
    </xf>
    <xf numFmtId="0" fontId="13" fillId="4" borderId="68" xfId="0" applyFont="1" applyFill="1" applyBorder="1" applyAlignment="1">
      <alignment horizontal="left" vertical="center"/>
    </xf>
    <xf numFmtId="0" fontId="17" fillId="2" borderId="0" xfId="0" applyFont="1" applyFill="1" applyBorder="1" applyAlignment="1">
      <alignment vertical="center"/>
    </xf>
    <xf numFmtId="0" fontId="11" fillId="2" borderId="0" xfId="0" applyFont="1" applyFill="1" applyBorder="1" applyAlignment="1">
      <alignment horizontal="left" vertical="center"/>
    </xf>
    <xf numFmtId="0" fontId="4" fillId="4" borderId="68" xfId="0" applyFont="1" applyFill="1" applyBorder="1" applyAlignment="1">
      <alignment horizontal="left" vertical="center"/>
    </xf>
    <xf numFmtId="0" fontId="4" fillId="3" borderId="68" xfId="0" applyFont="1" applyFill="1" applyBorder="1" applyAlignment="1">
      <alignment horizontal="left" vertical="center"/>
    </xf>
    <xf numFmtId="0" fontId="18" fillId="2" borderId="0" xfId="0" applyFont="1" applyFill="1" applyBorder="1" applyAlignment="1">
      <alignment horizontal="left" vertical="center"/>
    </xf>
    <xf numFmtId="0" fontId="4" fillId="2" borderId="0" xfId="0" applyFont="1" applyFill="1" applyBorder="1" applyAlignment="1">
      <alignment horizontal="left" vertical="center"/>
    </xf>
    <xf numFmtId="0" fontId="8" fillId="2" borderId="0" xfId="0" applyFont="1" applyFill="1" applyBorder="1" applyAlignment="1">
      <alignment vertical="center"/>
    </xf>
    <xf numFmtId="0" fontId="4" fillId="2" borderId="68" xfId="0" applyFont="1" applyFill="1" applyBorder="1" applyAlignment="1">
      <alignment horizontal="center" vertical="center"/>
    </xf>
    <xf numFmtId="0" fontId="4" fillId="2" borderId="0" xfId="0" applyFont="1" applyFill="1" applyBorder="1" applyAlignment="1">
      <alignment horizontal="center" vertical="center"/>
    </xf>
    <xf numFmtId="0" fontId="19" fillId="2" borderId="0" xfId="0" applyFont="1" applyFill="1" applyBorder="1" applyAlignment="1">
      <alignment horizontal="left" vertical="center"/>
    </xf>
    <xf numFmtId="0" fontId="4" fillId="2" borderId="68" xfId="0" applyFont="1" applyFill="1" applyBorder="1" applyAlignment="1">
      <alignment horizontal="left" vertical="center"/>
    </xf>
    <xf numFmtId="0" fontId="19" fillId="2" borderId="0" xfId="0" applyFont="1" applyFill="1" applyBorder="1" applyAlignment="1">
      <alignment vertical="center"/>
    </xf>
    <xf numFmtId="0" fontId="4" fillId="2" borderId="0" xfId="0" applyFont="1" applyFill="1" applyBorder="1" applyAlignment="1">
      <alignment vertical="center" wrapText="1"/>
    </xf>
    <xf numFmtId="0" fontId="5" fillId="5" borderId="0" xfId="0" applyFont="1" applyFill="1" applyBorder="1" applyAlignment="1">
      <alignment vertical="center"/>
    </xf>
    <xf numFmtId="0" fontId="20" fillId="2" borderId="0" xfId="0" applyFont="1" applyFill="1" applyBorder="1" applyAlignment="1">
      <alignment vertical="center"/>
    </xf>
    <xf numFmtId="0" fontId="2" fillId="2" borderId="68" xfId="0" applyFont="1" applyFill="1" applyBorder="1" applyAlignment="1">
      <alignment horizontal="center" vertical="center"/>
    </xf>
    <xf numFmtId="0" fontId="2" fillId="2" borderId="68" xfId="0" applyFont="1" applyFill="1" applyBorder="1" applyAlignment="1">
      <alignment vertical="center"/>
    </xf>
    <xf numFmtId="0" fontId="13" fillId="2" borderId="100" xfId="0" applyFont="1" applyFill="1" applyBorder="1" applyAlignment="1">
      <alignment horizontal="center" vertical="center" shrinkToFit="1"/>
    </xf>
    <xf numFmtId="0" fontId="13" fillId="2" borderId="1" xfId="0" applyFont="1" applyFill="1" applyBorder="1" applyAlignment="1">
      <alignment horizontal="center" vertical="center"/>
    </xf>
    <xf numFmtId="0" fontId="2" fillId="2" borderId="68" xfId="0" applyFont="1" applyFill="1" applyBorder="1" applyAlignment="1">
      <alignment vertical="center" shrinkToFit="1"/>
    </xf>
    <xf numFmtId="0" fontId="2" fillId="2" borderId="101" xfId="0" applyFont="1" applyFill="1" applyBorder="1" applyAlignment="1">
      <alignment horizontal="center" vertical="center"/>
    </xf>
    <xf numFmtId="0" fontId="2" fillId="2" borderId="67" xfId="0" applyFont="1" applyFill="1" applyBorder="1" applyAlignment="1">
      <alignment vertical="center"/>
    </xf>
    <xf numFmtId="0" fontId="2" fillId="2" borderId="61" xfId="0" applyFont="1" applyFill="1" applyBorder="1" applyAlignment="1">
      <alignment vertical="center"/>
    </xf>
    <xf numFmtId="0" fontId="13" fillId="2" borderId="62" xfId="0" applyFont="1" applyFill="1" applyBorder="1" applyAlignment="1">
      <alignment vertical="center"/>
    </xf>
    <xf numFmtId="0" fontId="2" fillId="2" borderId="102" xfId="0" applyFont="1" applyFill="1" applyBorder="1" applyAlignment="1">
      <alignment horizontal="center" vertical="center"/>
    </xf>
    <xf numFmtId="0" fontId="2" fillId="2" borderId="73" xfId="0" applyFont="1" applyFill="1" applyBorder="1" applyAlignment="1">
      <alignment vertical="center" shrinkToFit="1"/>
    </xf>
    <xf numFmtId="0" fontId="13" fillId="2" borderId="68" xfId="0" applyFont="1" applyFill="1" applyBorder="1" applyAlignment="1">
      <alignment vertical="center" shrinkToFit="1"/>
    </xf>
    <xf numFmtId="0" fontId="13" fillId="2" borderId="69" xfId="0" applyFont="1" applyFill="1" applyBorder="1" applyAlignment="1">
      <alignment vertical="center" shrinkToFit="1"/>
    </xf>
    <xf numFmtId="0" fontId="2" fillId="2" borderId="103" xfId="0" applyFont="1" applyFill="1" applyBorder="1" applyAlignment="1">
      <alignment horizontal="center" vertical="center"/>
    </xf>
    <xf numFmtId="0" fontId="2" fillId="2" borderId="93" xfId="0" applyFont="1" applyFill="1" applyBorder="1" applyAlignment="1">
      <alignment vertical="center" shrinkToFit="1"/>
    </xf>
    <xf numFmtId="0" fontId="2" fillId="2" borderId="84" xfId="0" applyFont="1" applyFill="1" applyBorder="1" applyAlignment="1">
      <alignment vertical="center" shrinkToFit="1"/>
    </xf>
    <xf numFmtId="0" fontId="13" fillId="2" borderId="102" xfId="0" applyFont="1" applyFill="1" applyBorder="1" applyAlignment="1">
      <alignment horizontal="center" vertical="center"/>
    </xf>
    <xf numFmtId="0" fontId="13" fillId="2" borderId="73" xfId="0" applyFont="1" applyFill="1" applyBorder="1" applyAlignment="1">
      <alignment vertical="center"/>
    </xf>
    <xf numFmtId="0" fontId="13" fillId="2" borderId="68" xfId="0" applyFont="1" applyFill="1" applyBorder="1" applyAlignment="1">
      <alignment vertical="center"/>
    </xf>
    <xf numFmtId="0" fontId="13" fillId="2" borderId="69" xfId="0" applyFont="1" applyFill="1" applyBorder="1" applyAlignment="1">
      <alignment vertical="center"/>
    </xf>
    <xf numFmtId="0" fontId="13" fillId="2" borderId="104" xfId="0" applyFont="1" applyFill="1" applyBorder="1" applyAlignment="1">
      <alignment horizontal="center" vertical="center"/>
    </xf>
    <xf numFmtId="0" fontId="13" fillId="2" borderId="80" xfId="0" applyFont="1" applyFill="1" applyBorder="1" applyAlignment="1">
      <alignment vertical="center"/>
    </xf>
    <xf numFmtId="0" fontId="2" fillId="2" borderId="74" xfId="0" applyFont="1" applyFill="1" applyBorder="1" applyAlignment="1">
      <alignment vertical="center"/>
    </xf>
    <xf numFmtId="0" fontId="13" fillId="2" borderId="74" xfId="0" applyFont="1" applyFill="1" applyBorder="1" applyAlignment="1">
      <alignment vertical="center"/>
    </xf>
    <xf numFmtId="0" fontId="13" fillId="2" borderId="75" xfId="0" applyFont="1" applyFill="1" applyBorder="1" applyAlignment="1">
      <alignment vertical="center"/>
    </xf>
    <xf numFmtId="0" fontId="2" fillId="0" borderId="5" xfId="0" applyFont="1" applyBorder="1" applyAlignment="1">
      <alignment horizontal="center"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6" xfId="0" applyFont="1" applyBorder="1" applyAlignment="1">
      <alignment vertical="center" wrapText="1"/>
    </xf>
    <xf numFmtId="0" fontId="6" fillId="0" borderId="17" xfId="0" applyFont="1" applyBorder="1" applyAlignment="1">
      <alignment vertical="center" wrapText="1"/>
    </xf>
    <xf numFmtId="0" fontId="6" fillId="0" borderId="18" xfId="0" applyFont="1" applyBorder="1" applyAlignment="1">
      <alignment vertical="center" wrapText="1"/>
    </xf>
  </cellXfs>
  <cellStyles count="1">
    <cellStyle name="標準" xfId="0" builtinId="0"/>
  </cellStyles>
  <dxfs count="2649">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
      <numFmt numFmtId="0" formatCode="General"/>
      <fill>
        <patternFill patternType="none"/>
      </fill>
    </dxf>
  </dxf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oneCellAnchor>
    <xdr:from xmlns:xdr="http://schemas.openxmlformats.org/drawingml/2006/spreadsheetDrawing">
      <xdr:col>1</xdr:col>
      <xdr:colOff>370840</xdr:colOff>
      <xdr:row>42</xdr:row>
      <xdr:rowOff>257810</xdr:rowOff>
    </xdr:from>
    <xdr:ext cx="15763875" cy="4544060"/>
    <xdr:sp macro="" textlink="">
      <xdr:nvSpPr>
        <xdr:cNvPr id="3" name="Shape 3"/>
        <xdr:cNvSpPr/>
      </xdr:nvSpPr>
      <xdr:spPr>
        <a:xfrm>
          <a:off x="474980" y="13859510"/>
          <a:ext cx="15763875" cy="4544060"/>
        </a:xfrm>
        <a:prstGeom prst="rect">
          <a:avLst/>
        </a:prstGeom>
        <a:solidFill>
          <a:schemeClr val="lt1"/>
        </a:solidFill>
        <a:ln w="12700" cap="flat" cmpd="sng">
          <a:solidFill>
            <a:srgbClr val="31538F"/>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600">
              <a:solidFill>
                <a:srgbClr val="000000"/>
              </a:solidFill>
              <a:latin typeface="Calibri"/>
              <a:ea typeface="Calibri"/>
              <a:sym typeface="Calibri"/>
              <a:cs typeface="Calibri"/>
            </a:rPr>
            <a:t>平成24年度介護報酬改定に関するQ&amp;A（Vol.1）（平成24年3月16日）</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問63　通所介護において、確保すべき従業者の勤務延時間数は、実労働時間しか算入できないのか。休憩時間はどのように取扱うのか。</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なお、管理者は従業者の雇用管理を一元的に行うものとされていることから、休憩時間の取得等について労働関係法規を遵守すること。</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認知症対応型通所介護についても同様の考え方とする。</a:t>
          </a:r>
          <a:endParaRPr sz="1600">
            <a:solidFill>
              <a:srgbClr val="000000"/>
            </a:solidFill>
            <a:latin typeface="Calibri"/>
            <a:ea typeface="Calibri"/>
            <a:sym typeface="Calibri"/>
            <a:cs typeface="Calibri"/>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6</xdr:col>
      <xdr:colOff>121920</xdr:colOff>
      <xdr:row>3</xdr:row>
      <xdr:rowOff>46355</xdr:rowOff>
    </xdr:from>
    <xdr:ext cx="95250" cy="437515"/>
    <xdr:sp macro="" textlink="">
      <xdr:nvSpPr>
        <xdr:cNvPr id="4" name="Shape 4"/>
        <xdr:cNvSpPr/>
      </xdr:nvSpPr>
      <xdr:spPr>
        <a:xfrm>
          <a:off x="5683885" y="798830"/>
          <a:ext cx="95250" cy="437515"/>
        </a:xfrm>
        <a:prstGeom prst="rightBrace">
          <a:avLst>
            <a:gd name="adj1" fmla="val 8333"/>
            <a:gd name="adj2" fmla="val 50000"/>
          </a:avLst>
        </a:prstGeom>
        <a:noFill/>
        <a:ln w="19050" cap="flat" cmpd="sng">
          <a:solidFill>
            <a:schemeClr val="dk1"/>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t/>
          </a:r>
          <a:endParaRPr sz="1100"/>
        </a:p>
      </xdr:txBody>
    </xdr:sp>
    <xdr:clientData fLocksWithSheet="0"/>
  </xdr:oneCellAnchor>
  <xdr:oneCellAnchor>
    <xdr:from xmlns:xdr="http://schemas.openxmlformats.org/drawingml/2006/spreadsheetDrawing">
      <xdr:col>1</xdr:col>
      <xdr:colOff>85725</xdr:colOff>
      <xdr:row>74</xdr:row>
      <xdr:rowOff>9525</xdr:rowOff>
    </xdr:from>
    <xdr:ext cx="11038840" cy="2190750"/>
    <xdr:sp macro="" textlink="">
      <xdr:nvSpPr>
        <xdr:cNvPr id="5" name="Shape 5"/>
        <xdr:cNvSpPr/>
      </xdr:nvSpPr>
      <xdr:spPr>
        <a:xfrm>
          <a:off x="209550" y="16925925"/>
          <a:ext cx="11038840" cy="2190750"/>
        </a:xfrm>
        <a:prstGeom prst="rect">
          <a:avLst/>
        </a:prstGeom>
        <a:solidFill>
          <a:schemeClr val="lt1"/>
        </a:solidFill>
        <a:ln w="12700" cap="flat" cmpd="sng">
          <a:solidFill>
            <a:srgbClr val="31538F"/>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100">
              <a:solidFill>
                <a:srgbClr val="000000"/>
              </a:solidFill>
              <a:latin typeface="Calibri"/>
              <a:ea typeface="Calibri"/>
              <a:sym typeface="Calibri"/>
              <a:cs typeface="Calibri"/>
            </a:rPr>
            <a:t>【留意事項】</a:t>
          </a:r>
          <a:endParaRPr sz="1400"/>
        </a:p>
        <a:p>
          <a:pPr marL="0" lvl="0" indent="0" algn="l" rtl="0">
            <a:spcBef>
              <a:spcPts val="0"/>
            </a:spcBef>
            <a:spcAft>
              <a:spcPts val="0"/>
            </a:spcAft>
          </a:pPr>
          <a:r>
            <a:rPr lang="en-US" sz="1100">
              <a:solidFill>
                <a:srgbClr val="000000"/>
              </a:solidFill>
              <a:latin typeface="Calibri"/>
              <a:ea typeface="Calibri"/>
              <a:sym typeface="Calibri"/>
              <a:cs typeface="Calibri"/>
            </a:rPr>
            <a:t>・初期設定では、誤入力防止のため「従業者の勤務の体制及び勤務形態一覧表」のシートに保護がかかっていますので、行の追加・削除等を行う場合は「シートの保護」を解除してください。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　（「校閲」⇒「シート保護の解除」をクリック。PWは設定していません。再度、シートを保護する場合は、「シートの保護」⇒「OK」をクリック。）</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・従業者の入力行が足りない場合は、適宜、行を追加してください。その際、計算式及びプルダウンの設定に支障をきたさないよう留意してください。</a:t>
          </a:r>
          <a:endParaRPr sz="1100">
            <a:solidFill>
              <a:srgbClr val="000000"/>
            </a:solidFill>
          </a:endParaRPr>
        </a:p>
        <a:p>
          <a:pPr marL="0" lvl="0" indent="0" algn="l" rtl="0">
            <a:spcBef>
              <a:spcPts val="0"/>
            </a:spcBef>
            <a:spcAft>
              <a:spcPts val="0"/>
            </a:spcAft>
          </a:pPr>
          <a:r>
            <a:rPr lang="en-US" sz="1100">
              <a:solidFill>
                <a:srgbClr val="000000"/>
              </a:solidFill>
              <a:latin typeface="Calibri"/>
              <a:ea typeface="Calibri"/>
              <a:sym typeface="Calibri"/>
              <a:cs typeface="Calibri"/>
            </a:rPr>
            <a:t>・「従業者の勤務の体制及び勤務形態一覧表」（参考様式）には計算式を設定していますが、入力の補助を目的とするものですので、結果については作成者の責任にてご確認ください。</a:t>
          </a:r>
          <a:endParaRPr sz="1100">
            <a:solidFill>
              <a:srgbClr val="000000"/>
            </a:solidFill>
            <a:latin typeface="Calibri"/>
            <a:ea typeface="Calibri"/>
            <a:sym typeface="Calibri"/>
            <a:cs typeface="Calibri"/>
          </a:endParaRPr>
        </a:p>
        <a:p>
          <a:pPr marL="0" marR="0" lvl="0" indent="0" algn="l" rtl="0">
            <a:lnSpc>
              <a:spcPct val="100000"/>
            </a:lnSpc>
            <a:spcBef>
              <a:spcPts val="0"/>
            </a:spcBef>
            <a:spcAft>
              <a:spcPts val="0"/>
            </a:spcAft>
          </a:pPr>
          <a:r>
            <a:rPr lang="en-US" sz="1100">
              <a:solidFill>
                <a:srgbClr val="000000"/>
              </a:solidFill>
              <a:latin typeface="Calibri"/>
              <a:ea typeface="Calibri"/>
              <a:sym typeface="Calibri"/>
              <a:cs typeface="Calibri"/>
            </a:rPr>
            <a:t>・必要項目を満たしていれば、各事業所で使用するシフト表等をもって代替書類として差し支えありません。</a:t>
          </a:r>
          <a:endParaRPr sz="1100">
            <a:solidFill>
              <a:srgbClr val="000000"/>
            </a:solidFill>
          </a:endParaRPr>
        </a:p>
        <a:p>
          <a:pPr marL="0" lvl="0" indent="0" algn="l" rtl="0">
            <a:spcBef>
              <a:spcPts val="0"/>
            </a:spcBef>
            <a:spcAft>
              <a:spcPts val="0"/>
            </a:spcAft>
          </a:pPr>
          <a:r>
            <a:t/>
          </a:r>
          <a:endParaRPr sz="1100">
            <a:solidFill>
              <a:srgbClr val="000000"/>
            </a:solidFil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mlns:xdr="http://schemas.openxmlformats.org/drawingml/2006/spreadsheetDrawing">
      <xdr:col>0</xdr:col>
      <xdr:colOff>0</xdr:colOff>
      <xdr:row>1</xdr:row>
      <xdr:rowOff>219075</xdr:rowOff>
    </xdr:from>
    <xdr:ext cx="1513840" cy="351790"/>
    <xdr:sp macro="" textlink="">
      <xdr:nvSpPr>
        <xdr:cNvPr id="6" name="Shape 6"/>
        <xdr:cNvSpPr/>
      </xdr:nvSpPr>
      <xdr:spPr>
        <a:xfrm>
          <a:off x="0" y="476250"/>
          <a:ext cx="1513840" cy="351790"/>
        </a:xfrm>
        <a:prstGeom prst="rect">
          <a:avLst/>
        </a:prstGeom>
        <a:noFill/>
        <a:ln>
          <a:noFill/>
        </a:ln>
      </xdr:spPr>
      <xdr:txBody>
        <a:bodyPr vertOverflow="overflow" horzOverflow="overflow" wrap="square" lIns="91425" tIns="45700" rIns="91425" bIns="45700" anchor="ctr" anchorCtr="0"/>
        <a:lstStyle/>
        <a:p>
          <a:pPr marL="0" lvl="0" indent="0" algn="l" rtl="0">
            <a:spcBef>
              <a:spcPts val="0"/>
            </a:spcBef>
            <a:spcAft>
              <a:spcPts val="0"/>
            </a:spcAft>
          </a:pPr>
          <a:r>
            <a:rPr lang="en-US" sz="1600">
              <a:solidFill>
                <a:srgbClr val="FF0000"/>
              </a:solidFill>
              <a:latin typeface="MS Gothic"/>
              <a:ea typeface="MS Gothic"/>
              <a:sym typeface="MS Gothic"/>
              <a:cs typeface="MS Gothic"/>
            </a:rPr>
            <a:t>【記載例】</a:t>
          </a:r>
          <a:endParaRPr sz="1600">
            <a:solidFill>
              <a:srgbClr val="FF0000"/>
            </a:solidFill>
            <a:latin typeface="MS Gothic"/>
            <a:ea typeface="MS Gothic"/>
            <a:sym typeface="MS Gothic"/>
            <a:cs typeface="MS Gothic"/>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mlns:xdr="http://schemas.openxmlformats.org/drawingml/2006/spreadsheetDrawing">
      <xdr:col>1</xdr:col>
      <xdr:colOff>370840</xdr:colOff>
      <xdr:row>42</xdr:row>
      <xdr:rowOff>257810</xdr:rowOff>
    </xdr:from>
    <xdr:ext cx="15763875" cy="4544060"/>
    <xdr:sp macro="" textlink="">
      <xdr:nvSpPr>
        <xdr:cNvPr id="7" name="Shape 7"/>
        <xdr:cNvSpPr/>
      </xdr:nvSpPr>
      <xdr:spPr>
        <a:xfrm>
          <a:off x="474980" y="13859510"/>
          <a:ext cx="15763875" cy="4544060"/>
        </a:xfrm>
        <a:prstGeom prst="rect">
          <a:avLst/>
        </a:prstGeom>
        <a:solidFill>
          <a:schemeClr val="lt1"/>
        </a:solidFill>
        <a:ln w="12700" cap="flat" cmpd="sng">
          <a:solidFill>
            <a:srgbClr val="31538F"/>
          </a:solidFill>
          <a:prstDash val="solid"/>
          <a:miter lim="800000"/>
          <a:headEnd type="none" w="sm" len="sm"/>
          <a:tailEnd type="none" w="sm" len="sm"/>
        </a:ln>
      </xdr:spPr>
      <xdr:txBody>
        <a:bodyPr vertOverflow="overflow" horzOverflow="overflow" wrap="square" lIns="91425" tIns="45700" rIns="91425" bIns="45700" anchor="t" anchorCtr="0"/>
        <a:lstStyle/>
        <a:p>
          <a:pPr marL="0" lvl="0" indent="0" algn="l" rtl="0">
            <a:spcBef>
              <a:spcPts val="0"/>
            </a:spcBef>
            <a:spcAft>
              <a:spcPts val="0"/>
            </a:spcAft>
          </a:pPr>
          <a:r>
            <a:rPr lang="en-US" sz="1600">
              <a:solidFill>
                <a:srgbClr val="000000"/>
              </a:solidFill>
              <a:latin typeface="Calibri"/>
              <a:ea typeface="Calibri"/>
              <a:sym typeface="Calibri"/>
              <a:cs typeface="Calibri"/>
            </a:rPr>
            <a:t>平成24年度介護報酬改定に関するQ&amp;A（Vol.1）（平成24年3月16日）</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問63　通所介護において、確保すべき従業者の勤務延時間数は、実労働時間しか算入できないのか。休憩時間はどのように取扱うのか。</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（答）労働基準法第34 条において最低限確保すべきとされている程度の休憩時間については、確保すべき勤務延時間数に含めて差し支えない。ただし、その場合においても、居宅基準第93 条第3 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93 条第1 項第1 号の生活相談員又は同項第2 号の看護職員）が配置されていれば、居宅基準第93 条第3 項の規定を満たすものとして取り扱って差し支えない。</a:t>
          </a:r>
          <a:endParaRPr sz="1600">
            <a:solidFill>
              <a:srgbClr val="000000"/>
            </a:solidFill>
            <a:latin typeface="Calibri"/>
            <a:ea typeface="Calibri"/>
            <a:sym typeface="Calibri"/>
            <a:cs typeface="Calibri"/>
          </a:endParaRPr>
        </a:p>
        <a:p>
          <a:pPr marL="0" lvl="0" indent="0" algn="l" rtl="0">
            <a:spcBef>
              <a:spcPts val="0"/>
            </a:spcBef>
            <a:spcAft>
              <a:spcPts val="0"/>
            </a:spcAft>
          </a:pPr>
          <a:r>
            <a:rPr lang="en-US" sz="1600">
              <a:solidFill>
                <a:srgbClr val="000000"/>
              </a:solidFill>
              <a:latin typeface="Calibri"/>
              <a:ea typeface="Calibri"/>
              <a:sym typeface="Calibri"/>
              <a:cs typeface="Calibri"/>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なお、管理者は従業者の雇用管理を一元的に行うものとされていることから、休憩時間の取得等について労働関係法規を遵守すること。</a:t>
          </a:r>
          <a:endParaRPr sz="1400"/>
        </a:p>
        <a:p>
          <a:pPr marL="0" lvl="0" indent="0" algn="l" rtl="0">
            <a:spcBef>
              <a:spcPts val="0"/>
            </a:spcBef>
            <a:spcAft>
              <a:spcPts val="0"/>
            </a:spcAft>
          </a:pPr>
          <a:r>
            <a:rPr lang="en-US" sz="1600">
              <a:solidFill>
                <a:srgbClr val="000000"/>
              </a:solidFill>
              <a:latin typeface="Calibri"/>
              <a:ea typeface="Calibri"/>
              <a:sym typeface="Calibri"/>
              <a:cs typeface="Calibri"/>
            </a:rPr>
            <a:t>　認知症対応型通所介護についても同様の考え方とする。</a:t>
          </a:r>
          <a:endParaRPr sz="1600">
            <a:solidFill>
              <a:srgbClr val="000000"/>
            </a:solidFill>
            <a:latin typeface="Calibri"/>
            <a:ea typeface="Calibri"/>
            <a:sym typeface="Calibri"/>
            <a:cs typeface="Calibri"/>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BU1000"/>
  <sheetViews>
    <sheetView showGridLines="0" tabSelected="1" view="pageBreakPreview" zoomScale="60" zoomScaleNormal="55" workbookViewId="0">
      <selection activeCell="AP1" sqref="AP1:BE1"/>
    </sheetView>
  </sheetViews>
  <sheetFormatPr defaultColWidth="14.4296875" defaultRowHeight="15" customHeight="1"/>
  <cols>
    <col min="1" max="1" width="1.56640625" customWidth="1"/>
    <col min="2" max="5" width="5.70703125" customWidth="1"/>
    <col min="6" max="6" width="16.4296875" hidden="1" customWidth="1"/>
    <col min="7" max="58" width="5.56640625" customWidth="1"/>
    <col min="59" max="73" width="4.4296875" customWidth="1"/>
  </cols>
  <sheetData>
    <row r="1" spans="1:73" ht="20.25" customHeight="1">
      <c r="A1" s="1"/>
      <c r="B1" s="1"/>
      <c r="C1" s="20" t="s">
        <v>3</v>
      </c>
      <c r="D1" s="20"/>
      <c r="E1" s="20"/>
      <c r="F1" s="20"/>
      <c r="G1" s="20"/>
      <c r="H1" s="54" t="s">
        <v>11</v>
      </c>
      <c r="I1" s="1"/>
      <c r="J1" s="54"/>
      <c r="K1" s="1"/>
      <c r="L1" s="20"/>
      <c r="M1" s="20"/>
      <c r="N1" s="20"/>
      <c r="O1" s="20"/>
      <c r="P1" s="20"/>
      <c r="Q1" s="20"/>
      <c r="R1" s="20"/>
      <c r="S1" s="1"/>
      <c r="T1" s="1"/>
      <c r="U1" s="1"/>
      <c r="V1" s="1"/>
      <c r="W1" s="1"/>
      <c r="X1" s="1"/>
      <c r="Y1" s="1"/>
      <c r="Z1" s="1"/>
      <c r="AA1" s="1"/>
      <c r="AB1" s="1"/>
      <c r="AC1" s="1"/>
      <c r="AD1" s="1"/>
      <c r="AE1" s="1"/>
      <c r="AF1" s="1"/>
      <c r="AG1" s="1"/>
      <c r="AH1" s="1"/>
      <c r="AI1" s="1"/>
      <c r="AJ1" s="1"/>
      <c r="AK1" s="1"/>
      <c r="AL1" s="1"/>
      <c r="AM1" s="159"/>
      <c r="AN1" s="82"/>
      <c r="AO1" s="82" t="s">
        <v>5</v>
      </c>
      <c r="AP1" s="162" t="s">
        <v>13</v>
      </c>
      <c r="AQ1" s="88"/>
      <c r="AR1" s="88"/>
      <c r="AS1" s="88"/>
      <c r="AT1" s="88"/>
      <c r="AU1" s="88"/>
      <c r="AV1" s="88"/>
      <c r="AW1" s="88"/>
      <c r="AX1" s="88"/>
      <c r="AY1" s="88"/>
      <c r="AZ1" s="88"/>
      <c r="BA1" s="88"/>
      <c r="BB1" s="88"/>
      <c r="BC1" s="88"/>
      <c r="BD1" s="88"/>
      <c r="BE1" s="88"/>
      <c r="BF1" s="82" t="s">
        <v>17</v>
      </c>
      <c r="BG1" s="1"/>
      <c r="BH1" s="1"/>
      <c r="BI1" s="1"/>
      <c r="BJ1" s="1"/>
      <c r="BK1" s="1"/>
      <c r="BL1" s="1"/>
      <c r="BM1" s="1"/>
      <c r="BN1" s="1"/>
      <c r="BO1" s="1"/>
      <c r="BP1" s="1"/>
      <c r="BQ1" s="1"/>
      <c r="BR1" s="1"/>
      <c r="BS1" s="1"/>
      <c r="BT1" s="1"/>
      <c r="BU1" s="1"/>
    </row>
    <row r="2" spans="1:73" ht="20.25" customHeight="1">
      <c r="A2" s="1"/>
      <c r="B2" s="1"/>
      <c r="C2" s="20"/>
      <c r="D2" s="20"/>
      <c r="E2" s="20"/>
      <c r="F2" s="20"/>
      <c r="G2" s="20"/>
      <c r="H2" s="1"/>
      <c r="I2" s="1"/>
      <c r="J2" s="54"/>
      <c r="K2" s="1"/>
      <c r="L2" s="20"/>
      <c r="M2" s="20"/>
      <c r="N2" s="20"/>
      <c r="O2" s="20"/>
      <c r="P2" s="20"/>
      <c r="Q2" s="20"/>
      <c r="R2" s="20"/>
      <c r="S2" s="1"/>
      <c r="T2" s="1"/>
      <c r="U2" s="1"/>
      <c r="V2" s="1"/>
      <c r="W2" s="1"/>
      <c r="X2" s="1"/>
      <c r="Y2" s="82" t="s">
        <v>18</v>
      </c>
      <c r="Z2" s="150">
        <v>6</v>
      </c>
      <c r="AA2" s="88"/>
      <c r="AB2" s="82" t="s">
        <v>16</v>
      </c>
      <c r="AC2" s="151">
        <f>IF(Z2=0,"",YEAR(DATE(2018+Z2,1,1)))</f>
        <v>2024</v>
      </c>
      <c r="AD2" s="32"/>
      <c r="AE2" s="2" t="s">
        <v>10</v>
      </c>
      <c r="AF2" s="2" t="s">
        <v>6</v>
      </c>
      <c r="AG2" s="150">
        <v>4</v>
      </c>
      <c r="AH2" s="88"/>
      <c r="AI2" s="2" t="s">
        <v>19</v>
      </c>
      <c r="AJ2" s="1"/>
      <c r="AK2" s="1"/>
      <c r="AL2" s="1"/>
      <c r="AM2" s="159"/>
      <c r="AN2" s="82"/>
      <c r="AO2" s="82" t="s">
        <v>20</v>
      </c>
      <c r="AP2" s="150"/>
      <c r="AQ2" s="88"/>
      <c r="AR2" s="88"/>
      <c r="AS2" s="88"/>
      <c r="AT2" s="88"/>
      <c r="AU2" s="88"/>
      <c r="AV2" s="88"/>
      <c r="AW2" s="88"/>
      <c r="AX2" s="88"/>
      <c r="AY2" s="88"/>
      <c r="AZ2" s="88"/>
      <c r="BA2" s="88"/>
      <c r="BB2" s="88"/>
      <c r="BC2" s="88"/>
      <c r="BD2" s="88"/>
      <c r="BE2" s="88"/>
      <c r="BF2" s="82" t="s">
        <v>17</v>
      </c>
      <c r="BG2" s="1"/>
      <c r="BH2" s="1"/>
      <c r="BI2" s="1"/>
      <c r="BJ2" s="1"/>
      <c r="BK2" s="1"/>
      <c r="BL2" s="1"/>
      <c r="BM2" s="1"/>
      <c r="BN2" s="1"/>
      <c r="BO2" s="1"/>
      <c r="BP2" s="1"/>
      <c r="BQ2" s="1"/>
      <c r="BR2" s="1"/>
      <c r="BS2" s="1"/>
      <c r="BT2" s="1"/>
      <c r="BU2" s="1"/>
    </row>
    <row r="3" spans="1:73" ht="20.25" customHeight="1">
      <c r="A3" s="2"/>
      <c r="B3" s="2"/>
      <c r="C3" s="2"/>
      <c r="D3" s="2"/>
      <c r="E3" s="2"/>
      <c r="F3" s="2"/>
      <c r="G3" s="54"/>
      <c r="H3" s="2"/>
      <c r="I3" s="2"/>
      <c r="J3" s="54"/>
      <c r="K3" s="2"/>
      <c r="L3" s="82"/>
      <c r="M3" s="82"/>
      <c r="N3" s="82"/>
      <c r="O3" s="82"/>
      <c r="P3" s="82"/>
      <c r="Q3" s="82"/>
      <c r="R3" s="82"/>
      <c r="S3" s="2"/>
      <c r="T3" s="2"/>
      <c r="U3" s="2"/>
      <c r="V3" s="2"/>
      <c r="W3" s="2"/>
      <c r="X3" s="2"/>
      <c r="Y3" s="2"/>
      <c r="Z3" s="44"/>
      <c r="AA3" s="44"/>
      <c r="AB3" s="44"/>
      <c r="AC3" s="156"/>
      <c r="AD3" s="44"/>
      <c r="AE3" s="2"/>
      <c r="AF3" s="2"/>
      <c r="AG3" s="2"/>
      <c r="AH3" s="2"/>
      <c r="AI3" s="2"/>
      <c r="AJ3" s="2"/>
      <c r="AK3" s="2"/>
      <c r="AL3" s="2"/>
      <c r="AM3" s="2"/>
      <c r="AN3" s="2"/>
      <c r="AO3" s="2"/>
      <c r="AP3" s="2"/>
      <c r="AQ3" s="2"/>
      <c r="AR3" s="2"/>
      <c r="AS3" s="2"/>
      <c r="AT3" s="2"/>
      <c r="AU3" s="2"/>
      <c r="AV3" s="2"/>
      <c r="AW3" s="2"/>
      <c r="AX3" s="2"/>
      <c r="AY3" s="2"/>
      <c r="AZ3" s="2"/>
      <c r="BA3" s="192" t="s">
        <v>23</v>
      </c>
      <c r="BB3" s="193" t="s">
        <v>24</v>
      </c>
      <c r="BC3" s="73"/>
      <c r="BD3" s="73"/>
      <c r="BE3" s="167"/>
      <c r="BF3" s="82"/>
      <c r="BG3" s="2"/>
      <c r="BH3" s="2"/>
      <c r="BI3" s="2"/>
      <c r="BJ3" s="2"/>
      <c r="BK3" s="2"/>
      <c r="BL3" s="2"/>
      <c r="BM3" s="2"/>
      <c r="BN3" s="2"/>
      <c r="BO3" s="2"/>
      <c r="BP3" s="2"/>
      <c r="BQ3" s="2"/>
      <c r="BR3" s="2"/>
      <c r="BS3" s="2"/>
      <c r="BT3" s="2"/>
      <c r="BU3" s="2"/>
    </row>
    <row r="4" spans="1:73" ht="20.25" customHeight="1">
      <c r="A4" s="2"/>
      <c r="B4" s="2"/>
      <c r="C4" s="2"/>
      <c r="D4" s="2"/>
      <c r="E4" s="2"/>
      <c r="F4" s="2"/>
      <c r="G4" s="54"/>
      <c r="H4" s="2"/>
      <c r="I4" s="2"/>
      <c r="J4" s="54"/>
      <c r="K4" s="2"/>
      <c r="L4" s="82"/>
      <c r="M4" s="82"/>
      <c r="N4" s="82"/>
      <c r="O4" s="82"/>
      <c r="P4" s="82"/>
      <c r="Q4" s="82"/>
      <c r="R4" s="82"/>
      <c r="S4" s="2"/>
      <c r="T4" s="2"/>
      <c r="U4" s="2"/>
      <c r="V4" s="2"/>
      <c r="W4" s="2"/>
      <c r="X4" s="2"/>
      <c r="Y4" s="2"/>
      <c r="Z4" s="151"/>
      <c r="AA4" s="151"/>
      <c r="AB4" s="2"/>
      <c r="AC4" s="2"/>
      <c r="AD4" s="2"/>
      <c r="AE4" s="2"/>
      <c r="AF4" s="2"/>
      <c r="AG4" s="1"/>
      <c r="AH4" s="1"/>
      <c r="AI4" s="1"/>
      <c r="AJ4" s="1"/>
      <c r="AK4" s="1"/>
      <c r="AL4" s="1"/>
      <c r="AM4" s="1"/>
      <c r="AN4" s="1"/>
      <c r="AO4" s="1"/>
      <c r="AP4" s="1"/>
      <c r="AQ4" s="1"/>
      <c r="AR4" s="1"/>
      <c r="AS4" s="1"/>
      <c r="AT4" s="1"/>
      <c r="AU4" s="1"/>
      <c r="AV4" s="1"/>
      <c r="AW4" s="1"/>
      <c r="AX4" s="1"/>
      <c r="AY4" s="1"/>
      <c r="AZ4" s="1"/>
      <c r="BA4" s="192" t="s">
        <v>26</v>
      </c>
      <c r="BB4" s="193" t="s">
        <v>31</v>
      </c>
      <c r="BC4" s="73"/>
      <c r="BD4" s="73"/>
      <c r="BE4" s="167"/>
      <c r="BF4" s="77"/>
      <c r="BG4" s="2"/>
      <c r="BH4" s="2"/>
      <c r="BI4" s="2"/>
      <c r="BJ4" s="2"/>
      <c r="BK4" s="2"/>
      <c r="BL4" s="2"/>
      <c r="BM4" s="2"/>
      <c r="BN4" s="2"/>
      <c r="BO4" s="2"/>
      <c r="BP4" s="2"/>
      <c r="BQ4" s="2"/>
      <c r="BR4" s="2"/>
      <c r="BS4" s="2"/>
      <c r="BT4" s="2"/>
      <c r="BU4" s="2"/>
    </row>
    <row r="5" spans="1:73" ht="6.75" customHeight="1">
      <c r="A5" s="2"/>
      <c r="B5" s="2"/>
      <c r="C5" s="1"/>
      <c r="D5" s="1"/>
      <c r="E5" s="1"/>
      <c r="F5" s="1"/>
      <c r="G5" s="20"/>
      <c r="H5" s="1"/>
      <c r="I5" s="1"/>
      <c r="J5" s="20"/>
      <c r="K5" s="1"/>
      <c r="L5" s="77"/>
      <c r="M5" s="77"/>
      <c r="N5" s="77"/>
      <c r="O5" s="77"/>
      <c r="P5" s="77"/>
      <c r="Q5" s="77"/>
      <c r="R5" s="77"/>
      <c r="S5" s="1"/>
      <c r="T5" s="1"/>
      <c r="U5" s="1"/>
      <c r="V5" s="1"/>
      <c r="W5" s="1"/>
      <c r="X5" s="1"/>
      <c r="Y5" s="1"/>
      <c r="Z5" s="78"/>
      <c r="AA5" s="78"/>
      <c r="AB5" s="1"/>
      <c r="AC5" s="1"/>
      <c r="AD5" s="1"/>
      <c r="AE5" s="1"/>
      <c r="AF5" s="2"/>
      <c r="AG5" s="1"/>
      <c r="AH5" s="1"/>
      <c r="AI5" s="1"/>
      <c r="AJ5" s="1"/>
      <c r="AK5" s="1"/>
      <c r="AL5" s="1"/>
      <c r="AM5" s="1"/>
      <c r="AN5" s="1"/>
      <c r="AO5" s="1"/>
      <c r="AP5" s="1"/>
      <c r="AQ5" s="1"/>
      <c r="AR5" s="1"/>
      <c r="AS5" s="1"/>
      <c r="AT5" s="1"/>
      <c r="AU5" s="1"/>
      <c r="AV5" s="1"/>
      <c r="AW5" s="1"/>
      <c r="AX5" s="1"/>
      <c r="AY5" s="1"/>
      <c r="AZ5" s="1"/>
      <c r="BA5" s="1"/>
      <c r="BB5" s="1"/>
      <c r="BC5" s="1"/>
      <c r="BD5" s="1"/>
      <c r="BE5" s="77"/>
      <c r="BF5" s="77"/>
      <c r="BG5" s="2"/>
      <c r="BH5" s="2"/>
      <c r="BI5" s="2"/>
      <c r="BJ5" s="2"/>
      <c r="BK5" s="2"/>
      <c r="BL5" s="2"/>
      <c r="BM5" s="2"/>
      <c r="BN5" s="2"/>
      <c r="BO5" s="2"/>
      <c r="BP5" s="2"/>
      <c r="BQ5" s="2"/>
      <c r="BR5" s="2"/>
      <c r="BS5" s="2"/>
      <c r="BT5" s="2"/>
      <c r="BU5" s="2"/>
    </row>
    <row r="6" spans="1:73" ht="20.25" customHeight="1">
      <c r="A6" s="2"/>
      <c r="B6" s="2"/>
      <c r="C6" s="1"/>
      <c r="D6" s="1"/>
      <c r="E6" s="1"/>
      <c r="F6" s="1"/>
      <c r="G6" s="20"/>
      <c r="H6" s="1"/>
      <c r="I6" s="1"/>
      <c r="J6" s="20"/>
      <c r="K6" s="1"/>
      <c r="L6" s="77"/>
      <c r="M6" s="77"/>
      <c r="N6" s="77"/>
      <c r="O6" s="77"/>
      <c r="P6" s="77"/>
      <c r="Q6" s="77"/>
      <c r="R6" s="77"/>
      <c r="S6" s="1"/>
      <c r="T6" s="1"/>
      <c r="U6" s="1"/>
      <c r="V6" s="1"/>
      <c r="W6" s="1"/>
      <c r="X6" s="1"/>
      <c r="Y6" s="1"/>
      <c r="Z6" s="78"/>
      <c r="AA6" s="78"/>
      <c r="AB6" s="1"/>
      <c r="AC6" s="1"/>
      <c r="AD6" s="1"/>
      <c r="AE6" s="1"/>
      <c r="AF6" s="2"/>
      <c r="AG6" s="1"/>
      <c r="AH6" s="1"/>
      <c r="AI6" s="1"/>
      <c r="AJ6" s="1"/>
      <c r="AK6" s="1"/>
      <c r="AL6" s="1" t="s">
        <v>33</v>
      </c>
      <c r="AM6" s="1"/>
      <c r="AN6" s="1"/>
      <c r="AO6" s="1"/>
      <c r="AP6" s="1"/>
      <c r="AQ6" s="1"/>
      <c r="AR6" s="1"/>
      <c r="AS6" s="1"/>
      <c r="AT6" s="6"/>
      <c r="AU6" s="6"/>
      <c r="AV6" s="163"/>
      <c r="AW6" s="1"/>
      <c r="AX6" s="168">
        <v>40</v>
      </c>
      <c r="AY6" s="167"/>
      <c r="AZ6" s="163" t="s">
        <v>32</v>
      </c>
      <c r="BA6" s="1"/>
      <c r="BB6" s="168">
        <v>160</v>
      </c>
      <c r="BC6" s="167"/>
      <c r="BD6" s="163" t="s">
        <v>34</v>
      </c>
      <c r="BE6" s="1"/>
      <c r="BF6" s="77"/>
      <c r="BG6" s="2"/>
      <c r="BH6" s="2"/>
      <c r="BI6" s="2"/>
      <c r="BJ6" s="2"/>
      <c r="BK6" s="2"/>
      <c r="BL6" s="2"/>
      <c r="BM6" s="2"/>
      <c r="BN6" s="2"/>
      <c r="BO6" s="2"/>
      <c r="BP6" s="2"/>
      <c r="BQ6" s="2"/>
      <c r="BR6" s="2"/>
      <c r="BS6" s="2"/>
      <c r="BT6" s="2"/>
      <c r="BU6" s="2"/>
    </row>
    <row r="7" spans="1:73" ht="6.75" customHeight="1">
      <c r="A7" s="2"/>
      <c r="B7" s="2"/>
      <c r="C7" s="1"/>
      <c r="D7" s="1"/>
      <c r="E7" s="1"/>
      <c r="F7" s="1"/>
      <c r="G7" s="20"/>
      <c r="H7" s="1"/>
      <c r="I7" s="1"/>
      <c r="J7" s="20"/>
      <c r="K7" s="1"/>
      <c r="L7" s="77"/>
      <c r="M7" s="77"/>
      <c r="N7" s="77"/>
      <c r="O7" s="77"/>
      <c r="P7" s="77"/>
      <c r="Q7" s="77"/>
      <c r="R7" s="77"/>
      <c r="S7" s="1"/>
      <c r="T7" s="1"/>
      <c r="U7" s="1"/>
      <c r="V7" s="1"/>
      <c r="W7" s="1"/>
      <c r="X7" s="1"/>
      <c r="Y7" s="1"/>
      <c r="Z7" s="78"/>
      <c r="AA7" s="78"/>
      <c r="AB7" s="1"/>
      <c r="AC7" s="1"/>
      <c r="AD7" s="1"/>
      <c r="AE7" s="1"/>
      <c r="AF7" s="2"/>
      <c r="AG7" s="1"/>
      <c r="AH7" s="1"/>
      <c r="AI7" s="1"/>
      <c r="AJ7" s="1"/>
      <c r="AK7" s="1"/>
      <c r="AL7" s="1"/>
      <c r="AM7" s="1"/>
      <c r="AN7" s="1"/>
      <c r="AO7" s="1"/>
      <c r="AP7" s="1"/>
      <c r="AQ7" s="1"/>
      <c r="AR7" s="1"/>
      <c r="AS7" s="1"/>
      <c r="AT7" s="1"/>
      <c r="AU7" s="1"/>
      <c r="AV7" s="1"/>
      <c r="AW7" s="1"/>
      <c r="AX7" s="1"/>
      <c r="AY7" s="1"/>
      <c r="AZ7" s="1"/>
      <c r="BA7" s="1"/>
      <c r="BB7" s="1"/>
      <c r="BC7" s="1"/>
      <c r="BD7" s="1"/>
      <c r="BE7" s="77"/>
      <c r="BF7" s="77"/>
      <c r="BG7" s="2"/>
      <c r="BH7" s="2"/>
      <c r="BI7" s="2"/>
      <c r="BJ7" s="2"/>
      <c r="BK7" s="2"/>
      <c r="BL7" s="2"/>
      <c r="BM7" s="2"/>
      <c r="BN7" s="2"/>
      <c r="BO7" s="2"/>
      <c r="BP7" s="2"/>
      <c r="BQ7" s="2"/>
      <c r="BR7" s="2"/>
      <c r="BS7" s="2"/>
      <c r="BT7" s="2"/>
      <c r="BU7" s="2"/>
    </row>
    <row r="8" spans="1:73" ht="20.25" customHeight="1">
      <c r="A8" s="2"/>
      <c r="B8" s="5"/>
      <c r="C8" s="5"/>
      <c r="D8" s="5"/>
      <c r="E8" s="5"/>
      <c r="F8" s="5"/>
      <c r="G8" s="55"/>
      <c r="H8" s="55"/>
      <c r="I8" s="55"/>
      <c r="J8" s="5"/>
      <c r="K8" s="5"/>
      <c r="L8" s="55"/>
      <c r="M8" s="55"/>
      <c r="N8" s="55"/>
      <c r="O8" s="5"/>
      <c r="P8" s="55"/>
      <c r="Q8" s="55"/>
      <c r="R8" s="55"/>
      <c r="S8" s="112"/>
      <c r="T8" s="126"/>
      <c r="U8" s="126"/>
      <c r="V8" s="138"/>
      <c r="W8" s="2"/>
      <c r="X8" s="2"/>
      <c r="Y8" s="2"/>
      <c r="Z8" s="78"/>
      <c r="AA8" s="155"/>
      <c r="AB8" s="20"/>
      <c r="AC8" s="78"/>
      <c r="AD8" s="78"/>
      <c r="AE8" s="78"/>
      <c r="AF8" s="151"/>
      <c r="AG8" s="79"/>
      <c r="AH8" s="79"/>
      <c r="AI8" s="79"/>
      <c r="AJ8" s="1"/>
      <c r="AK8" s="77"/>
      <c r="AL8" s="155"/>
      <c r="AM8" s="155"/>
      <c r="AN8" s="20"/>
      <c r="AO8" s="6"/>
      <c r="AP8" s="6"/>
      <c r="AQ8" s="6"/>
      <c r="AR8" s="21"/>
      <c r="AS8" s="21"/>
      <c r="AT8" s="1"/>
      <c r="AU8" s="6"/>
      <c r="AV8" s="6"/>
      <c r="AW8" s="5"/>
      <c r="AX8" s="1"/>
      <c r="AY8" s="1" t="s">
        <v>35</v>
      </c>
      <c r="AZ8" s="1"/>
      <c r="BA8" s="1"/>
      <c r="BB8" s="194">
        <f>DAY(EOMONTH(DATE(AC2,AG2,1),0))</f>
        <v>30</v>
      </c>
      <c r="BC8" s="167"/>
      <c r="BD8" s="1" t="s">
        <v>37</v>
      </c>
      <c r="BE8" s="1"/>
      <c r="BF8" s="1"/>
      <c r="BG8" s="2"/>
      <c r="BH8" s="2"/>
      <c r="BI8" s="2"/>
      <c r="BJ8" s="82"/>
      <c r="BK8" s="82"/>
      <c r="BL8" s="82"/>
      <c r="BM8" s="2"/>
      <c r="BN8" s="2"/>
      <c r="BO8" s="2"/>
      <c r="BP8" s="2"/>
      <c r="BQ8" s="2"/>
      <c r="BR8" s="2"/>
      <c r="BS8" s="2"/>
      <c r="BT8" s="2"/>
      <c r="BU8" s="2"/>
    </row>
    <row r="9" spans="1:73" ht="6" customHeight="1">
      <c r="A9" s="2"/>
      <c r="B9" s="6"/>
      <c r="C9" s="6"/>
      <c r="D9" s="6"/>
      <c r="E9" s="6"/>
      <c r="F9" s="6"/>
      <c r="G9" s="5"/>
      <c r="H9" s="55"/>
      <c r="I9" s="6"/>
      <c r="J9" s="6"/>
      <c r="K9" s="6"/>
      <c r="L9" s="5"/>
      <c r="M9" s="55"/>
      <c r="N9" s="6"/>
      <c r="O9" s="6"/>
      <c r="P9" s="5"/>
      <c r="Q9" s="6"/>
      <c r="R9" s="6"/>
      <c r="S9" s="6"/>
      <c r="T9" s="6"/>
      <c r="U9" s="6"/>
      <c r="V9" s="6"/>
      <c r="W9" s="2"/>
      <c r="X9" s="2"/>
      <c r="Y9" s="2"/>
      <c r="Z9" s="1"/>
      <c r="AA9" s="1"/>
      <c r="AB9" s="1"/>
      <c r="AC9" s="1"/>
      <c r="AD9" s="1"/>
      <c r="AE9" s="1"/>
      <c r="AF9" s="2"/>
      <c r="AG9" s="78"/>
      <c r="AH9" s="1"/>
      <c r="AI9" s="1"/>
      <c r="AJ9" s="79"/>
      <c r="AK9" s="1"/>
      <c r="AL9" s="1"/>
      <c r="AM9" s="1"/>
      <c r="AN9" s="1"/>
      <c r="AO9" s="1"/>
      <c r="AP9" s="1"/>
      <c r="AQ9" s="78"/>
      <c r="AR9" s="78"/>
      <c r="AS9" s="78"/>
      <c r="AT9" s="1"/>
      <c r="AU9" s="1"/>
      <c r="AV9" s="1"/>
      <c r="AW9" s="1"/>
      <c r="AX9" s="1"/>
      <c r="AY9" s="1"/>
      <c r="AZ9" s="1"/>
      <c r="BA9" s="1"/>
      <c r="BB9" s="1"/>
      <c r="BC9" s="1"/>
      <c r="BD9" s="1"/>
      <c r="BE9" s="1"/>
      <c r="BF9" s="1"/>
      <c r="BG9" s="2"/>
      <c r="BH9" s="2"/>
      <c r="BI9" s="2"/>
      <c r="BJ9" s="82"/>
      <c r="BK9" s="82"/>
      <c r="BL9" s="82"/>
      <c r="BM9" s="2"/>
      <c r="BN9" s="2"/>
      <c r="BO9" s="2"/>
      <c r="BP9" s="2"/>
      <c r="BQ9" s="2"/>
      <c r="BR9" s="2"/>
      <c r="BS9" s="2"/>
      <c r="BT9" s="2"/>
      <c r="BU9" s="2"/>
    </row>
    <row r="10" spans="1:73" ht="20.25" customHeight="1">
      <c r="A10" s="2"/>
      <c r="B10" s="5"/>
      <c r="C10" s="5"/>
      <c r="D10" s="5"/>
      <c r="E10" s="5"/>
      <c r="F10" s="5"/>
      <c r="G10" s="55"/>
      <c r="H10" s="55"/>
      <c r="I10" s="55"/>
      <c r="J10" s="5"/>
      <c r="K10" s="5"/>
      <c r="L10" s="55"/>
      <c r="M10" s="55"/>
      <c r="N10" s="55"/>
      <c r="O10" s="5"/>
      <c r="P10" s="55"/>
      <c r="Q10" s="55"/>
      <c r="R10" s="55"/>
      <c r="S10" s="112"/>
      <c r="T10" s="126"/>
      <c r="U10" s="126"/>
      <c r="V10" s="138"/>
      <c r="W10" s="2"/>
      <c r="X10" s="2"/>
      <c r="Y10" s="2"/>
      <c r="Z10" s="78"/>
      <c r="AA10" s="155"/>
      <c r="AB10" s="20"/>
      <c r="AC10" s="78"/>
      <c r="AD10" s="78"/>
      <c r="AE10" s="78"/>
      <c r="AF10" s="2"/>
      <c r="AG10" s="79"/>
      <c r="AH10" s="79"/>
      <c r="AI10" s="79"/>
      <c r="AJ10" s="1"/>
      <c r="AK10" s="77"/>
      <c r="AL10" s="155"/>
      <c r="AM10" s="1"/>
      <c r="AN10" s="1"/>
      <c r="AO10" s="160"/>
      <c r="AP10" s="160"/>
      <c r="AQ10" s="160"/>
      <c r="AR10" s="163"/>
      <c r="AS10" s="78"/>
      <c r="AT10" s="78"/>
      <c r="AU10" s="78"/>
      <c r="AV10" s="1"/>
      <c r="AW10" s="1"/>
      <c r="AX10" s="169"/>
      <c r="AY10" s="169"/>
      <c r="AZ10" s="77" t="s">
        <v>38</v>
      </c>
      <c r="BA10" s="1"/>
      <c r="BB10" s="168">
        <v>1</v>
      </c>
      <c r="BC10" s="73"/>
      <c r="BD10" s="167"/>
      <c r="BE10" s="200" t="s">
        <v>40</v>
      </c>
      <c r="BF10" s="1"/>
      <c r="BG10" s="2"/>
      <c r="BH10" s="2"/>
      <c r="BI10" s="2"/>
      <c r="BJ10" s="82"/>
      <c r="BK10" s="82"/>
      <c r="BL10" s="82"/>
      <c r="BM10" s="2"/>
      <c r="BN10" s="2"/>
      <c r="BO10" s="2"/>
      <c r="BP10" s="2"/>
      <c r="BQ10" s="2"/>
      <c r="BR10" s="2"/>
      <c r="BS10" s="2"/>
      <c r="BT10" s="2"/>
      <c r="BU10" s="2"/>
    </row>
    <row r="11" spans="1:73" ht="6" customHeight="1">
      <c r="A11" s="2"/>
      <c r="B11" s="6"/>
      <c r="C11" s="6"/>
      <c r="D11" s="6"/>
      <c r="E11" s="6"/>
      <c r="F11" s="44"/>
      <c r="G11" s="6"/>
      <c r="H11" s="6"/>
      <c r="I11" s="6"/>
      <c r="J11" s="6"/>
      <c r="K11" s="5"/>
      <c r="L11" s="55"/>
      <c r="M11" s="6"/>
      <c r="N11" s="6"/>
      <c r="O11" s="5"/>
      <c r="P11" s="6"/>
      <c r="Q11" s="6"/>
      <c r="R11" s="6"/>
      <c r="S11" s="6"/>
      <c r="T11" s="6"/>
      <c r="U11" s="6"/>
      <c r="V11" s="44"/>
      <c r="W11" s="2"/>
      <c r="X11" s="2"/>
      <c r="Y11" s="2"/>
      <c r="Z11" s="1"/>
      <c r="AA11" s="1"/>
      <c r="AB11" s="1"/>
      <c r="AC11" s="1"/>
      <c r="AD11" s="1"/>
      <c r="AE11" s="1"/>
      <c r="AF11" s="2"/>
      <c r="AG11" s="78"/>
      <c r="AH11" s="79"/>
      <c r="AI11" s="1"/>
      <c r="AJ11" s="79"/>
      <c r="AK11" s="1"/>
      <c r="AL11" s="1"/>
      <c r="AM11" s="1"/>
      <c r="AN11" s="1"/>
      <c r="AO11" s="6"/>
      <c r="AP11" s="6"/>
      <c r="AQ11" s="5"/>
      <c r="AR11" s="164"/>
      <c r="AS11" s="78"/>
      <c r="AT11" s="78"/>
      <c r="AU11" s="78"/>
      <c r="AV11" s="1"/>
      <c r="AW11" s="1"/>
      <c r="AX11" s="169"/>
      <c r="AY11" s="169"/>
      <c r="AZ11" s="1"/>
      <c r="BA11" s="1"/>
      <c r="BB11" s="78"/>
      <c r="BC11" s="78"/>
      <c r="BD11" s="78"/>
      <c r="BE11" s="200"/>
      <c r="BF11" s="1"/>
      <c r="BG11" s="2"/>
      <c r="BH11" s="2"/>
      <c r="BI11" s="2"/>
      <c r="BJ11" s="82"/>
      <c r="BK11" s="82"/>
      <c r="BL11" s="82"/>
      <c r="BM11" s="2"/>
      <c r="BN11" s="2"/>
      <c r="BO11" s="2"/>
      <c r="BP11" s="2"/>
      <c r="BQ11" s="2"/>
      <c r="BR11" s="2"/>
      <c r="BS11" s="2"/>
      <c r="BT11" s="2"/>
      <c r="BU11" s="2"/>
    </row>
    <row r="12" spans="1:73" ht="20.25" customHeight="1">
      <c r="A12" s="2"/>
      <c r="B12" s="4"/>
      <c r="C12" s="4"/>
      <c r="D12" s="4"/>
      <c r="E12" s="4"/>
      <c r="F12" s="4"/>
      <c r="G12" s="4"/>
      <c r="H12" s="4"/>
      <c r="I12" s="4"/>
      <c r="J12" s="4"/>
      <c r="K12" s="4"/>
      <c r="L12" s="4"/>
      <c r="M12" s="4"/>
      <c r="N12" s="4"/>
      <c r="O12" s="4"/>
      <c r="P12" s="4"/>
      <c r="Q12" s="4"/>
      <c r="R12" s="4"/>
      <c r="S12" s="4"/>
      <c r="T12" s="4"/>
      <c r="U12" s="4"/>
      <c r="V12" s="4"/>
      <c r="W12" s="2"/>
      <c r="X12" s="2"/>
      <c r="Y12" s="2"/>
      <c r="Z12" s="5"/>
      <c r="AA12" s="3"/>
      <c r="AB12" s="3"/>
      <c r="AC12" s="5"/>
      <c r="AD12" s="78"/>
      <c r="AE12" s="78"/>
      <c r="AF12" s="151"/>
      <c r="AG12" s="20"/>
      <c r="AH12" s="79"/>
      <c r="AI12" s="1"/>
      <c r="AJ12" s="79"/>
      <c r="AK12" s="1"/>
      <c r="AL12" s="1"/>
      <c r="AM12" s="1"/>
      <c r="AN12" s="1"/>
      <c r="AO12" s="161"/>
      <c r="AP12" s="88"/>
      <c r="AQ12" s="88"/>
      <c r="AR12" s="163"/>
      <c r="AS12" s="78"/>
      <c r="AT12" s="78"/>
      <c r="AU12" s="78"/>
      <c r="AV12" s="1"/>
      <c r="AW12" s="1"/>
      <c r="AX12" s="169"/>
      <c r="AY12" s="169"/>
      <c r="AZ12" s="1"/>
      <c r="BA12" s="1"/>
      <c r="BB12" s="168">
        <v>1</v>
      </c>
      <c r="BC12" s="73"/>
      <c r="BD12" s="167"/>
      <c r="BE12" s="201" t="s">
        <v>30</v>
      </c>
      <c r="BF12" s="1"/>
      <c r="BG12" s="2"/>
      <c r="BH12" s="2"/>
      <c r="BI12" s="2"/>
      <c r="BJ12" s="82"/>
      <c r="BK12" s="82"/>
      <c r="BL12" s="82"/>
      <c r="BM12" s="2"/>
      <c r="BN12" s="2"/>
      <c r="BO12" s="2"/>
      <c r="BP12" s="2"/>
      <c r="BQ12" s="2"/>
      <c r="BR12" s="2"/>
      <c r="BS12" s="2"/>
      <c r="BT12" s="2"/>
      <c r="BU12" s="2"/>
    </row>
    <row r="13" spans="1:73" ht="6.75" customHeight="1">
      <c r="A13" s="2"/>
      <c r="B13" s="4"/>
      <c r="C13" s="4"/>
      <c r="D13" s="4"/>
      <c r="E13" s="4"/>
      <c r="F13" s="4"/>
      <c r="G13" s="4"/>
      <c r="H13" s="4"/>
      <c r="I13" s="4"/>
      <c r="J13" s="4"/>
      <c r="K13" s="4"/>
      <c r="L13" s="4"/>
      <c r="M13" s="4"/>
      <c r="N13" s="4"/>
      <c r="O13" s="4"/>
      <c r="P13" s="4"/>
      <c r="Q13" s="4"/>
      <c r="R13" s="4"/>
      <c r="S13" s="4"/>
      <c r="T13" s="4"/>
      <c r="U13" s="4"/>
      <c r="V13" s="4"/>
      <c r="W13" s="2"/>
      <c r="X13" s="2"/>
      <c r="Y13" s="2"/>
      <c r="Z13" s="55"/>
      <c r="AA13" s="22"/>
      <c r="AB13" s="22"/>
      <c r="AC13" s="55"/>
      <c r="AD13" s="79"/>
      <c r="AE13" s="79"/>
      <c r="AF13" s="2"/>
      <c r="AG13" s="1"/>
      <c r="AH13" s="1"/>
      <c r="AI13" s="1"/>
      <c r="AJ13" s="1"/>
      <c r="AK13" s="1"/>
      <c r="AL13" s="1"/>
      <c r="AM13" s="1"/>
      <c r="AN13" s="1"/>
      <c r="AO13" s="6"/>
      <c r="AP13" s="6"/>
      <c r="AQ13" s="6"/>
      <c r="AR13" s="1"/>
      <c r="AS13" s="78"/>
      <c r="AT13" s="78"/>
      <c r="AU13" s="78"/>
      <c r="AV13" s="1"/>
      <c r="AW13" s="1"/>
      <c r="AX13" s="169"/>
      <c r="AY13" s="169"/>
      <c r="AZ13" s="1"/>
      <c r="BA13" s="1"/>
      <c r="BB13" s="78"/>
      <c r="BC13" s="78"/>
      <c r="BD13" s="78"/>
      <c r="BE13" s="200"/>
      <c r="BF13" s="1"/>
      <c r="BG13" s="2"/>
      <c r="BH13" s="2"/>
      <c r="BI13" s="2"/>
      <c r="BJ13" s="82"/>
      <c r="BK13" s="82"/>
      <c r="BL13" s="82"/>
      <c r="BM13" s="2"/>
      <c r="BN13" s="2"/>
      <c r="BO13" s="2"/>
      <c r="BP13" s="2"/>
      <c r="BQ13" s="2"/>
      <c r="BR13" s="2"/>
      <c r="BS13" s="2"/>
      <c r="BT13" s="2"/>
      <c r="BU13" s="2"/>
    </row>
    <row r="14" spans="1:73" ht="20.25" customHeight="1">
      <c r="A14" s="2"/>
      <c r="B14" s="4"/>
      <c r="C14" s="4"/>
      <c r="D14" s="4"/>
      <c r="E14" s="4"/>
      <c r="F14" s="4"/>
      <c r="G14" s="4"/>
      <c r="H14" s="4"/>
      <c r="I14" s="4"/>
      <c r="J14" s="4"/>
      <c r="K14" s="4"/>
      <c r="L14" s="4"/>
      <c r="M14" s="4"/>
      <c r="N14" s="4"/>
      <c r="O14" s="4"/>
      <c r="P14" s="4"/>
      <c r="Q14" s="4"/>
      <c r="R14" s="4"/>
      <c r="S14" s="4"/>
      <c r="T14" s="4"/>
      <c r="U14" s="4"/>
      <c r="V14" s="4"/>
      <c r="W14" s="2"/>
      <c r="X14" s="2"/>
      <c r="Y14" s="2"/>
      <c r="Z14" s="5"/>
      <c r="AA14" s="3"/>
      <c r="AB14" s="3"/>
      <c r="AC14" s="5"/>
      <c r="AD14" s="78"/>
      <c r="AE14" s="78"/>
      <c r="AF14" s="2"/>
      <c r="AG14" s="1"/>
      <c r="AH14" s="1"/>
      <c r="AI14" s="1"/>
      <c r="AJ14" s="1"/>
      <c r="AK14" s="1"/>
      <c r="AL14" s="1"/>
      <c r="AM14" s="1"/>
      <c r="AN14" s="1"/>
      <c r="AO14" s="6"/>
      <c r="AP14" s="6"/>
      <c r="AQ14" s="6"/>
      <c r="AR14" s="1"/>
      <c r="AS14" s="78"/>
      <c r="AT14" s="77" t="s">
        <v>21</v>
      </c>
      <c r="AU14" s="165"/>
      <c r="AV14" s="73"/>
      <c r="AW14" s="167"/>
      <c r="AX14" s="78" t="s">
        <v>42</v>
      </c>
      <c r="AY14" s="165"/>
      <c r="AZ14" s="73"/>
      <c r="BA14" s="167"/>
      <c r="BB14" s="77" t="s">
        <v>44</v>
      </c>
      <c r="BC14" s="199">
        <f>(AY14-AU14)*24</f>
        <v>0</v>
      </c>
      <c r="BD14" s="167"/>
      <c r="BE14" s="20" t="s">
        <v>46</v>
      </c>
      <c r="BF14" s="78"/>
      <c r="BG14" s="2"/>
      <c r="BH14" s="2"/>
      <c r="BI14" s="2"/>
      <c r="BJ14" s="82"/>
      <c r="BK14" s="82"/>
      <c r="BL14" s="82"/>
      <c r="BM14" s="2"/>
      <c r="BN14" s="2"/>
      <c r="BO14" s="2"/>
      <c r="BP14" s="2"/>
      <c r="BQ14" s="2"/>
      <c r="BR14" s="2"/>
      <c r="BS14" s="2"/>
      <c r="BT14" s="2"/>
      <c r="BU14" s="2"/>
    </row>
    <row r="15" spans="1:73" ht="6.75" customHeight="1">
      <c r="A15" s="2"/>
      <c r="B15" s="2"/>
      <c r="C15" s="21"/>
      <c r="D15" s="21"/>
      <c r="E15" s="21"/>
      <c r="F15" s="21"/>
      <c r="G15" s="1"/>
      <c r="H15" s="1"/>
      <c r="I15" s="77"/>
      <c r="J15" s="78"/>
      <c r="K15" s="79"/>
      <c r="L15" s="1"/>
      <c r="M15" s="1"/>
      <c r="N15" s="78"/>
      <c r="O15" s="1"/>
      <c r="P15" s="1"/>
      <c r="Q15" s="79"/>
      <c r="R15" s="1"/>
      <c r="S15" s="1"/>
      <c r="T15" s="1"/>
      <c r="U15" s="1"/>
      <c r="V15" s="1"/>
      <c r="W15" s="77"/>
      <c r="X15" s="78"/>
      <c r="Y15" s="78"/>
      <c r="Z15" s="20"/>
      <c r="AA15" s="78"/>
      <c r="AB15" s="77"/>
      <c r="AC15" s="78"/>
      <c r="AD15" s="79"/>
      <c r="AE15" s="1"/>
      <c r="AF15" s="2"/>
      <c r="AG15" s="151"/>
      <c r="AH15" s="158"/>
      <c r="AI15" s="2"/>
      <c r="AJ15" s="158"/>
      <c r="AK15" s="2"/>
      <c r="AL15" s="2"/>
      <c r="AM15" s="2"/>
      <c r="AN15" s="2"/>
      <c r="AO15" s="2"/>
      <c r="AP15" s="2"/>
      <c r="AQ15" s="151"/>
      <c r="AR15" s="151"/>
      <c r="AS15" s="151"/>
      <c r="AT15" s="151"/>
      <c r="AU15" s="151"/>
      <c r="AV15" s="2"/>
      <c r="AW15" s="2"/>
      <c r="AX15" s="170"/>
      <c r="AY15" s="170"/>
      <c r="AZ15" s="2"/>
      <c r="BA15" s="2"/>
      <c r="BB15" s="151"/>
      <c r="BC15" s="151"/>
      <c r="BD15" s="151"/>
      <c r="BE15" s="202"/>
      <c r="BF15" s="2"/>
      <c r="BG15" s="2"/>
      <c r="BH15" s="2"/>
      <c r="BI15" s="2"/>
      <c r="BJ15" s="82"/>
      <c r="BK15" s="82"/>
      <c r="BL15" s="82"/>
      <c r="BM15" s="2"/>
      <c r="BN15" s="2"/>
      <c r="BO15" s="2"/>
      <c r="BP15" s="2"/>
      <c r="BQ15" s="2"/>
      <c r="BR15" s="2"/>
      <c r="BS15" s="2"/>
      <c r="BT15" s="2"/>
      <c r="BU15" s="2"/>
    </row>
    <row r="16" spans="1:73" ht="8.25" customHeight="1">
      <c r="A16" s="3"/>
      <c r="B16" s="3"/>
      <c r="C16" s="22"/>
      <c r="D16" s="22"/>
      <c r="E16" s="22"/>
      <c r="F16" s="22"/>
      <c r="G16" s="22"/>
      <c r="H16" s="3"/>
      <c r="I16" s="3"/>
      <c r="J16" s="3"/>
      <c r="K16" s="3"/>
      <c r="L16" s="3"/>
      <c r="M16" s="3"/>
      <c r="N16" s="3"/>
      <c r="O16" s="3"/>
      <c r="P16" s="3"/>
      <c r="Q16" s="3"/>
      <c r="R16" s="3"/>
      <c r="S16" s="3"/>
      <c r="T16" s="3"/>
      <c r="U16" s="3"/>
      <c r="V16" s="3"/>
      <c r="W16" s="3"/>
      <c r="X16" s="22"/>
      <c r="Y16" s="3"/>
      <c r="Z16" s="3"/>
      <c r="AA16" s="3"/>
      <c r="AB16" s="3"/>
      <c r="AC16" s="3"/>
      <c r="AD16" s="3"/>
      <c r="AE16" s="3"/>
      <c r="AF16" s="3"/>
      <c r="AG16" s="3"/>
      <c r="AH16" s="3"/>
      <c r="AI16" s="3"/>
      <c r="AJ16" s="3"/>
      <c r="AK16" s="3"/>
      <c r="AL16" s="3"/>
      <c r="AM16" s="3"/>
      <c r="AN16" s="22"/>
      <c r="AO16" s="3"/>
      <c r="AP16" s="3"/>
      <c r="AQ16" s="3"/>
      <c r="AR16" s="3"/>
      <c r="AS16" s="3"/>
      <c r="AT16" s="3"/>
      <c r="AU16" s="3"/>
      <c r="AV16" s="3"/>
      <c r="AW16" s="3"/>
      <c r="AX16" s="3"/>
      <c r="AY16" s="3"/>
      <c r="AZ16" s="3"/>
      <c r="BA16" s="3"/>
      <c r="BB16" s="3"/>
      <c r="BC16" s="3"/>
      <c r="BD16" s="3"/>
      <c r="BE16" s="203"/>
      <c r="BF16" s="203"/>
      <c r="BG16" s="203"/>
      <c r="BH16" s="3"/>
      <c r="BI16" s="3"/>
      <c r="BJ16" s="3"/>
      <c r="BK16" s="3"/>
      <c r="BL16" s="3"/>
      <c r="BM16" s="3"/>
      <c r="BN16" s="3"/>
      <c r="BO16" s="3"/>
      <c r="BP16" s="3"/>
      <c r="BQ16" s="3"/>
      <c r="BR16" s="3"/>
      <c r="BS16" s="3"/>
      <c r="BT16" s="3"/>
      <c r="BU16" s="3"/>
    </row>
    <row r="17" spans="1:73" ht="20.25" customHeight="1">
      <c r="A17" s="3"/>
      <c r="B17" s="7" t="s">
        <v>51</v>
      </c>
      <c r="C17" s="23" t="s">
        <v>49</v>
      </c>
      <c r="D17" s="36"/>
      <c r="E17" s="39"/>
      <c r="F17" s="45"/>
      <c r="G17" s="56" t="s">
        <v>53</v>
      </c>
      <c r="H17" s="65" t="s">
        <v>55</v>
      </c>
      <c r="I17" s="36"/>
      <c r="J17" s="36"/>
      <c r="K17" s="39"/>
      <c r="L17" s="65" t="s">
        <v>56</v>
      </c>
      <c r="M17" s="36"/>
      <c r="N17" s="36"/>
      <c r="O17" s="89"/>
      <c r="P17" s="92"/>
      <c r="Q17" s="36"/>
      <c r="R17" s="89"/>
      <c r="S17" s="113" t="s">
        <v>58</v>
      </c>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89"/>
      <c r="AX17" s="171" t="str">
        <f>IF(BB3="４週","(11) 1～4週目の勤務時間数合計","(11) 1か月の勤務時間数   合計")</f>
        <v>(11) 1～4週目の勤務時間数合計</v>
      </c>
      <c r="AY17" s="39"/>
      <c r="AZ17" s="185" t="s">
        <v>60</v>
      </c>
      <c r="BA17" s="89"/>
      <c r="BB17" s="195" t="s">
        <v>39</v>
      </c>
      <c r="BC17" s="36"/>
      <c r="BD17" s="36"/>
      <c r="BE17" s="36"/>
      <c r="BF17" s="89"/>
      <c r="BG17" s="3"/>
      <c r="BH17" s="3"/>
      <c r="BI17" s="3"/>
      <c r="BJ17" s="3"/>
      <c r="BK17" s="3"/>
      <c r="BL17" s="3"/>
      <c r="BM17" s="3"/>
      <c r="BN17" s="3"/>
      <c r="BO17" s="3"/>
      <c r="BP17" s="3"/>
      <c r="BQ17" s="3"/>
      <c r="BR17" s="3"/>
      <c r="BS17" s="3"/>
      <c r="BT17" s="3"/>
      <c r="BU17" s="3"/>
    </row>
    <row r="18" spans="1:73" ht="20.25" customHeight="1">
      <c r="A18" s="3"/>
      <c r="B18" s="8"/>
      <c r="C18" s="18"/>
      <c r="D18" s="32"/>
      <c r="E18" s="40"/>
      <c r="F18" s="46"/>
      <c r="G18" s="57"/>
      <c r="H18" s="66"/>
      <c r="I18" s="32"/>
      <c r="J18" s="32"/>
      <c r="K18" s="40"/>
      <c r="L18" s="66"/>
      <c r="M18" s="32"/>
      <c r="N18" s="32"/>
      <c r="O18" s="80"/>
      <c r="P18" s="18"/>
      <c r="Q18" s="32"/>
      <c r="R18" s="80"/>
      <c r="S18" s="114" t="s">
        <v>61</v>
      </c>
      <c r="T18" s="73"/>
      <c r="U18" s="73"/>
      <c r="V18" s="73"/>
      <c r="W18" s="73"/>
      <c r="X18" s="73"/>
      <c r="Y18" s="110"/>
      <c r="Z18" s="114" t="s">
        <v>12</v>
      </c>
      <c r="AA18" s="73"/>
      <c r="AB18" s="73"/>
      <c r="AC18" s="73"/>
      <c r="AD18" s="73"/>
      <c r="AE18" s="73"/>
      <c r="AF18" s="110"/>
      <c r="AG18" s="114" t="s">
        <v>64</v>
      </c>
      <c r="AH18" s="73"/>
      <c r="AI18" s="73"/>
      <c r="AJ18" s="73"/>
      <c r="AK18" s="73"/>
      <c r="AL18" s="73"/>
      <c r="AM18" s="110"/>
      <c r="AN18" s="114" t="s">
        <v>66</v>
      </c>
      <c r="AO18" s="73"/>
      <c r="AP18" s="73"/>
      <c r="AQ18" s="73"/>
      <c r="AR18" s="73"/>
      <c r="AS18" s="73"/>
      <c r="AT18" s="110"/>
      <c r="AU18" s="166" t="s">
        <v>63</v>
      </c>
      <c r="AV18" s="73"/>
      <c r="AW18" s="110"/>
      <c r="AX18" s="18"/>
      <c r="AY18" s="40"/>
      <c r="AZ18" s="66"/>
      <c r="BA18" s="80"/>
      <c r="BB18" s="18"/>
      <c r="BC18" s="32"/>
      <c r="BD18" s="32"/>
      <c r="BE18" s="32"/>
      <c r="BF18" s="80"/>
      <c r="BG18" s="3"/>
      <c r="BH18" s="3"/>
      <c r="BI18" s="3"/>
      <c r="BJ18" s="3"/>
      <c r="BK18" s="3"/>
      <c r="BL18" s="3"/>
      <c r="BM18" s="3"/>
      <c r="BN18" s="3"/>
      <c r="BO18" s="3"/>
      <c r="BP18" s="3"/>
      <c r="BQ18" s="3"/>
      <c r="BR18" s="3"/>
      <c r="BS18" s="3"/>
      <c r="BT18" s="3"/>
      <c r="BU18" s="3"/>
    </row>
    <row r="19" spans="1:73" ht="20.25" customHeight="1">
      <c r="A19" s="3"/>
      <c r="B19" s="8"/>
      <c r="C19" s="18"/>
      <c r="D19" s="32"/>
      <c r="E19" s="40"/>
      <c r="F19" s="46"/>
      <c r="G19" s="57"/>
      <c r="H19" s="66"/>
      <c r="I19" s="32"/>
      <c r="J19" s="32"/>
      <c r="K19" s="40"/>
      <c r="L19" s="66"/>
      <c r="M19" s="32"/>
      <c r="N19" s="32"/>
      <c r="O19" s="80"/>
      <c r="P19" s="18"/>
      <c r="Q19" s="32"/>
      <c r="R19" s="80"/>
      <c r="S19" s="115">
        <v>1</v>
      </c>
      <c r="T19" s="127">
        <v>2</v>
      </c>
      <c r="U19" s="127">
        <v>3</v>
      </c>
      <c r="V19" s="127">
        <v>4</v>
      </c>
      <c r="W19" s="127">
        <v>5</v>
      </c>
      <c r="X19" s="127">
        <v>6</v>
      </c>
      <c r="Y19" s="139">
        <v>7</v>
      </c>
      <c r="Z19" s="115">
        <v>8</v>
      </c>
      <c r="AA19" s="127">
        <v>9</v>
      </c>
      <c r="AB19" s="127">
        <v>10</v>
      </c>
      <c r="AC19" s="127">
        <v>11</v>
      </c>
      <c r="AD19" s="127">
        <v>12</v>
      </c>
      <c r="AE19" s="127">
        <v>13</v>
      </c>
      <c r="AF19" s="139">
        <v>14</v>
      </c>
      <c r="AG19" s="157">
        <v>15</v>
      </c>
      <c r="AH19" s="127">
        <v>16</v>
      </c>
      <c r="AI19" s="127">
        <v>17</v>
      </c>
      <c r="AJ19" s="127">
        <v>18</v>
      </c>
      <c r="AK19" s="127">
        <v>19</v>
      </c>
      <c r="AL19" s="127">
        <v>20</v>
      </c>
      <c r="AM19" s="139">
        <v>21</v>
      </c>
      <c r="AN19" s="115">
        <v>22</v>
      </c>
      <c r="AO19" s="127">
        <v>23</v>
      </c>
      <c r="AP19" s="127">
        <v>24</v>
      </c>
      <c r="AQ19" s="127">
        <v>25</v>
      </c>
      <c r="AR19" s="127">
        <v>26</v>
      </c>
      <c r="AS19" s="127">
        <v>27</v>
      </c>
      <c r="AT19" s="139">
        <v>28</v>
      </c>
      <c r="AU19" s="115" t="str">
        <f>IF($BB$3="暦月",IF(DAY(DATE($AC$2,$AG$2,29))=29,29,""),"")</f>
        <v/>
      </c>
      <c r="AV19" s="127" t="str">
        <f>IF($BB$3="暦月",IF(DAY(DATE($AC$2,$AG$2,30))=30,30,""),"")</f>
        <v/>
      </c>
      <c r="AW19" s="139" t="str">
        <f>IF($BB$3="暦月",IF(DAY(DATE($AC$2,$AG$2,31))=31,31,""),"")</f>
        <v/>
      </c>
      <c r="AX19" s="18"/>
      <c r="AY19" s="40"/>
      <c r="AZ19" s="66"/>
      <c r="BA19" s="80"/>
      <c r="BB19" s="18"/>
      <c r="BC19" s="32"/>
      <c r="BD19" s="32"/>
      <c r="BE19" s="32"/>
      <c r="BF19" s="80"/>
      <c r="BG19" s="3"/>
      <c r="BH19" s="3"/>
      <c r="BI19" s="3"/>
      <c r="BJ19" s="3"/>
      <c r="BK19" s="3"/>
      <c r="BL19" s="3"/>
      <c r="BM19" s="3"/>
      <c r="BN19" s="3"/>
      <c r="BO19" s="3"/>
      <c r="BP19" s="3"/>
      <c r="BQ19" s="3"/>
      <c r="BR19" s="3"/>
      <c r="BS19" s="3"/>
      <c r="BT19" s="3"/>
      <c r="BU19" s="3"/>
    </row>
    <row r="20" spans="1:73" ht="20.25" hidden="1" customHeight="1">
      <c r="A20" s="3"/>
      <c r="B20" s="8"/>
      <c r="C20" s="18"/>
      <c r="D20" s="32"/>
      <c r="E20" s="40"/>
      <c r="F20" s="46"/>
      <c r="G20" s="57"/>
      <c r="H20" s="66"/>
      <c r="I20" s="32"/>
      <c r="J20" s="32"/>
      <c r="K20" s="40"/>
      <c r="L20" s="66"/>
      <c r="M20" s="32"/>
      <c r="N20" s="32"/>
      <c r="O20" s="80"/>
      <c r="P20" s="18"/>
      <c r="Q20" s="32"/>
      <c r="R20" s="80"/>
      <c r="S20" s="115">
        <f>WEEKDAY(DATE($AC$2,$AG$2,1))</f>
        <v>2</v>
      </c>
      <c r="T20" s="127">
        <f>WEEKDAY(DATE($AC$2,$AG$2,2))</f>
        <v>3</v>
      </c>
      <c r="U20" s="127">
        <f>WEEKDAY(DATE($AC$2,$AG$2,3))</f>
        <v>4</v>
      </c>
      <c r="V20" s="127">
        <f>WEEKDAY(DATE($AC$2,$AG$2,4))</f>
        <v>5</v>
      </c>
      <c r="W20" s="127">
        <f>WEEKDAY(DATE($AC$2,$AG$2,5))</f>
        <v>6</v>
      </c>
      <c r="X20" s="127">
        <f>WEEKDAY(DATE($AC$2,$AG$2,6))</f>
        <v>7</v>
      </c>
      <c r="Y20" s="139">
        <f>WEEKDAY(DATE($AC$2,$AG$2,7))</f>
        <v>1</v>
      </c>
      <c r="Z20" s="115">
        <f>WEEKDAY(DATE($AC$2,$AG$2,8))</f>
        <v>2</v>
      </c>
      <c r="AA20" s="127">
        <f>WEEKDAY(DATE($AC$2,$AG$2,9))</f>
        <v>3</v>
      </c>
      <c r="AB20" s="127">
        <f>WEEKDAY(DATE($AC$2,$AG$2,10))</f>
        <v>4</v>
      </c>
      <c r="AC20" s="127">
        <f>WEEKDAY(DATE($AC$2,$AG$2,11))</f>
        <v>5</v>
      </c>
      <c r="AD20" s="127">
        <f>WEEKDAY(DATE($AC$2,$AG$2,12))</f>
        <v>6</v>
      </c>
      <c r="AE20" s="127">
        <f>WEEKDAY(DATE($AC$2,$AG$2,13))</f>
        <v>7</v>
      </c>
      <c r="AF20" s="139">
        <f>WEEKDAY(DATE($AC$2,$AG$2,14))</f>
        <v>1</v>
      </c>
      <c r="AG20" s="115">
        <f>WEEKDAY(DATE($AC$2,$AG$2,15))</f>
        <v>2</v>
      </c>
      <c r="AH20" s="127">
        <f>WEEKDAY(DATE($AC$2,$AG$2,16))</f>
        <v>3</v>
      </c>
      <c r="AI20" s="127">
        <f>WEEKDAY(DATE($AC$2,$AG$2,17))</f>
        <v>4</v>
      </c>
      <c r="AJ20" s="127">
        <f>WEEKDAY(DATE($AC$2,$AG$2,18))</f>
        <v>5</v>
      </c>
      <c r="AK20" s="127">
        <f>WEEKDAY(DATE($AC$2,$AG$2,19))</f>
        <v>6</v>
      </c>
      <c r="AL20" s="127">
        <f>WEEKDAY(DATE($AC$2,$AG$2,20))</f>
        <v>7</v>
      </c>
      <c r="AM20" s="139">
        <f>WEEKDAY(DATE($AC$2,$AG$2,21))</f>
        <v>1</v>
      </c>
      <c r="AN20" s="115">
        <f>WEEKDAY(DATE($AC$2,$AG$2,22))</f>
        <v>2</v>
      </c>
      <c r="AO20" s="127">
        <f>WEEKDAY(DATE($AC$2,$AG$2,23))</f>
        <v>3</v>
      </c>
      <c r="AP20" s="127">
        <f>WEEKDAY(DATE($AC$2,$AG$2,24))</f>
        <v>4</v>
      </c>
      <c r="AQ20" s="127">
        <f>WEEKDAY(DATE($AC$2,$AG$2,25))</f>
        <v>5</v>
      </c>
      <c r="AR20" s="127">
        <f>WEEKDAY(DATE($AC$2,$AG$2,26))</f>
        <v>6</v>
      </c>
      <c r="AS20" s="127">
        <f>WEEKDAY(DATE($AC$2,$AG$2,27))</f>
        <v>7</v>
      </c>
      <c r="AT20" s="139">
        <f>WEEKDAY(DATE($AC$2,$AG$2,28))</f>
        <v>1</v>
      </c>
      <c r="AU20" s="115">
        <f>IF(AU19=29,WEEKDAY(DATE($AC$2,$AG$2,29)),0)</f>
        <v>0</v>
      </c>
      <c r="AV20" s="127">
        <f>IF(AV19=30,WEEKDAY(DATE($AC$2,$AG$2,30)),0)</f>
        <v>0</v>
      </c>
      <c r="AW20" s="139">
        <f>IF(AW19=31,WEEKDAY(DATE($AC$2,$AG$2,31)),0)</f>
        <v>0</v>
      </c>
      <c r="AX20" s="18"/>
      <c r="AY20" s="40"/>
      <c r="AZ20" s="66"/>
      <c r="BA20" s="80"/>
      <c r="BB20" s="18"/>
      <c r="BC20" s="32"/>
      <c r="BD20" s="32"/>
      <c r="BE20" s="32"/>
      <c r="BF20" s="80"/>
      <c r="BG20" s="3"/>
      <c r="BH20" s="3"/>
      <c r="BI20" s="3"/>
      <c r="BJ20" s="3"/>
      <c r="BK20" s="3"/>
      <c r="BL20" s="3"/>
      <c r="BM20" s="3"/>
      <c r="BN20" s="3"/>
      <c r="BO20" s="3"/>
      <c r="BP20" s="3"/>
      <c r="BQ20" s="3"/>
      <c r="BR20" s="3"/>
      <c r="BS20" s="3"/>
      <c r="BT20" s="3"/>
      <c r="BU20" s="3"/>
    </row>
    <row r="21" spans="1:73" ht="22.5" customHeight="1">
      <c r="A21" s="3"/>
      <c r="B21" s="9"/>
      <c r="C21" s="19"/>
      <c r="D21" s="33"/>
      <c r="E21" s="41"/>
      <c r="F21" s="47"/>
      <c r="G21" s="58"/>
      <c r="H21" s="67"/>
      <c r="I21" s="33"/>
      <c r="J21" s="33"/>
      <c r="K21" s="41"/>
      <c r="L21" s="67"/>
      <c r="M21" s="33"/>
      <c r="N21" s="33"/>
      <c r="O21" s="81"/>
      <c r="P21" s="19"/>
      <c r="Q21" s="33"/>
      <c r="R21" s="81"/>
      <c r="S21" s="116" t="str">
        <f t="shared" ref="S21:AT21" si="0">IF(S20=1,"日",IF(S20=2,"月",IF(S20=3,"火",IF(S20=4,"水",IF(S20=5,"木",IF(S20=6,"金","土"))))))</f>
        <v>月</v>
      </c>
      <c r="T21" s="128" t="str">
        <f t="shared" si="0"/>
        <v>火</v>
      </c>
      <c r="U21" s="128" t="str">
        <f t="shared" si="0"/>
        <v>水</v>
      </c>
      <c r="V21" s="128" t="str">
        <f t="shared" si="0"/>
        <v>木</v>
      </c>
      <c r="W21" s="128" t="str">
        <f t="shared" si="0"/>
        <v>金</v>
      </c>
      <c r="X21" s="128" t="str">
        <f t="shared" si="0"/>
        <v>土</v>
      </c>
      <c r="Y21" s="140" t="str">
        <f t="shared" si="0"/>
        <v>日</v>
      </c>
      <c r="Z21" s="116" t="str">
        <f t="shared" si="0"/>
        <v>月</v>
      </c>
      <c r="AA21" s="128" t="str">
        <f t="shared" si="0"/>
        <v>火</v>
      </c>
      <c r="AB21" s="128" t="str">
        <f t="shared" si="0"/>
        <v>水</v>
      </c>
      <c r="AC21" s="128" t="str">
        <f t="shared" si="0"/>
        <v>木</v>
      </c>
      <c r="AD21" s="128" t="str">
        <f t="shared" si="0"/>
        <v>金</v>
      </c>
      <c r="AE21" s="128" t="str">
        <f t="shared" si="0"/>
        <v>土</v>
      </c>
      <c r="AF21" s="140" t="str">
        <f t="shared" si="0"/>
        <v>日</v>
      </c>
      <c r="AG21" s="116" t="str">
        <f t="shared" si="0"/>
        <v>月</v>
      </c>
      <c r="AH21" s="128" t="str">
        <f t="shared" si="0"/>
        <v>火</v>
      </c>
      <c r="AI21" s="128" t="str">
        <f t="shared" si="0"/>
        <v>水</v>
      </c>
      <c r="AJ21" s="128" t="str">
        <f t="shared" si="0"/>
        <v>木</v>
      </c>
      <c r="AK21" s="128" t="str">
        <f t="shared" si="0"/>
        <v>金</v>
      </c>
      <c r="AL21" s="128" t="str">
        <f t="shared" si="0"/>
        <v>土</v>
      </c>
      <c r="AM21" s="140" t="str">
        <f t="shared" si="0"/>
        <v>日</v>
      </c>
      <c r="AN21" s="116" t="str">
        <f t="shared" si="0"/>
        <v>月</v>
      </c>
      <c r="AO21" s="128" t="str">
        <f t="shared" si="0"/>
        <v>火</v>
      </c>
      <c r="AP21" s="128" t="str">
        <f t="shared" si="0"/>
        <v>水</v>
      </c>
      <c r="AQ21" s="128" t="str">
        <f t="shared" si="0"/>
        <v>木</v>
      </c>
      <c r="AR21" s="128" t="str">
        <f t="shared" si="0"/>
        <v>金</v>
      </c>
      <c r="AS21" s="128" t="str">
        <f t="shared" si="0"/>
        <v>土</v>
      </c>
      <c r="AT21" s="140" t="str">
        <f t="shared" si="0"/>
        <v>日</v>
      </c>
      <c r="AU21" s="128" t="str">
        <f>IF(AU20=1,"日",IF(AU20=2,"月",IF(AU20=3,"火",IF(AU20=4,"水",IF(AU20=5,"木",IF(AU20=6,"金",IF(AU20=0,"","土")))))))</f>
        <v/>
      </c>
      <c r="AV21" s="128" t="str">
        <f>IF(AV20=1,"日",IF(AV20=2,"月",IF(AV20=3,"火",IF(AV20=4,"水",IF(AV20=5,"木",IF(AV20=6,"金",IF(AV20=0,"","土")))))))</f>
        <v/>
      </c>
      <c r="AW21" s="128" t="str">
        <f>IF(AW20=1,"日",IF(AW20=2,"月",IF(AW20=3,"火",IF(AW20=4,"水",IF(AW20=5,"木",IF(AW20=6,"金",IF(AW20=0,"","土")))))))</f>
        <v/>
      </c>
      <c r="AX21" s="19"/>
      <c r="AY21" s="41"/>
      <c r="AZ21" s="67"/>
      <c r="BA21" s="81"/>
      <c r="BB21" s="19"/>
      <c r="BC21" s="33"/>
      <c r="BD21" s="33"/>
      <c r="BE21" s="33"/>
      <c r="BF21" s="81"/>
      <c r="BG21" s="3"/>
      <c r="BH21" s="3"/>
      <c r="BI21" s="3"/>
      <c r="BJ21" s="3"/>
      <c r="BK21" s="3"/>
      <c r="BL21" s="3"/>
      <c r="BM21" s="3"/>
      <c r="BN21" s="3"/>
      <c r="BO21" s="3"/>
      <c r="BP21" s="3"/>
      <c r="BQ21" s="3"/>
      <c r="BR21" s="3"/>
      <c r="BS21" s="3"/>
      <c r="BT21" s="3"/>
      <c r="BU21" s="3"/>
    </row>
    <row r="22" spans="1:73" ht="20.25" customHeight="1">
      <c r="A22" s="3"/>
      <c r="B22" s="10">
        <v>1</v>
      </c>
      <c r="C22" s="24"/>
      <c r="D22" s="36"/>
      <c r="E22" s="39"/>
      <c r="F22" s="48"/>
      <c r="G22" s="59"/>
      <c r="H22" s="68"/>
      <c r="I22" s="36"/>
      <c r="J22" s="36"/>
      <c r="K22" s="39"/>
      <c r="L22" s="83"/>
      <c r="M22" s="36"/>
      <c r="N22" s="36"/>
      <c r="O22" s="89"/>
      <c r="P22" s="93" t="s">
        <v>54</v>
      </c>
      <c r="Q22" s="99"/>
      <c r="R22" s="104"/>
      <c r="S22" s="117"/>
      <c r="T22" s="129"/>
      <c r="U22" s="129"/>
      <c r="V22" s="129"/>
      <c r="W22" s="129"/>
      <c r="X22" s="129"/>
      <c r="Y22" s="141"/>
      <c r="Z22" s="117"/>
      <c r="AA22" s="129"/>
      <c r="AB22" s="129"/>
      <c r="AC22" s="129"/>
      <c r="AD22" s="129"/>
      <c r="AE22" s="129"/>
      <c r="AF22" s="141"/>
      <c r="AG22" s="117"/>
      <c r="AH22" s="129"/>
      <c r="AI22" s="129"/>
      <c r="AJ22" s="129"/>
      <c r="AK22" s="129"/>
      <c r="AL22" s="129"/>
      <c r="AM22" s="141"/>
      <c r="AN22" s="117"/>
      <c r="AO22" s="129"/>
      <c r="AP22" s="129"/>
      <c r="AQ22" s="129"/>
      <c r="AR22" s="129"/>
      <c r="AS22" s="129"/>
      <c r="AT22" s="141"/>
      <c r="AU22" s="117"/>
      <c r="AV22" s="129"/>
      <c r="AW22" s="129"/>
      <c r="AX22" s="172"/>
      <c r="AY22" s="180"/>
      <c r="AZ22" s="186"/>
      <c r="BA22" s="104"/>
      <c r="BB22" s="196"/>
      <c r="BC22" s="36"/>
      <c r="BD22" s="36"/>
      <c r="BE22" s="36"/>
      <c r="BF22" s="89"/>
      <c r="BG22" s="3"/>
      <c r="BH22" s="3"/>
      <c r="BI22" s="3"/>
      <c r="BJ22" s="3"/>
      <c r="BK22" s="3"/>
      <c r="BL22" s="3"/>
      <c r="BM22" s="3"/>
      <c r="BN22" s="3"/>
      <c r="BO22" s="3"/>
      <c r="BP22" s="3"/>
      <c r="BQ22" s="3"/>
      <c r="BR22" s="3"/>
      <c r="BS22" s="3"/>
      <c r="BT22" s="3"/>
      <c r="BU22" s="3"/>
    </row>
    <row r="23" spans="1:73" ht="20.25" customHeight="1">
      <c r="A23" s="3"/>
      <c r="B23" s="8"/>
      <c r="C23" s="18"/>
      <c r="D23" s="32"/>
      <c r="E23" s="40"/>
      <c r="F23" s="49"/>
      <c r="G23" s="57"/>
      <c r="H23" s="66"/>
      <c r="I23" s="32"/>
      <c r="J23" s="32"/>
      <c r="K23" s="40"/>
      <c r="L23" s="66"/>
      <c r="M23" s="32"/>
      <c r="N23" s="32"/>
      <c r="O23" s="80"/>
      <c r="P23" s="94" t="s">
        <v>69</v>
      </c>
      <c r="Q23" s="100"/>
      <c r="R23" s="105"/>
      <c r="S23" s="118" t="str">
        <f>IF(S22="","",VLOOKUP(S22,'シフト記号表（勤務時間帯）'!$C$6:$K$35,9,FALSE))</f>
        <v/>
      </c>
      <c r="T23" s="130" t="str">
        <f>IF(T22="","",VLOOKUP(T22,'シフト記号表（勤務時間帯）'!$C$6:$K$35,9,FALSE))</f>
        <v/>
      </c>
      <c r="U23" s="130" t="str">
        <f>IF(U22="","",VLOOKUP(U22,'シフト記号表（勤務時間帯）'!$C$6:$K$35,9,FALSE))</f>
        <v/>
      </c>
      <c r="V23" s="130" t="str">
        <f>IF(V22="","",VLOOKUP(V22,'シフト記号表（勤務時間帯）'!$C$6:$K$35,9,FALSE))</f>
        <v/>
      </c>
      <c r="W23" s="130" t="str">
        <f>IF(W22="","",VLOOKUP(W22,'シフト記号表（勤務時間帯）'!$C$6:$K$35,9,FALSE))</f>
        <v/>
      </c>
      <c r="X23" s="130" t="str">
        <f>IF(X22="","",VLOOKUP(X22,'シフト記号表（勤務時間帯）'!$C$6:$K$35,9,FALSE))</f>
        <v/>
      </c>
      <c r="Y23" s="142" t="str">
        <f>IF(Y22="","",VLOOKUP(Y22,'シフト記号表（勤務時間帯）'!$C$6:$K$35,9,FALSE))</f>
        <v/>
      </c>
      <c r="Z23" s="118" t="str">
        <f>IF(Z22="","",VLOOKUP(Z22,'シフト記号表（勤務時間帯）'!$C$6:$K$35,9,FALSE))</f>
        <v/>
      </c>
      <c r="AA23" s="130" t="str">
        <f>IF(AA22="","",VLOOKUP(AA22,'シフト記号表（勤務時間帯）'!$C$6:$K$35,9,FALSE))</f>
        <v/>
      </c>
      <c r="AB23" s="130" t="str">
        <f>IF(AB22="","",VLOOKUP(AB22,'シフト記号表（勤務時間帯）'!$C$6:$K$35,9,FALSE))</f>
        <v/>
      </c>
      <c r="AC23" s="130" t="str">
        <f>IF(AC22="","",VLOOKUP(AC22,'シフト記号表（勤務時間帯）'!$C$6:$K$35,9,FALSE))</f>
        <v/>
      </c>
      <c r="AD23" s="130" t="str">
        <f>IF(AD22="","",VLOOKUP(AD22,'シフト記号表（勤務時間帯）'!$C$6:$K$35,9,FALSE))</f>
        <v/>
      </c>
      <c r="AE23" s="130" t="str">
        <f>IF(AE22="","",VLOOKUP(AE22,'シフト記号表（勤務時間帯）'!$C$6:$K$35,9,FALSE))</f>
        <v/>
      </c>
      <c r="AF23" s="142" t="str">
        <f>IF(AF22="","",VLOOKUP(AF22,'シフト記号表（勤務時間帯）'!$C$6:$K$35,9,FALSE))</f>
        <v/>
      </c>
      <c r="AG23" s="118" t="str">
        <f>IF(AG22="","",VLOOKUP(AG22,'シフト記号表（勤務時間帯）'!$C$6:$K$35,9,FALSE))</f>
        <v/>
      </c>
      <c r="AH23" s="130" t="str">
        <f>IF(AH22="","",VLOOKUP(AH22,'シフト記号表（勤務時間帯）'!$C$6:$K$35,9,FALSE))</f>
        <v/>
      </c>
      <c r="AI23" s="130" t="str">
        <f>IF(AI22="","",VLOOKUP(AI22,'シフト記号表（勤務時間帯）'!$C$6:$K$35,9,FALSE))</f>
        <v/>
      </c>
      <c r="AJ23" s="130" t="str">
        <f>IF(AJ22="","",VLOOKUP(AJ22,'シフト記号表（勤務時間帯）'!$C$6:$K$35,9,FALSE))</f>
        <v/>
      </c>
      <c r="AK23" s="130" t="str">
        <f>IF(AK22="","",VLOOKUP(AK22,'シフト記号表（勤務時間帯）'!$C$6:$K$35,9,FALSE))</f>
        <v/>
      </c>
      <c r="AL23" s="130" t="str">
        <f>IF(AL22="","",VLOOKUP(AL22,'シフト記号表（勤務時間帯）'!$C$6:$K$35,9,FALSE))</f>
        <v/>
      </c>
      <c r="AM23" s="142" t="str">
        <f>IF(AM22="","",VLOOKUP(AM22,'シフト記号表（勤務時間帯）'!$C$6:$K$35,9,FALSE))</f>
        <v/>
      </c>
      <c r="AN23" s="118" t="str">
        <f>IF(AN22="","",VLOOKUP(AN22,'シフト記号表（勤務時間帯）'!$C$6:$K$35,9,FALSE))</f>
        <v/>
      </c>
      <c r="AO23" s="130" t="str">
        <f>IF(AO22="","",VLOOKUP(AO22,'シフト記号表（勤務時間帯）'!$C$6:$K$35,9,FALSE))</f>
        <v/>
      </c>
      <c r="AP23" s="130" t="str">
        <f>IF(AP22="","",VLOOKUP(AP22,'シフト記号表（勤務時間帯）'!$C$6:$K$35,9,FALSE))</f>
        <v/>
      </c>
      <c r="AQ23" s="130" t="str">
        <f>IF(AQ22="","",VLOOKUP(AQ22,'シフト記号表（勤務時間帯）'!$C$6:$K$35,9,FALSE))</f>
        <v/>
      </c>
      <c r="AR23" s="130" t="str">
        <f>IF(AR22="","",VLOOKUP(AR22,'シフト記号表（勤務時間帯）'!$C$6:$K$35,9,FALSE))</f>
        <v/>
      </c>
      <c r="AS23" s="130" t="str">
        <f>IF(AS22="","",VLOOKUP(AS22,'シフト記号表（勤務時間帯）'!$C$6:$K$35,9,FALSE))</f>
        <v/>
      </c>
      <c r="AT23" s="142" t="str">
        <f>IF(AT22="","",VLOOKUP(AT22,'シフト記号表（勤務時間帯）'!$C$6:$K$35,9,FALSE))</f>
        <v/>
      </c>
      <c r="AU23" s="118" t="str">
        <f>IF(AU22="","",VLOOKUP(AU22,'シフト記号表（勤務時間帯）'!$C$6:$K$35,9,FALSE))</f>
        <v/>
      </c>
      <c r="AV23" s="130" t="str">
        <f>IF(AV22="","",VLOOKUP(AV22,'シフト記号表（勤務時間帯）'!$C$6:$K$35,9,FALSE))</f>
        <v/>
      </c>
      <c r="AW23" s="130" t="str">
        <f>IF(AW22="","",VLOOKUP(AW22,'シフト記号表（勤務時間帯）'!$C$6:$K$35,9,FALSE))</f>
        <v/>
      </c>
      <c r="AX23" s="173">
        <f>IF($BB$3="４週",SUM(S23:AT23),IF($BB$3="暦月",SUM(S23:AW23),""))</f>
        <v>0</v>
      </c>
      <c r="AY23" s="181"/>
      <c r="AZ23" s="187">
        <f>IF($BB$3="４週",AX23/4,IF($BB$3="暦月",'通所型サービス（1枚版）'!AX23/('通所型サービス（1枚版）'!$BB$8/7),""))</f>
        <v>0</v>
      </c>
      <c r="BA23" s="105"/>
      <c r="BB23" s="18"/>
      <c r="BC23" s="32"/>
      <c r="BD23" s="32"/>
      <c r="BE23" s="32"/>
      <c r="BF23" s="80"/>
      <c r="BG23" s="3"/>
      <c r="BH23" s="3"/>
      <c r="BI23" s="3"/>
      <c r="BJ23" s="3"/>
      <c r="BK23" s="3"/>
      <c r="BL23" s="3"/>
      <c r="BM23" s="3"/>
      <c r="BN23" s="3"/>
      <c r="BO23" s="3"/>
      <c r="BP23" s="3"/>
      <c r="BQ23" s="3"/>
      <c r="BR23" s="3"/>
      <c r="BS23" s="3"/>
      <c r="BT23" s="3"/>
      <c r="BU23" s="3"/>
    </row>
    <row r="24" spans="1:73" ht="20.25" customHeight="1">
      <c r="A24" s="3"/>
      <c r="B24" s="11"/>
      <c r="C24" s="25"/>
      <c r="D24" s="37"/>
      <c r="E24" s="42"/>
      <c r="F24" s="50">
        <f>C22</f>
        <v>0</v>
      </c>
      <c r="G24" s="57"/>
      <c r="H24" s="69"/>
      <c r="I24" s="37"/>
      <c r="J24" s="37"/>
      <c r="K24" s="42"/>
      <c r="L24" s="66"/>
      <c r="M24" s="88"/>
      <c r="N24" s="88"/>
      <c r="O24" s="80"/>
      <c r="P24" s="95" t="s">
        <v>36</v>
      </c>
      <c r="Q24" s="101"/>
      <c r="R24" s="106"/>
      <c r="S24" s="119" t="str">
        <f>IF(S22="","",VLOOKUP(S22,'シフト記号表（勤務時間帯）'!$C$6:$U$35,19,FALSE))</f>
        <v/>
      </c>
      <c r="T24" s="131" t="str">
        <f>IF(T22="","",VLOOKUP(T22,'シフト記号表（勤務時間帯）'!$C$6:$U$35,19,FALSE))</f>
        <v/>
      </c>
      <c r="U24" s="131" t="str">
        <f>IF(U22="","",VLOOKUP(U22,'シフト記号表（勤務時間帯）'!$C$6:$U$35,19,FALSE))</f>
        <v/>
      </c>
      <c r="V24" s="131" t="str">
        <f>IF(V22="","",VLOOKUP(V22,'シフト記号表（勤務時間帯）'!$C$6:$U$35,19,FALSE))</f>
        <v/>
      </c>
      <c r="W24" s="131" t="str">
        <f>IF(W22="","",VLOOKUP(W22,'シフト記号表（勤務時間帯）'!$C$6:$U$35,19,FALSE))</f>
        <v/>
      </c>
      <c r="X24" s="131" t="str">
        <f>IF(X22="","",VLOOKUP(X22,'シフト記号表（勤務時間帯）'!$C$6:$U$35,19,FALSE))</f>
        <v/>
      </c>
      <c r="Y24" s="143" t="str">
        <f>IF(Y22="","",VLOOKUP(Y22,'シフト記号表（勤務時間帯）'!$C$6:$U$35,19,FALSE))</f>
        <v/>
      </c>
      <c r="Z24" s="119" t="str">
        <f>IF(Z22="","",VLOOKUP(Z22,'シフト記号表（勤務時間帯）'!$C$6:$U$35,19,FALSE))</f>
        <v/>
      </c>
      <c r="AA24" s="131" t="str">
        <f>IF(AA22="","",VLOOKUP(AA22,'シフト記号表（勤務時間帯）'!$C$6:$U$35,19,FALSE))</f>
        <v/>
      </c>
      <c r="AB24" s="131" t="str">
        <f>IF(AB22="","",VLOOKUP(AB22,'シフト記号表（勤務時間帯）'!$C$6:$U$35,19,FALSE))</f>
        <v/>
      </c>
      <c r="AC24" s="131" t="str">
        <f>IF(AC22="","",VLOOKUP(AC22,'シフト記号表（勤務時間帯）'!$C$6:$U$35,19,FALSE))</f>
        <v/>
      </c>
      <c r="AD24" s="131" t="str">
        <f>IF(AD22="","",VLOOKUP(AD22,'シフト記号表（勤務時間帯）'!$C$6:$U$35,19,FALSE))</f>
        <v/>
      </c>
      <c r="AE24" s="131" t="str">
        <f>IF(AE22="","",VLOOKUP(AE22,'シフト記号表（勤務時間帯）'!$C$6:$U$35,19,FALSE))</f>
        <v/>
      </c>
      <c r="AF24" s="143" t="str">
        <f>IF(AF22="","",VLOOKUP(AF22,'シフト記号表（勤務時間帯）'!$C$6:$U$35,19,FALSE))</f>
        <v/>
      </c>
      <c r="AG24" s="119" t="str">
        <f>IF(AG22="","",VLOOKUP(AG22,'シフト記号表（勤務時間帯）'!$C$6:$U$35,19,FALSE))</f>
        <v/>
      </c>
      <c r="AH24" s="131" t="str">
        <f>IF(AH22="","",VLOOKUP(AH22,'シフト記号表（勤務時間帯）'!$C$6:$U$35,19,FALSE))</f>
        <v/>
      </c>
      <c r="AI24" s="131" t="str">
        <f>IF(AI22="","",VLOOKUP(AI22,'シフト記号表（勤務時間帯）'!$C$6:$U$35,19,FALSE))</f>
        <v/>
      </c>
      <c r="AJ24" s="131" t="str">
        <f>IF(AJ22="","",VLOOKUP(AJ22,'シフト記号表（勤務時間帯）'!$C$6:$U$35,19,FALSE))</f>
        <v/>
      </c>
      <c r="AK24" s="131" t="str">
        <f>IF(AK22="","",VLOOKUP(AK22,'シフト記号表（勤務時間帯）'!$C$6:$U$35,19,FALSE))</f>
        <v/>
      </c>
      <c r="AL24" s="131" t="str">
        <f>IF(AL22="","",VLOOKUP(AL22,'シフト記号表（勤務時間帯）'!$C$6:$U$35,19,FALSE))</f>
        <v/>
      </c>
      <c r="AM24" s="143" t="str">
        <f>IF(AM22="","",VLOOKUP(AM22,'シフト記号表（勤務時間帯）'!$C$6:$U$35,19,FALSE))</f>
        <v/>
      </c>
      <c r="AN24" s="119" t="str">
        <f>IF(AN22="","",VLOOKUP(AN22,'シフト記号表（勤務時間帯）'!$C$6:$U$35,19,FALSE))</f>
        <v/>
      </c>
      <c r="AO24" s="131" t="str">
        <f>IF(AO22="","",VLOOKUP(AO22,'シフト記号表（勤務時間帯）'!$C$6:$U$35,19,FALSE))</f>
        <v/>
      </c>
      <c r="AP24" s="131" t="str">
        <f>IF(AP22="","",VLOOKUP(AP22,'シフト記号表（勤務時間帯）'!$C$6:$U$35,19,FALSE))</f>
        <v/>
      </c>
      <c r="AQ24" s="131" t="str">
        <f>IF(AQ22="","",VLOOKUP(AQ22,'シフト記号表（勤務時間帯）'!$C$6:$U$35,19,FALSE))</f>
        <v/>
      </c>
      <c r="AR24" s="131" t="str">
        <f>IF(AR22="","",VLOOKUP(AR22,'シフト記号表（勤務時間帯）'!$C$6:$U$35,19,FALSE))</f>
        <v/>
      </c>
      <c r="AS24" s="131" t="str">
        <f>IF(AS22="","",VLOOKUP(AS22,'シフト記号表（勤務時間帯）'!$C$6:$U$35,19,FALSE))</f>
        <v/>
      </c>
      <c r="AT24" s="143" t="str">
        <f>IF(AT22="","",VLOOKUP(AT22,'シフト記号表（勤務時間帯）'!$C$6:$U$35,19,FALSE))</f>
        <v/>
      </c>
      <c r="AU24" s="119" t="str">
        <f>IF(AU22="","",VLOOKUP(AU22,'シフト記号表（勤務時間帯）'!$C$6:$U$35,19,FALSE))</f>
        <v/>
      </c>
      <c r="AV24" s="131" t="str">
        <f>IF(AV22="","",VLOOKUP(AV22,'シフト記号表（勤務時間帯）'!$C$6:$U$35,19,FALSE))</f>
        <v/>
      </c>
      <c r="AW24" s="131" t="str">
        <f>IF(AW22="","",VLOOKUP(AW22,'シフト記号表（勤務時間帯）'!$C$6:$U$35,19,FALSE))</f>
        <v/>
      </c>
      <c r="AX24" s="174">
        <f>IF($BB$3="４週",SUM(S24:AT24),IF($BB$3="暦月",SUM(S24:AW24),""))</f>
        <v>0</v>
      </c>
      <c r="AY24" s="182"/>
      <c r="AZ24" s="188">
        <f>IF($BB$3="４週",AX24/4,IF($BB$3="暦月",'通所型サービス（1枚版）'!AX24/('通所型サービス（1枚版）'!$BB$8/7),""))</f>
        <v>0</v>
      </c>
      <c r="BA24" s="106"/>
      <c r="BB24" s="25"/>
      <c r="BC24" s="37"/>
      <c r="BD24" s="37"/>
      <c r="BE24" s="37"/>
      <c r="BF24" s="91"/>
      <c r="BG24" s="3"/>
      <c r="BH24" s="3"/>
      <c r="BI24" s="3"/>
      <c r="BJ24" s="3"/>
      <c r="BK24" s="3"/>
      <c r="BL24" s="3"/>
      <c r="BM24" s="3"/>
      <c r="BN24" s="3"/>
      <c r="BO24" s="3"/>
      <c r="BP24" s="3"/>
      <c r="BQ24" s="3"/>
      <c r="BR24" s="3"/>
      <c r="BS24" s="3"/>
      <c r="BT24" s="3"/>
      <c r="BU24" s="3"/>
    </row>
    <row r="25" spans="1:73" ht="20.25" customHeight="1">
      <c r="A25" s="3"/>
      <c r="B25" s="12">
        <f>B22+1</f>
        <v>2</v>
      </c>
      <c r="C25" s="26"/>
      <c r="D25" s="38"/>
      <c r="E25" s="43"/>
      <c r="F25" s="51"/>
      <c r="G25" s="51"/>
      <c r="H25" s="70"/>
      <c r="I25" s="38"/>
      <c r="J25" s="38"/>
      <c r="K25" s="43"/>
      <c r="L25" s="84"/>
      <c r="M25" s="38"/>
      <c r="N25" s="38"/>
      <c r="O25" s="90"/>
      <c r="P25" s="96" t="s">
        <v>54</v>
      </c>
      <c r="Q25" s="102"/>
      <c r="R25" s="107"/>
      <c r="S25" s="117"/>
      <c r="T25" s="129"/>
      <c r="U25" s="129"/>
      <c r="V25" s="129"/>
      <c r="W25" s="129"/>
      <c r="X25" s="129"/>
      <c r="Y25" s="141"/>
      <c r="Z25" s="117"/>
      <c r="AA25" s="129"/>
      <c r="AB25" s="129"/>
      <c r="AC25" s="129"/>
      <c r="AD25" s="129"/>
      <c r="AE25" s="129"/>
      <c r="AF25" s="141"/>
      <c r="AG25" s="117"/>
      <c r="AH25" s="129"/>
      <c r="AI25" s="129"/>
      <c r="AJ25" s="129"/>
      <c r="AK25" s="129"/>
      <c r="AL25" s="129"/>
      <c r="AM25" s="141"/>
      <c r="AN25" s="117"/>
      <c r="AO25" s="129"/>
      <c r="AP25" s="129"/>
      <c r="AQ25" s="129"/>
      <c r="AR25" s="129"/>
      <c r="AS25" s="129"/>
      <c r="AT25" s="141"/>
      <c r="AU25" s="117"/>
      <c r="AV25" s="129"/>
      <c r="AW25" s="129"/>
      <c r="AX25" s="175"/>
      <c r="AY25" s="183"/>
      <c r="AZ25" s="189"/>
      <c r="BA25" s="107"/>
      <c r="BB25" s="197"/>
      <c r="BC25" s="38"/>
      <c r="BD25" s="38"/>
      <c r="BE25" s="38"/>
      <c r="BF25" s="90"/>
      <c r="BG25" s="3"/>
      <c r="BH25" s="3"/>
      <c r="BI25" s="3"/>
      <c r="BJ25" s="3"/>
      <c r="BK25" s="3"/>
      <c r="BL25" s="3"/>
      <c r="BM25" s="3"/>
      <c r="BN25" s="3"/>
      <c r="BO25" s="3"/>
      <c r="BP25" s="3"/>
      <c r="BQ25" s="3"/>
      <c r="BR25" s="3"/>
      <c r="BS25" s="3"/>
      <c r="BT25" s="3"/>
      <c r="BU25" s="3"/>
    </row>
    <row r="26" spans="1:73" ht="20.25" customHeight="1">
      <c r="A26" s="3"/>
      <c r="B26" s="8"/>
      <c r="C26" s="18"/>
      <c r="D26" s="32"/>
      <c r="E26" s="40"/>
      <c r="F26" s="49"/>
      <c r="G26" s="57"/>
      <c r="H26" s="66"/>
      <c r="I26" s="32"/>
      <c r="J26" s="32"/>
      <c r="K26" s="40"/>
      <c r="L26" s="66"/>
      <c r="M26" s="32"/>
      <c r="N26" s="32"/>
      <c r="O26" s="80"/>
      <c r="P26" s="94" t="s">
        <v>69</v>
      </c>
      <c r="Q26" s="100"/>
      <c r="R26" s="105"/>
      <c r="S26" s="118" t="str">
        <f>IF(S25="","",VLOOKUP(S25,'シフト記号表（勤務時間帯）'!$C$6:$K$35,9,FALSE))</f>
        <v/>
      </c>
      <c r="T26" s="130" t="str">
        <f>IF(T25="","",VLOOKUP(T25,'シフト記号表（勤務時間帯）'!$C$6:$K$35,9,FALSE))</f>
        <v/>
      </c>
      <c r="U26" s="130" t="str">
        <f>IF(U25="","",VLOOKUP(U25,'シフト記号表（勤務時間帯）'!$C$6:$K$35,9,FALSE))</f>
        <v/>
      </c>
      <c r="V26" s="130" t="str">
        <f>IF(V25="","",VLOOKUP(V25,'シフト記号表（勤務時間帯）'!$C$6:$K$35,9,FALSE))</f>
        <v/>
      </c>
      <c r="W26" s="130" t="str">
        <f>IF(W25="","",VLOOKUP(W25,'シフト記号表（勤務時間帯）'!$C$6:$K$35,9,FALSE))</f>
        <v/>
      </c>
      <c r="X26" s="130" t="str">
        <f>IF(X25="","",VLOOKUP(X25,'シフト記号表（勤務時間帯）'!$C$6:$K$35,9,FALSE))</f>
        <v/>
      </c>
      <c r="Y26" s="142" t="str">
        <f>IF(Y25="","",VLOOKUP(Y25,'シフト記号表（勤務時間帯）'!$C$6:$K$35,9,FALSE))</f>
        <v/>
      </c>
      <c r="Z26" s="118" t="str">
        <f>IF(Z25="","",VLOOKUP(Z25,'シフト記号表（勤務時間帯）'!$C$6:$K$35,9,FALSE))</f>
        <v/>
      </c>
      <c r="AA26" s="130" t="str">
        <f>IF(AA25="","",VLOOKUP(AA25,'シフト記号表（勤務時間帯）'!$C$6:$K$35,9,FALSE))</f>
        <v/>
      </c>
      <c r="AB26" s="130" t="str">
        <f>IF(AB25="","",VLOOKUP(AB25,'シフト記号表（勤務時間帯）'!$C$6:$K$35,9,FALSE))</f>
        <v/>
      </c>
      <c r="AC26" s="130" t="str">
        <f>IF(AC25="","",VLOOKUP(AC25,'シフト記号表（勤務時間帯）'!$C$6:$K$35,9,FALSE))</f>
        <v/>
      </c>
      <c r="AD26" s="130" t="str">
        <f>IF(AD25="","",VLOOKUP(AD25,'シフト記号表（勤務時間帯）'!$C$6:$K$35,9,FALSE))</f>
        <v/>
      </c>
      <c r="AE26" s="130" t="str">
        <f>IF(AE25="","",VLOOKUP(AE25,'シフト記号表（勤務時間帯）'!$C$6:$K$35,9,FALSE))</f>
        <v/>
      </c>
      <c r="AF26" s="142" t="str">
        <f>IF(AF25="","",VLOOKUP(AF25,'シフト記号表（勤務時間帯）'!$C$6:$K$35,9,FALSE))</f>
        <v/>
      </c>
      <c r="AG26" s="118" t="str">
        <f>IF(AG25="","",VLOOKUP(AG25,'シフト記号表（勤務時間帯）'!$C$6:$K$35,9,FALSE))</f>
        <v/>
      </c>
      <c r="AH26" s="130" t="str">
        <f>IF(AH25="","",VLOOKUP(AH25,'シフト記号表（勤務時間帯）'!$C$6:$K$35,9,FALSE))</f>
        <v/>
      </c>
      <c r="AI26" s="130" t="str">
        <f>IF(AI25="","",VLOOKUP(AI25,'シフト記号表（勤務時間帯）'!$C$6:$K$35,9,FALSE))</f>
        <v/>
      </c>
      <c r="AJ26" s="130" t="str">
        <f>IF(AJ25="","",VLOOKUP(AJ25,'シフト記号表（勤務時間帯）'!$C$6:$K$35,9,FALSE))</f>
        <v/>
      </c>
      <c r="AK26" s="130" t="str">
        <f>IF(AK25="","",VLOOKUP(AK25,'シフト記号表（勤務時間帯）'!$C$6:$K$35,9,FALSE))</f>
        <v/>
      </c>
      <c r="AL26" s="130" t="str">
        <f>IF(AL25="","",VLOOKUP(AL25,'シフト記号表（勤務時間帯）'!$C$6:$K$35,9,FALSE))</f>
        <v/>
      </c>
      <c r="AM26" s="142" t="str">
        <f>IF(AM25="","",VLOOKUP(AM25,'シフト記号表（勤務時間帯）'!$C$6:$K$35,9,FALSE))</f>
        <v/>
      </c>
      <c r="AN26" s="118" t="str">
        <f>IF(AN25="","",VLOOKUP(AN25,'シフト記号表（勤務時間帯）'!$C$6:$K$35,9,FALSE))</f>
        <v/>
      </c>
      <c r="AO26" s="130" t="str">
        <f>IF(AO25="","",VLOOKUP(AO25,'シフト記号表（勤務時間帯）'!$C$6:$K$35,9,FALSE))</f>
        <v/>
      </c>
      <c r="AP26" s="130" t="str">
        <f>IF(AP25="","",VLOOKUP(AP25,'シフト記号表（勤務時間帯）'!$C$6:$K$35,9,FALSE))</f>
        <v/>
      </c>
      <c r="AQ26" s="130" t="str">
        <f>IF(AQ25="","",VLOOKUP(AQ25,'シフト記号表（勤務時間帯）'!$C$6:$K$35,9,FALSE))</f>
        <v/>
      </c>
      <c r="AR26" s="130" t="str">
        <f>IF(AR25="","",VLOOKUP(AR25,'シフト記号表（勤務時間帯）'!$C$6:$K$35,9,FALSE))</f>
        <v/>
      </c>
      <c r="AS26" s="130" t="str">
        <f>IF(AS25="","",VLOOKUP(AS25,'シフト記号表（勤務時間帯）'!$C$6:$K$35,9,FALSE))</f>
        <v/>
      </c>
      <c r="AT26" s="142" t="str">
        <f>IF(AT25="","",VLOOKUP(AT25,'シフト記号表（勤務時間帯）'!$C$6:$K$35,9,FALSE))</f>
        <v/>
      </c>
      <c r="AU26" s="118" t="str">
        <f>IF(AU25="","",VLOOKUP(AU25,'シフト記号表（勤務時間帯）'!$C$6:$K$35,9,FALSE))</f>
        <v/>
      </c>
      <c r="AV26" s="130" t="str">
        <f>IF(AV25="","",VLOOKUP(AV25,'シフト記号表（勤務時間帯）'!$C$6:$K$35,9,FALSE))</f>
        <v/>
      </c>
      <c r="AW26" s="130" t="str">
        <f>IF(AW25="","",VLOOKUP(AW25,'シフト記号表（勤務時間帯）'!$C$6:$K$35,9,FALSE))</f>
        <v/>
      </c>
      <c r="AX26" s="173">
        <f>IF($BB$3="４週",SUM(S26:AT26),IF($BB$3="暦月",SUM(S26:AW26),""))</f>
        <v>0</v>
      </c>
      <c r="AY26" s="181"/>
      <c r="AZ26" s="187">
        <f>IF($BB$3="４週",AX26/4,IF($BB$3="暦月",'通所型サービス（1枚版）'!AX26/('通所型サービス（1枚版）'!$BB$8/7),""))</f>
        <v>0</v>
      </c>
      <c r="BA26" s="105"/>
      <c r="BB26" s="18"/>
      <c r="BC26" s="32"/>
      <c r="BD26" s="32"/>
      <c r="BE26" s="32"/>
      <c r="BF26" s="80"/>
      <c r="BG26" s="3"/>
      <c r="BH26" s="3"/>
      <c r="BI26" s="3"/>
      <c r="BJ26" s="3"/>
      <c r="BK26" s="3"/>
      <c r="BL26" s="3"/>
      <c r="BM26" s="3"/>
      <c r="BN26" s="3"/>
      <c r="BO26" s="3"/>
      <c r="BP26" s="3"/>
      <c r="BQ26" s="3"/>
      <c r="BR26" s="3"/>
      <c r="BS26" s="3"/>
      <c r="BT26" s="3"/>
      <c r="BU26" s="3"/>
    </row>
    <row r="27" spans="1:73" ht="20.25" customHeight="1">
      <c r="A27" s="3"/>
      <c r="B27" s="11"/>
      <c r="C27" s="25"/>
      <c r="D27" s="37"/>
      <c r="E27" s="42"/>
      <c r="F27" s="49">
        <f>C25</f>
        <v>0</v>
      </c>
      <c r="G27" s="60"/>
      <c r="H27" s="69"/>
      <c r="I27" s="37"/>
      <c r="J27" s="37"/>
      <c r="K27" s="42"/>
      <c r="L27" s="69"/>
      <c r="M27" s="37"/>
      <c r="N27" s="37"/>
      <c r="O27" s="91"/>
      <c r="P27" s="95" t="s">
        <v>36</v>
      </c>
      <c r="Q27" s="101"/>
      <c r="R27" s="106"/>
      <c r="S27" s="119" t="str">
        <f>IF(S25="","",VLOOKUP(S25,'シフト記号表（勤務時間帯）'!$C$6:$U$35,19,FALSE))</f>
        <v/>
      </c>
      <c r="T27" s="131" t="str">
        <f>IF(T25="","",VLOOKUP(T25,'シフト記号表（勤務時間帯）'!$C$6:$U$35,19,FALSE))</f>
        <v/>
      </c>
      <c r="U27" s="131" t="str">
        <f>IF(U25="","",VLOOKUP(U25,'シフト記号表（勤務時間帯）'!$C$6:$U$35,19,FALSE))</f>
        <v/>
      </c>
      <c r="V27" s="131" t="str">
        <f>IF(V25="","",VLOOKUP(V25,'シフト記号表（勤務時間帯）'!$C$6:$U$35,19,FALSE))</f>
        <v/>
      </c>
      <c r="W27" s="131" t="str">
        <f>IF(W25="","",VLOOKUP(W25,'シフト記号表（勤務時間帯）'!$C$6:$U$35,19,FALSE))</f>
        <v/>
      </c>
      <c r="X27" s="131" t="str">
        <f>IF(X25="","",VLOOKUP(X25,'シフト記号表（勤務時間帯）'!$C$6:$U$35,19,FALSE))</f>
        <v/>
      </c>
      <c r="Y27" s="143" t="str">
        <f>IF(Y25="","",VLOOKUP(Y25,'シフト記号表（勤務時間帯）'!$C$6:$U$35,19,FALSE))</f>
        <v/>
      </c>
      <c r="Z27" s="119" t="str">
        <f>IF(Z25="","",VLOOKUP(Z25,'シフト記号表（勤務時間帯）'!$C$6:$U$35,19,FALSE))</f>
        <v/>
      </c>
      <c r="AA27" s="131" t="str">
        <f>IF(AA25="","",VLOOKUP(AA25,'シフト記号表（勤務時間帯）'!$C$6:$U$35,19,FALSE))</f>
        <v/>
      </c>
      <c r="AB27" s="131" t="str">
        <f>IF(AB25="","",VLOOKUP(AB25,'シフト記号表（勤務時間帯）'!$C$6:$U$35,19,FALSE))</f>
        <v/>
      </c>
      <c r="AC27" s="131" t="str">
        <f>IF(AC25="","",VLOOKUP(AC25,'シフト記号表（勤務時間帯）'!$C$6:$U$35,19,FALSE))</f>
        <v/>
      </c>
      <c r="AD27" s="131" t="str">
        <f>IF(AD25="","",VLOOKUP(AD25,'シフト記号表（勤務時間帯）'!$C$6:$U$35,19,FALSE))</f>
        <v/>
      </c>
      <c r="AE27" s="131" t="str">
        <f>IF(AE25="","",VLOOKUP(AE25,'シフト記号表（勤務時間帯）'!$C$6:$U$35,19,FALSE))</f>
        <v/>
      </c>
      <c r="AF27" s="143" t="str">
        <f>IF(AF25="","",VLOOKUP(AF25,'シフト記号表（勤務時間帯）'!$C$6:$U$35,19,FALSE))</f>
        <v/>
      </c>
      <c r="AG27" s="119" t="str">
        <f>IF(AG25="","",VLOOKUP(AG25,'シフト記号表（勤務時間帯）'!$C$6:$U$35,19,FALSE))</f>
        <v/>
      </c>
      <c r="AH27" s="131" t="str">
        <f>IF(AH25="","",VLOOKUP(AH25,'シフト記号表（勤務時間帯）'!$C$6:$U$35,19,FALSE))</f>
        <v/>
      </c>
      <c r="AI27" s="131" t="str">
        <f>IF(AI25="","",VLOOKUP(AI25,'シフト記号表（勤務時間帯）'!$C$6:$U$35,19,FALSE))</f>
        <v/>
      </c>
      <c r="AJ27" s="131" t="str">
        <f>IF(AJ25="","",VLOOKUP(AJ25,'シフト記号表（勤務時間帯）'!$C$6:$U$35,19,FALSE))</f>
        <v/>
      </c>
      <c r="AK27" s="131" t="str">
        <f>IF(AK25="","",VLOOKUP(AK25,'シフト記号表（勤務時間帯）'!$C$6:$U$35,19,FALSE))</f>
        <v/>
      </c>
      <c r="AL27" s="131" t="str">
        <f>IF(AL25="","",VLOOKUP(AL25,'シフト記号表（勤務時間帯）'!$C$6:$U$35,19,FALSE))</f>
        <v/>
      </c>
      <c r="AM27" s="143" t="str">
        <f>IF(AM25="","",VLOOKUP(AM25,'シフト記号表（勤務時間帯）'!$C$6:$U$35,19,FALSE))</f>
        <v/>
      </c>
      <c r="AN27" s="119" t="str">
        <f>IF(AN25="","",VLOOKUP(AN25,'シフト記号表（勤務時間帯）'!$C$6:$U$35,19,FALSE))</f>
        <v/>
      </c>
      <c r="AO27" s="131" t="str">
        <f>IF(AO25="","",VLOOKUP(AO25,'シフト記号表（勤務時間帯）'!$C$6:$U$35,19,FALSE))</f>
        <v/>
      </c>
      <c r="AP27" s="131" t="str">
        <f>IF(AP25="","",VLOOKUP(AP25,'シフト記号表（勤務時間帯）'!$C$6:$U$35,19,FALSE))</f>
        <v/>
      </c>
      <c r="AQ27" s="131" t="str">
        <f>IF(AQ25="","",VLOOKUP(AQ25,'シフト記号表（勤務時間帯）'!$C$6:$U$35,19,FALSE))</f>
        <v/>
      </c>
      <c r="AR27" s="131" t="str">
        <f>IF(AR25="","",VLOOKUP(AR25,'シフト記号表（勤務時間帯）'!$C$6:$U$35,19,FALSE))</f>
        <v/>
      </c>
      <c r="AS27" s="131" t="str">
        <f>IF(AS25="","",VLOOKUP(AS25,'シフト記号表（勤務時間帯）'!$C$6:$U$35,19,FALSE))</f>
        <v/>
      </c>
      <c r="AT27" s="143" t="str">
        <f>IF(AT25="","",VLOOKUP(AT25,'シフト記号表（勤務時間帯）'!$C$6:$U$35,19,FALSE))</f>
        <v/>
      </c>
      <c r="AU27" s="119" t="str">
        <f>IF(AU25="","",VLOOKUP(AU25,'シフト記号表（勤務時間帯）'!$C$6:$U$35,19,FALSE))</f>
        <v/>
      </c>
      <c r="AV27" s="131" t="str">
        <f>IF(AV25="","",VLOOKUP(AV25,'シフト記号表（勤務時間帯）'!$C$6:$U$35,19,FALSE))</f>
        <v/>
      </c>
      <c r="AW27" s="131" t="str">
        <f>IF(AW25="","",VLOOKUP(AW25,'シフト記号表（勤務時間帯）'!$C$6:$U$35,19,FALSE))</f>
        <v/>
      </c>
      <c r="AX27" s="174">
        <f>IF($BB$3="４週",SUM(S27:AT27),IF($BB$3="暦月",SUM(S27:AW27),""))</f>
        <v>0</v>
      </c>
      <c r="AY27" s="182"/>
      <c r="AZ27" s="188">
        <f>IF($BB$3="４週",AX27/4,IF($BB$3="暦月",'通所型サービス（1枚版）'!AX27/('通所型サービス（1枚版）'!$BB$8/7),""))</f>
        <v>0</v>
      </c>
      <c r="BA27" s="106"/>
      <c r="BB27" s="25"/>
      <c r="BC27" s="37"/>
      <c r="BD27" s="37"/>
      <c r="BE27" s="37"/>
      <c r="BF27" s="91"/>
      <c r="BG27" s="3"/>
      <c r="BH27" s="3"/>
      <c r="BI27" s="3"/>
      <c r="BJ27" s="3"/>
      <c r="BK27" s="3"/>
      <c r="BL27" s="3"/>
      <c r="BM27" s="3"/>
      <c r="BN27" s="3"/>
      <c r="BO27" s="3"/>
      <c r="BP27" s="3"/>
      <c r="BQ27" s="3"/>
      <c r="BR27" s="3"/>
      <c r="BS27" s="3"/>
      <c r="BT27" s="3"/>
      <c r="BU27" s="3"/>
    </row>
    <row r="28" spans="1:73" ht="20.25" customHeight="1">
      <c r="A28" s="3"/>
      <c r="B28" s="12">
        <f>B25+1</f>
        <v>3</v>
      </c>
      <c r="C28" s="27"/>
      <c r="D28" s="38"/>
      <c r="E28" s="43"/>
      <c r="F28" s="51"/>
      <c r="G28" s="51"/>
      <c r="H28" s="70"/>
      <c r="I28" s="38"/>
      <c r="J28" s="38"/>
      <c r="K28" s="43"/>
      <c r="L28" s="84"/>
      <c r="M28" s="38"/>
      <c r="N28" s="38"/>
      <c r="O28" s="90"/>
      <c r="P28" s="96" t="s">
        <v>54</v>
      </c>
      <c r="Q28" s="102"/>
      <c r="R28" s="107"/>
      <c r="S28" s="117"/>
      <c r="T28" s="129"/>
      <c r="U28" s="129"/>
      <c r="V28" s="129"/>
      <c r="W28" s="129"/>
      <c r="X28" s="129"/>
      <c r="Y28" s="141"/>
      <c r="Z28" s="117"/>
      <c r="AA28" s="129"/>
      <c r="AB28" s="129"/>
      <c r="AC28" s="129"/>
      <c r="AD28" s="129"/>
      <c r="AE28" s="129"/>
      <c r="AF28" s="141"/>
      <c r="AG28" s="117"/>
      <c r="AH28" s="129"/>
      <c r="AI28" s="129"/>
      <c r="AJ28" s="129"/>
      <c r="AK28" s="129"/>
      <c r="AL28" s="129"/>
      <c r="AM28" s="141"/>
      <c r="AN28" s="117"/>
      <c r="AO28" s="129"/>
      <c r="AP28" s="129"/>
      <c r="AQ28" s="129"/>
      <c r="AR28" s="129"/>
      <c r="AS28" s="129"/>
      <c r="AT28" s="141"/>
      <c r="AU28" s="117"/>
      <c r="AV28" s="129"/>
      <c r="AW28" s="129"/>
      <c r="AX28" s="175"/>
      <c r="AY28" s="183"/>
      <c r="AZ28" s="189"/>
      <c r="BA28" s="107"/>
      <c r="BB28" s="197"/>
      <c r="BC28" s="38"/>
      <c r="BD28" s="38"/>
      <c r="BE28" s="38"/>
      <c r="BF28" s="90"/>
      <c r="BG28" s="3"/>
      <c r="BH28" s="3"/>
      <c r="BI28" s="3"/>
      <c r="BJ28" s="3"/>
      <c r="BK28" s="3"/>
      <c r="BL28" s="3"/>
      <c r="BM28" s="3"/>
      <c r="BN28" s="3"/>
      <c r="BO28" s="3"/>
      <c r="BP28" s="3"/>
      <c r="BQ28" s="3"/>
      <c r="BR28" s="3"/>
      <c r="BS28" s="3"/>
      <c r="BT28" s="3"/>
      <c r="BU28" s="3"/>
    </row>
    <row r="29" spans="1:73" ht="20.25" customHeight="1">
      <c r="A29" s="3"/>
      <c r="B29" s="8"/>
      <c r="C29" s="18"/>
      <c r="D29" s="32"/>
      <c r="E29" s="40"/>
      <c r="F29" s="49"/>
      <c r="G29" s="57"/>
      <c r="H29" s="66"/>
      <c r="I29" s="32"/>
      <c r="J29" s="32"/>
      <c r="K29" s="40"/>
      <c r="L29" s="66"/>
      <c r="M29" s="32"/>
      <c r="N29" s="32"/>
      <c r="O29" s="80"/>
      <c r="P29" s="94" t="s">
        <v>69</v>
      </c>
      <c r="Q29" s="100"/>
      <c r="R29" s="105"/>
      <c r="S29" s="118" t="str">
        <f>IF(S28="","",VLOOKUP(S28,'シフト記号表（勤務時間帯）'!$C$6:$K$35,9,FALSE))</f>
        <v/>
      </c>
      <c r="T29" s="130" t="str">
        <f>IF(T28="","",VLOOKUP(T28,'シフト記号表（勤務時間帯）'!$C$6:$K$35,9,FALSE))</f>
        <v/>
      </c>
      <c r="U29" s="130" t="str">
        <f>IF(U28="","",VLOOKUP(U28,'シフト記号表（勤務時間帯）'!$C$6:$K$35,9,FALSE))</f>
        <v/>
      </c>
      <c r="V29" s="130" t="str">
        <f>IF(V28="","",VLOOKUP(V28,'シフト記号表（勤務時間帯）'!$C$6:$K$35,9,FALSE))</f>
        <v/>
      </c>
      <c r="W29" s="130" t="str">
        <f>IF(W28="","",VLOOKUP(W28,'シフト記号表（勤務時間帯）'!$C$6:$K$35,9,FALSE))</f>
        <v/>
      </c>
      <c r="X29" s="130" t="str">
        <f>IF(X28="","",VLOOKUP(X28,'シフト記号表（勤務時間帯）'!$C$6:$K$35,9,FALSE))</f>
        <v/>
      </c>
      <c r="Y29" s="142" t="str">
        <f>IF(Y28="","",VLOOKUP(Y28,'シフト記号表（勤務時間帯）'!$C$6:$K$35,9,FALSE))</f>
        <v/>
      </c>
      <c r="Z29" s="118" t="str">
        <f>IF(Z28="","",VLOOKUP(Z28,'シフト記号表（勤務時間帯）'!$C$6:$K$35,9,FALSE))</f>
        <v/>
      </c>
      <c r="AA29" s="130" t="str">
        <f>IF(AA28="","",VLOOKUP(AA28,'シフト記号表（勤務時間帯）'!$C$6:$K$35,9,FALSE))</f>
        <v/>
      </c>
      <c r="AB29" s="130" t="str">
        <f>IF(AB28="","",VLOOKUP(AB28,'シフト記号表（勤務時間帯）'!$C$6:$K$35,9,FALSE))</f>
        <v/>
      </c>
      <c r="AC29" s="130" t="str">
        <f>IF(AC28="","",VLOOKUP(AC28,'シフト記号表（勤務時間帯）'!$C$6:$K$35,9,FALSE))</f>
        <v/>
      </c>
      <c r="AD29" s="130" t="str">
        <f>IF(AD28="","",VLOOKUP(AD28,'シフト記号表（勤務時間帯）'!$C$6:$K$35,9,FALSE))</f>
        <v/>
      </c>
      <c r="AE29" s="130" t="str">
        <f>IF(AE28="","",VLOOKUP(AE28,'シフト記号表（勤務時間帯）'!$C$6:$K$35,9,FALSE))</f>
        <v/>
      </c>
      <c r="AF29" s="142" t="str">
        <f>IF(AF28="","",VLOOKUP(AF28,'シフト記号表（勤務時間帯）'!$C$6:$K$35,9,FALSE))</f>
        <v/>
      </c>
      <c r="AG29" s="118" t="str">
        <f>IF(AG28="","",VLOOKUP(AG28,'シフト記号表（勤務時間帯）'!$C$6:$K$35,9,FALSE))</f>
        <v/>
      </c>
      <c r="AH29" s="130" t="str">
        <f>IF(AH28="","",VLOOKUP(AH28,'シフト記号表（勤務時間帯）'!$C$6:$K$35,9,FALSE))</f>
        <v/>
      </c>
      <c r="AI29" s="130" t="str">
        <f>IF(AI28="","",VLOOKUP(AI28,'シフト記号表（勤務時間帯）'!$C$6:$K$35,9,FALSE))</f>
        <v/>
      </c>
      <c r="AJ29" s="130" t="str">
        <f>IF(AJ28="","",VLOOKUP(AJ28,'シフト記号表（勤務時間帯）'!$C$6:$K$35,9,FALSE))</f>
        <v/>
      </c>
      <c r="AK29" s="130" t="str">
        <f>IF(AK28="","",VLOOKUP(AK28,'シフト記号表（勤務時間帯）'!$C$6:$K$35,9,FALSE))</f>
        <v/>
      </c>
      <c r="AL29" s="130" t="str">
        <f>IF(AL28="","",VLOOKUP(AL28,'シフト記号表（勤務時間帯）'!$C$6:$K$35,9,FALSE))</f>
        <v/>
      </c>
      <c r="AM29" s="142" t="str">
        <f>IF(AM28="","",VLOOKUP(AM28,'シフト記号表（勤務時間帯）'!$C$6:$K$35,9,FALSE))</f>
        <v/>
      </c>
      <c r="AN29" s="118" t="str">
        <f>IF(AN28="","",VLOOKUP(AN28,'シフト記号表（勤務時間帯）'!$C$6:$K$35,9,FALSE))</f>
        <v/>
      </c>
      <c r="AO29" s="130" t="str">
        <f>IF(AO28="","",VLOOKUP(AO28,'シフト記号表（勤務時間帯）'!$C$6:$K$35,9,FALSE))</f>
        <v/>
      </c>
      <c r="AP29" s="130" t="str">
        <f>IF(AP28="","",VLOOKUP(AP28,'シフト記号表（勤務時間帯）'!$C$6:$K$35,9,FALSE))</f>
        <v/>
      </c>
      <c r="AQ29" s="130" t="str">
        <f>IF(AQ28="","",VLOOKUP(AQ28,'シフト記号表（勤務時間帯）'!$C$6:$K$35,9,FALSE))</f>
        <v/>
      </c>
      <c r="AR29" s="130" t="str">
        <f>IF(AR28="","",VLOOKUP(AR28,'シフト記号表（勤務時間帯）'!$C$6:$K$35,9,FALSE))</f>
        <v/>
      </c>
      <c r="AS29" s="130" t="str">
        <f>IF(AS28="","",VLOOKUP(AS28,'シフト記号表（勤務時間帯）'!$C$6:$K$35,9,FALSE))</f>
        <v/>
      </c>
      <c r="AT29" s="142" t="str">
        <f>IF(AT28="","",VLOOKUP(AT28,'シフト記号表（勤務時間帯）'!$C$6:$K$35,9,FALSE))</f>
        <v/>
      </c>
      <c r="AU29" s="118" t="str">
        <f>IF(AU28="","",VLOOKUP(AU28,'シフト記号表（勤務時間帯）'!$C$6:$K$35,9,FALSE))</f>
        <v/>
      </c>
      <c r="AV29" s="130" t="str">
        <f>IF(AV28="","",VLOOKUP(AV28,'シフト記号表（勤務時間帯）'!$C$6:$K$35,9,FALSE))</f>
        <v/>
      </c>
      <c r="AW29" s="130" t="str">
        <f>IF(AW28="","",VLOOKUP(AW28,'シフト記号表（勤務時間帯）'!$C$6:$K$35,9,FALSE))</f>
        <v/>
      </c>
      <c r="AX29" s="173">
        <f>IF($BB$3="４週",SUM(S29:AT29),IF($BB$3="暦月",SUM(S29:AW29),""))</f>
        <v>0</v>
      </c>
      <c r="AY29" s="181"/>
      <c r="AZ29" s="187">
        <f>IF($BB$3="４週",AX29/4,IF($BB$3="暦月",'通所型サービス（1枚版）'!AX29/('通所型サービス（1枚版）'!$BB$8/7),""))</f>
        <v>0</v>
      </c>
      <c r="BA29" s="105"/>
      <c r="BB29" s="18"/>
      <c r="BC29" s="32"/>
      <c r="BD29" s="32"/>
      <c r="BE29" s="32"/>
      <c r="BF29" s="80"/>
      <c r="BG29" s="3"/>
      <c r="BH29" s="3"/>
      <c r="BI29" s="3"/>
      <c r="BJ29" s="3"/>
      <c r="BK29" s="3"/>
      <c r="BL29" s="3"/>
      <c r="BM29" s="3"/>
      <c r="BN29" s="3"/>
      <c r="BO29" s="3"/>
      <c r="BP29" s="3"/>
      <c r="BQ29" s="3"/>
      <c r="BR29" s="3"/>
      <c r="BS29" s="3"/>
      <c r="BT29" s="3"/>
      <c r="BU29" s="3"/>
    </row>
    <row r="30" spans="1:73" ht="20.25" customHeight="1">
      <c r="A30" s="3"/>
      <c r="B30" s="11"/>
      <c r="C30" s="25"/>
      <c r="D30" s="37"/>
      <c r="E30" s="42"/>
      <c r="F30" s="49">
        <f>C28</f>
        <v>0</v>
      </c>
      <c r="G30" s="60"/>
      <c r="H30" s="69"/>
      <c r="I30" s="37"/>
      <c r="J30" s="37"/>
      <c r="K30" s="42"/>
      <c r="L30" s="69"/>
      <c r="M30" s="37"/>
      <c r="N30" s="37"/>
      <c r="O30" s="91"/>
      <c r="P30" s="95" t="s">
        <v>36</v>
      </c>
      <c r="Q30" s="101"/>
      <c r="R30" s="106"/>
      <c r="S30" s="119" t="str">
        <f>IF(S28="","",VLOOKUP(S28,'シフト記号表（勤務時間帯）'!$C$6:$U$35,19,FALSE))</f>
        <v/>
      </c>
      <c r="T30" s="131" t="str">
        <f>IF(T28="","",VLOOKUP(T28,'シフト記号表（勤務時間帯）'!$C$6:$U$35,19,FALSE))</f>
        <v/>
      </c>
      <c r="U30" s="131" t="str">
        <f>IF(U28="","",VLOOKUP(U28,'シフト記号表（勤務時間帯）'!$C$6:$U$35,19,FALSE))</f>
        <v/>
      </c>
      <c r="V30" s="131" t="str">
        <f>IF(V28="","",VLOOKUP(V28,'シフト記号表（勤務時間帯）'!$C$6:$U$35,19,FALSE))</f>
        <v/>
      </c>
      <c r="W30" s="131" t="str">
        <f>IF(W28="","",VLOOKUP(W28,'シフト記号表（勤務時間帯）'!$C$6:$U$35,19,FALSE))</f>
        <v/>
      </c>
      <c r="X30" s="131" t="str">
        <f>IF(X28="","",VLOOKUP(X28,'シフト記号表（勤務時間帯）'!$C$6:$U$35,19,FALSE))</f>
        <v/>
      </c>
      <c r="Y30" s="143" t="str">
        <f>IF(Y28="","",VLOOKUP(Y28,'シフト記号表（勤務時間帯）'!$C$6:$U$35,19,FALSE))</f>
        <v/>
      </c>
      <c r="Z30" s="119" t="str">
        <f>IF(Z28="","",VLOOKUP(Z28,'シフト記号表（勤務時間帯）'!$C$6:$U$35,19,FALSE))</f>
        <v/>
      </c>
      <c r="AA30" s="131" t="str">
        <f>IF(AA28="","",VLOOKUP(AA28,'シフト記号表（勤務時間帯）'!$C$6:$U$35,19,FALSE))</f>
        <v/>
      </c>
      <c r="AB30" s="131" t="str">
        <f>IF(AB28="","",VLOOKUP(AB28,'シフト記号表（勤務時間帯）'!$C$6:$U$35,19,FALSE))</f>
        <v/>
      </c>
      <c r="AC30" s="131" t="str">
        <f>IF(AC28="","",VLOOKUP(AC28,'シフト記号表（勤務時間帯）'!$C$6:$U$35,19,FALSE))</f>
        <v/>
      </c>
      <c r="AD30" s="131" t="str">
        <f>IF(AD28="","",VLOOKUP(AD28,'シフト記号表（勤務時間帯）'!$C$6:$U$35,19,FALSE))</f>
        <v/>
      </c>
      <c r="AE30" s="131" t="str">
        <f>IF(AE28="","",VLOOKUP(AE28,'シフト記号表（勤務時間帯）'!$C$6:$U$35,19,FALSE))</f>
        <v/>
      </c>
      <c r="AF30" s="143" t="str">
        <f>IF(AF28="","",VLOOKUP(AF28,'シフト記号表（勤務時間帯）'!$C$6:$U$35,19,FALSE))</f>
        <v/>
      </c>
      <c r="AG30" s="119" t="str">
        <f>IF(AG28="","",VLOOKUP(AG28,'シフト記号表（勤務時間帯）'!$C$6:$U$35,19,FALSE))</f>
        <v/>
      </c>
      <c r="AH30" s="131" t="str">
        <f>IF(AH28="","",VLOOKUP(AH28,'シフト記号表（勤務時間帯）'!$C$6:$U$35,19,FALSE))</f>
        <v/>
      </c>
      <c r="AI30" s="131" t="str">
        <f>IF(AI28="","",VLOOKUP(AI28,'シフト記号表（勤務時間帯）'!$C$6:$U$35,19,FALSE))</f>
        <v/>
      </c>
      <c r="AJ30" s="131" t="str">
        <f>IF(AJ28="","",VLOOKUP(AJ28,'シフト記号表（勤務時間帯）'!$C$6:$U$35,19,FALSE))</f>
        <v/>
      </c>
      <c r="AK30" s="131" t="str">
        <f>IF(AK28="","",VLOOKUP(AK28,'シフト記号表（勤務時間帯）'!$C$6:$U$35,19,FALSE))</f>
        <v/>
      </c>
      <c r="AL30" s="131" t="str">
        <f>IF(AL28="","",VLOOKUP(AL28,'シフト記号表（勤務時間帯）'!$C$6:$U$35,19,FALSE))</f>
        <v/>
      </c>
      <c r="AM30" s="143" t="str">
        <f>IF(AM28="","",VLOOKUP(AM28,'シフト記号表（勤務時間帯）'!$C$6:$U$35,19,FALSE))</f>
        <v/>
      </c>
      <c r="AN30" s="119" t="str">
        <f>IF(AN28="","",VLOOKUP(AN28,'シフト記号表（勤務時間帯）'!$C$6:$U$35,19,FALSE))</f>
        <v/>
      </c>
      <c r="AO30" s="131" t="str">
        <f>IF(AO28="","",VLOOKUP(AO28,'シフト記号表（勤務時間帯）'!$C$6:$U$35,19,FALSE))</f>
        <v/>
      </c>
      <c r="AP30" s="131" t="str">
        <f>IF(AP28="","",VLOOKUP(AP28,'シフト記号表（勤務時間帯）'!$C$6:$U$35,19,FALSE))</f>
        <v/>
      </c>
      <c r="AQ30" s="131" t="str">
        <f>IF(AQ28="","",VLOOKUP(AQ28,'シフト記号表（勤務時間帯）'!$C$6:$U$35,19,FALSE))</f>
        <v/>
      </c>
      <c r="AR30" s="131" t="str">
        <f>IF(AR28="","",VLOOKUP(AR28,'シフト記号表（勤務時間帯）'!$C$6:$U$35,19,FALSE))</f>
        <v/>
      </c>
      <c r="AS30" s="131" t="str">
        <f>IF(AS28="","",VLOOKUP(AS28,'シフト記号表（勤務時間帯）'!$C$6:$U$35,19,FALSE))</f>
        <v/>
      </c>
      <c r="AT30" s="143" t="str">
        <f>IF(AT28="","",VLOOKUP(AT28,'シフト記号表（勤務時間帯）'!$C$6:$U$35,19,FALSE))</f>
        <v/>
      </c>
      <c r="AU30" s="119" t="str">
        <f>IF(AU28="","",VLOOKUP(AU28,'シフト記号表（勤務時間帯）'!$C$6:$U$35,19,FALSE))</f>
        <v/>
      </c>
      <c r="AV30" s="131" t="str">
        <f>IF(AV28="","",VLOOKUP(AV28,'シフト記号表（勤務時間帯）'!$C$6:$U$35,19,FALSE))</f>
        <v/>
      </c>
      <c r="AW30" s="131" t="str">
        <f>IF(AW28="","",VLOOKUP(AW28,'シフト記号表（勤務時間帯）'!$C$6:$U$35,19,FALSE))</f>
        <v/>
      </c>
      <c r="AX30" s="174">
        <f>IF($BB$3="４週",SUM(S30:AT30),IF($BB$3="暦月",SUM(S30:AW30),""))</f>
        <v>0</v>
      </c>
      <c r="AY30" s="182"/>
      <c r="AZ30" s="188">
        <f>IF($BB$3="４週",AX30/4,IF($BB$3="暦月",'通所型サービス（1枚版）'!AX30/('通所型サービス（1枚版）'!$BB$8/7),""))</f>
        <v>0</v>
      </c>
      <c r="BA30" s="106"/>
      <c r="BB30" s="25"/>
      <c r="BC30" s="37"/>
      <c r="BD30" s="37"/>
      <c r="BE30" s="37"/>
      <c r="BF30" s="91"/>
      <c r="BG30" s="3"/>
      <c r="BH30" s="3"/>
      <c r="BI30" s="3"/>
      <c r="BJ30" s="3"/>
      <c r="BK30" s="3"/>
      <c r="BL30" s="3"/>
      <c r="BM30" s="3"/>
      <c r="BN30" s="3"/>
      <c r="BO30" s="3"/>
      <c r="BP30" s="3"/>
      <c r="BQ30" s="3"/>
      <c r="BR30" s="3"/>
      <c r="BS30" s="3"/>
      <c r="BT30" s="3"/>
      <c r="BU30" s="3"/>
    </row>
    <row r="31" spans="1:73" ht="20.25" customHeight="1">
      <c r="A31" s="3"/>
      <c r="B31" s="12">
        <f>B28+1</f>
        <v>4</v>
      </c>
      <c r="C31" s="27"/>
      <c r="D31" s="38"/>
      <c r="E31" s="43"/>
      <c r="F31" s="51"/>
      <c r="G31" s="51"/>
      <c r="H31" s="70"/>
      <c r="I31" s="38"/>
      <c r="J31" s="38"/>
      <c r="K31" s="43"/>
      <c r="L31" s="84"/>
      <c r="M31" s="38"/>
      <c r="N31" s="38"/>
      <c r="O31" s="90"/>
      <c r="P31" s="96" t="s">
        <v>54</v>
      </c>
      <c r="Q31" s="102"/>
      <c r="R31" s="107"/>
      <c r="S31" s="117"/>
      <c r="T31" s="129"/>
      <c r="U31" s="129"/>
      <c r="V31" s="129"/>
      <c r="W31" s="129"/>
      <c r="X31" s="129"/>
      <c r="Y31" s="141"/>
      <c r="Z31" s="117"/>
      <c r="AA31" s="129"/>
      <c r="AB31" s="129"/>
      <c r="AC31" s="129"/>
      <c r="AD31" s="129"/>
      <c r="AE31" s="129"/>
      <c r="AF31" s="141"/>
      <c r="AG31" s="117"/>
      <c r="AH31" s="129"/>
      <c r="AI31" s="129"/>
      <c r="AJ31" s="129"/>
      <c r="AK31" s="129"/>
      <c r="AL31" s="129"/>
      <c r="AM31" s="141"/>
      <c r="AN31" s="117"/>
      <c r="AO31" s="129"/>
      <c r="AP31" s="129"/>
      <c r="AQ31" s="129"/>
      <c r="AR31" s="129"/>
      <c r="AS31" s="129"/>
      <c r="AT31" s="141"/>
      <c r="AU31" s="117"/>
      <c r="AV31" s="129"/>
      <c r="AW31" s="129"/>
      <c r="AX31" s="175"/>
      <c r="AY31" s="183"/>
      <c r="AZ31" s="189"/>
      <c r="BA31" s="107"/>
      <c r="BB31" s="197"/>
      <c r="BC31" s="38"/>
      <c r="BD31" s="38"/>
      <c r="BE31" s="38"/>
      <c r="BF31" s="90"/>
      <c r="BG31" s="3"/>
      <c r="BH31" s="3"/>
      <c r="BI31" s="3"/>
      <c r="BJ31" s="3"/>
      <c r="BK31" s="3"/>
      <c r="BL31" s="3"/>
      <c r="BM31" s="3"/>
      <c r="BN31" s="3"/>
      <c r="BO31" s="3"/>
      <c r="BP31" s="3"/>
      <c r="BQ31" s="3"/>
      <c r="BR31" s="3"/>
      <c r="BS31" s="3"/>
      <c r="BT31" s="3"/>
      <c r="BU31" s="3"/>
    </row>
    <row r="32" spans="1:73" ht="20.25" customHeight="1">
      <c r="A32" s="3"/>
      <c r="B32" s="8"/>
      <c r="C32" s="18"/>
      <c r="D32" s="32"/>
      <c r="E32" s="40"/>
      <c r="F32" s="49"/>
      <c r="G32" s="57"/>
      <c r="H32" s="66"/>
      <c r="I32" s="32"/>
      <c r="J32" s="32"/>
      <c r="K32" s="40"/>
      <c r="L32" s="66"/>
      <c r="M32" s="32"/>
      <c r="N32" s="32"/>
      <c r="O32" s="80"/>
      <c r="P32" s="94" t="s">
        <v>69</v>
      </c>
      <c r="Q32" s="100"/>
      <c r="R32" s="105"/>
      <c r="S32" s="118" t="str">
        <f>IF(S31="","",VLOOKUP(S31,'シフト記号表（勤務時間帯）'!$C$6:$K$35,9,FALSE))</f>
        <v/>
      </c>
      <c r="T32" s="130" t="str">
        <f>IF(T31="","",VLOOKUP(T31,'シフト記号表（勤務時間帯）'!$C$6:$K$35,9,FALSE))</f>
        <v/>
      </c>
      <c r="U32" s="130" t="str">
        <f>IF(U31="","",VLOOKUP(U31,'シフト記号表（勤務時間帯）'!$C$6:$K$35,9,FALSE))</f>
        <v/>
      </c>
      <c r="V32" s="130" t="str">
        <f>IF(V31="","",VLOOKUP(V31,'シフト記号表（勤務時間帯）'!$C$6:$K$35,9,FALSE))</f>
        <v/>
      </c>
      <c r="W32" s="130" t="str">
        <f>IF(W31="","",VLOOKUP(W31,'シフト記号表（勤務時間帯）'!$C$6:$K$35,9,FALSE))</f>
        <v/>
      </c>
      <c r="X32" s="130" t="str">
        <f>IF(X31="","",VLOOKUP(X31,'シフト記号表（勤務時間帯）'!$C$6:$K$35,9,FALSE))</f>
        <v/>
      </c>
      <c r="Y32" s="142" t="str">
        <f>IF(Y31="","",VLOOKUP(Y31,'シフト記号表（勤務時間帯）'!$C$6:$K$35,9,FALSE))</f>
        <v/>
      </c>
      <c r="Z32" s="118" t="str">
        <f>IF(Z31="","",VLOOKUP(Z31,'シフト記号表（勤務時間帯）'!$C$6:$K$35,9,FALSE))</f>
        <v/>
      </c>
      <c r="AA32" s="130" t="str">
        <f>IF(AA31="","",VLOOKUP(AA31,'シフト記号表（勤務時間帯）'!$C$6:$K$35,9,FALSE))</f>
        <v/>
      </c>
      <c r="AB32" s="130" t="str">
        <f>IF(AB31="","",VLOOKUP(AB31,'シフト記号表（勤務時間帯）'!$C$6:$K$35,9,FALSE))</f>
        <v/>
      </c>
      <c r="AC32" s="130" t="str">
        <f>IF(AC31="","",VLOOKUP(AC31,'シフト記号表（勤務時間帯）'!$C$6:$K$35,9,FALSE))</f>
        <v/>
      </c>
      <c r="AD32" s="130" t="str">
        <f>IF(AD31="","",VLOOKUP(AD31,'シフト記号表（勤務時間帯）'!$C$6:$K$35,9,FALSE))</f>
        <v/>
      </c>
      <c r="AE32" s="130" t="str">
        <f>IF(AE31="","",VLOOKUP(AE31,'シフト記号表（勤務時間帯）'!$C$6:$K$35,9,FALSE))</f>
        <v/>
      </c>
      <c r="AF32" s="142" t="str">
        <f>IF(AF31="","",VLOOKUP(AF31,'シフト記号表（勤務時間帯）'!$C$6:$K$35,9,FALSE))</f>
        <v/>
      </c>
      <c r="AG32" s="118" t="str">
        <f>IF(AG31="","",VLOOKUP(AG31,'シフト記号表（勤務時間帯）'!$C$6:$K$35,9,FALSE))</f>
        <v/>
      </c>
      <c r="AH32" s="130" t="str">
        <f>IF(AH31="","",VLOOKUP(AH31,'シフト記号表（勤務時間帯）'!$C$6:$K$35,9,FALSE))</f>
        <v/>
      </c>
      <c r="AI32" s="130" t="str">
        <f>IF(AI31="","",VLOOKUP(AI31,'シフト記号表（勤務時間帯）'!$C$6:$K$35,9,FALSE))</f>
        <v/>
      </c>
      <c r="AJ32" s="130" t="str">
        <f>IF(AJ31="","",VLOOKUP(AJ31,'シフト記号表（勤務時間帯）'!$C$6:$K$35,9,FALSE))</f>
        <v/>
      </c>
      <c r="AK32" s="130" t="str">
        <f>IF(AK31="","",VLOOKUP(AK31,'シフト記号表（勤務時間帯）'!$C$6:$K$35,9,FALSE))</f>
        <v/>
      </c>
      <c r="AL32" s="130" t="str">
        <f>IF(AL31="","",VLOOKUP(AL31,'シフト記号表（勤務時間帯）'!$C$6:$K$35,9,FALSE))</f>
        <v/>
      </c>
      <c r="AM32" s="142" t="str">
        <f>IF(AM31="","",VLOOKUP(AM31,'シフト記号表（勤務時間帯）'!$C$6:$K$35,9,FALSE))</f>
        <v/>
      </c>
      <c r="AN32" s="118" t="str">
        <f>IF(AN31="","",VLOOKUP(AN31,'シフト記号表（勤務時間帯）'!$C$6:$K$35,9,FALSE))</f>
        <v/>
      </c>
      <c r="AO32" s="130" t="str">
        <f>IF(AO31="","",VLOOKUP(AO31,'シフト記号表（勤務時間帯）'!$C$6:$K$35,9,FALSE))</f>
        <v/>
      </c>
      <c r="AP32" s="130" t="str">
        <f>IF(AP31="","",VLOOKUP(AP31,'シフト記号表（勤務時間帯）'!$C$6:$K$35,9,FALSE))</f>
        <v/>
      </c>
      <c r="AQ32" s="130" t="str">
        <f>IF(AQ31="","",VLOOKUP(AQ31,'シフト記号表（勤務時間帯）'!$C$6:$K$35,9,FALSE))</f>
        <v/>
      </c>
      <c r="AR32" s="130" t="str">
        <f>IF(AR31="","",VLOOKUP(AR31,'シフト記号表（勤務時間帯）'!$C$6:$K$35,9,FALSE))</f>
        <v/>
      </c>
      <c r="AS32" s="130" t="str">
        <f>IF(AS31="","",VLOOKUP(AS31,'シフト記号表（勤務時間帯）'!$C$6:$K$35,9,FALSE))</f>
        <v/>
      </c>
      <c r="AT32" s="142" t="str">
        <f>IF(AT31="","",VLOOKUP(AT31,'シフト記号表（勤務時間帯）'!$C$6:$K$35,9,FALSE))</f>
        <v/>
      </c>
      <c r="AU32" s="118" t="str">
        <f>IF(AU31="","",VLOOKUP(AU31,'シフト記号表（勤務時間帯）'!$C$6:$K$35,9,FALSE))</f>
        <v/>
      </c>
      <c r="AV32" s="130" t="str">
        <f>IF(AV31="","",VLOOKUP(AV31,'シフト記号表（勤務時間帯）'!$C$6:$K$35,9,FALSE))</f>
        <v/>
      </c>
      <c r="AW32" s="130" t="str">
        <f>IF(AW31="","",VLOOKUP(AW31,'シフト記号表（勤務時間帯）'!$C$6:$K$35,9,FALSE))</f>
        <v/>
      </c>
      <c r="AX32" s="173">
        <f>IF($BB$3="４週",SUM(S32:AT32),IF($BB$3="暦月",SUM(S32:AW32),""))</f>
        <v>0</v>
      </c>
      <c r="AY32" s="181"/>
      <c r="AZ32" s="187">
        <f>IF($BB$3="４週",AX32/4,IF($BB$3="暦月",'通所型サービス（1枚版）'!AX32/('通所型サービス（1枚版）'!$BB$8/7),""))</f>
        <v>0</v>
      </c>
      <c r="BA32" s="105"/>
      <c r="BB32" s="18"/>
      <c r="BC32" s="32"/>
      <c r="BD32" s="32"/>
      <c r="BE32" s="32"/>
      <c r="BF32" s="80"/>
      <c r="BG32" s="3"/>
      <c r="BH32" s="3"/>
      <c r="BI32" s="3"/>
      <c r="BJ32" s="3"/>
      <c r="BK32" s="3"/>
      <c r="BL32" s="3"/>
      <c r="BM32" s="3"/>
      <c r="BN32" s="3"/>
      <c r="BO32" s="3"/>
      <c r="BP32" s="3"/>
      <c r="BQ32" s="3"/>
      <c r="BR32" s="3"/>
      <c r="BS32" s="3"/>
      <c r="BT32" s="3"/>
      <c r="BU32" s="3"/>
    </row>
    <row r="33" spans="1:73" ht="20.25" customHeight="1">
      <c r="A33" s="3"/>
      <c r="B33" s="11"/>
      <c r="C33" s="25"/>
      <c r="D33" s="37"/>
      <c r="E33" s="42"/>
      <c r="F33" s="49">
        <f>C31</f>
        <v>0</v>
      </c>
      <c r="G33" s="60"/>
      <c r="H33" s="69"/>
      <c r="I33" s="37"/>
      <c r="J33" s="37"/>
      <c r="K33" s="42"/>
      <c r="L33" s="69"/>
      <c r="M33" s="37"/>
      <c r="N33" s="37"/>
      <c r="O33" s="91"/>
      <c r="P33" s="95" t="s">
        <v>36</v>
      </c>
      <c r="Q33" s="101"/>
      <c r="R33" s="106"/>
      <c r="S33" s="119" t="str">
        <f>IF(S31="","",VLOOKUP(S31,'シフト記号表（勤務時間帯）'!$C$6:$U$35,19,FALSE))</f>
        <v/>
      </c>
      <c r="T33" s="131" t="str">
        <f>IF(T31="","",VLOOKUP(T31,'シフト記号表（勤務時間帯）'!$C$6:$U$35,19,FALSE))</f>
        <v/>
      </c>
      <c r="U33" s="131" t="str">
        <f>IF(U31="","",VLOOKUP(U31,'シフト記号表（勤務時間帯）'!$C$6:$U$35,19,FALSE))</f>
        <v/>
      </c>
      <c r="V33" s="131" t="str">
        <f>IF(V31="","",VLOOKUP(V31,'シフト記号表（勤務時間帯）'!$C$6:$U$35,19,FALSE))</f>
        <v/>
      </c>
      <c r="W33" s="131" t="str">
        <f>IF(W31="","",VLOOKUP(W31,'シフト記号表（勤務時間帯）'!$C$6:$U$35,19,FALSE))</f>
        <v/>
      </c>
      <c r="X33" s="131" t="str">
        <f>IF(X31="","",VLOOKUP(X31,'シフト記号表（勤務時間帯）'!$C$6:$U$35,19,FALSE))</f>
        <v/>
      </c>
      <c r="Y33" s="143" t="str">
        <f>IF(Y31="","",VLOOKUP(Y31,'シフト記号表（勤務時間帯）'!$C$6:$U$35,19,FALSE))</f>
        <v/>
      </c>
      <c r="Z33" s="119" t="str">
        <f>IF(Z31="","",VLOOKUP(Z31,'シフト記号表（勤務時間帯）'!$C$6:$U$35,19,FALSE))</f>
        <v/>
      </c>
      <c r="AA33" s="131" t="str">
        <f>IF(AA31="","",VLOOKUP(AA31,'シフト記号表（勤務時間帯）'!$C$6:$U$35,19,FALSE))</f>
        <v/>
      </c>
      <c r="AB33" s="131" t="str">
        <f>IF(AB31="","",VLOOKUP(AB31,'シフト記号表（勤務時間帯）'!$C$6:$U$35,19,FALSE))</f>
        <v/>
      </c>
      <c r="AC33" s="131" t="str">
        <f>IF(AC31="","",VLOOKUP(AC31,'シフト記号表（勤務時間帯）'!$C$6:$U$35,19,FALSE))</f>
        <v/>
      </c>
      <c r="AD33" s="131" t="str">
        <f>IF(AD31="","",VLOOKUP(AD31,'シフト記号表（勤務時間帯）'!$C$6:$U$35,19,FALSE))</f>
        <v/>
      </c>
      <c r="AE33" s="131" t="str">
        <f>IF(AE31="","",VLOOKUP(AE31,'シフト記号表（勤務時間帯）'!$C$6:$U$35,19,FALSE))</f>
        <v/>
      </c>
      <c r="AF33" s="143" t="str">
        <f>IF(AF31="","",VLOOKUP(AF31,'シフト記号表（勤務時間帯）'!$C$6:$U$35,19,FALSE))</f>
        <v/>
      </c>
      <c r="AG33" s="119" t="str">
        <f>IF(AG31="","",VLOOKUP(AG31,'シフト記号表（勤務時間帯）'!$C$6:$U$35,19,FALSE))</f>
        <v/>
      </c>
      <c r="AH33" s="131" t="str">
        <f>IF(AH31="","",VLOOKUP(AH31,'シフト記号表（勤務時間帯）'!$C$6:$U$35,19,FALSE))</f>
        <v/>
      </c>
      <c r="AI33" s="131" t="str">
        <f>IF(AI31="","",VLOOKUP(AI31,'シフト記号表（勤務時間帯）'!$C$6:$U$35,19,FALSE))</f>
        <v/>
      </c>
      <c r="AJ33" s="131" t="str">
        <f>IF(AJ31="","",VLOOKUP(AJ31,'シフト記号表（勤務時間帯）'!$C$6:$U$35,19,FALSE))</f>
        <v/>
      </c>
      <c r="AK33" s="131" t="str">
        <f>IF(AK31="","",VLOOKUP(AK31,'シフト記号表（勤務時間帯）'!$C$6:$U$35,19,FALSE))</f>
        <v/>
      </c>
      <c r="AL33" s="131" t="str">
        <f>IF(AL31="","",VLOOKUP(AL31,'シフト記号表（勤務時間帯）'!$C$6:$U$35,19,FALSE))</f>
        <v/>
      </c>
      <c r="AM33" s="143" t="str">
        <f>IF(AM31="","",VLOOKUP(AM31,'シフト記号表（勤務時間帯）'!$C$6:$U$35,19,FALSE))</f>
        <v/>
      </c>
      <c r="AN33" s="119" t="str">
        <f>IF(AN31="","",VLOOKUP(AN31,'シフト記号表（勤務時間帯）'!$C$6:$U$35,19,FALSE))</f>
        <v/>
      </c>
      <c r="AO33" s="131" t="str">
        <f>IF(AO31="","",VLOOKUP(AO31,'シフト記号表（勤務時間帯）'!$C$6:$U$35,19,FALSE))</f>
        <v/>
      </c>
      <c r="AP33" s="131" t="str">
        <f>IF(AP31="","",VLOOKUP(AP31,'シフト記号表（勤務時間帯）'!$C$6:$U$35,19,FALSE))</f>
        <v/>
      </c>
      <c r="AQ33" s="131" t="str">
        <f>IF(AQ31="","",VLOOKUP(AQ31,'シフト記号表（勤務時間帯）'!$C$6:$U$35,19,FALSE))</f>
        <v/>
      </c>
      <c r="AR33" s="131" t="str">
        <f>IF(AR31="","",VLOOKUP(AR31,'シフト記号表（勤務時間帯）'!$C$6:$U$35,19,FALSE))</f>
        <v/>
      </c>
      <c r="AS33" s="131" t="str">
        <f>IF(AS31="","",VLOOKUP(AS31,'シフト記号表（勤務時間帯）'!$C$6:$U$35,19,FALSE))</f>
        <v/>
      </c>
      <c r="AT33" s="143" t="str">
        <f>IF(AT31="","",VLOOKUP(AT31,'シフト記号表（勤務時間帯）'!$C$6:$U$35,19,FALSE))</f>
        <v/>
      </c>
      <c r="AU33" s="119" t="str">
        <f>IF(AU31="","",VLOOKUP(AU31,'シフト記号表（勤務時間帯）'!$C$6:$U$35,19,FALSE))</f>
        <v/>
      </c>
      <c r="AV33" s="131" t="str">
        <f>IF(AV31="","",VLOOKUP(AV31,'シフト記号表（勤務時間帯）'!$C$6:$U$35,19,FALSE))</f>
        <v/>
      </c>
      <c r="AW33" s="131" t="str">
        <f>IF(AW31="","",VLOOKUP(AW31,'シフト記号表（勤務時間帯）'!$C$6:$U$35,19,FALSE))</f>
        <v/>
      </c>
      <c r="AX33" s="174">
        <f>IF($BB$3="４週",SUM(S33:AT33),IF($BB$3="暦月",SUM(S33:AW33),""))</f>
        <v>0</v>
      </c>
      <c r="AY33" s="182"/>
      <c r="AZ33" s="188">
        <f>IF($BB$3="４週",AX33/4,IF($BB$3="暦月",'通所型サービス（1枚版）'!AX33/('通所型サービス（1枚版）'!$BB$8/7),""))</f>
        <v>0</v>
      </c>
      <c r="BA33" s="106"/>
      <c r="BB33" s="25"/>
      <c r="BC33" s="37"/>
      <c r="BD33" s="37"/>
      <c r="BE33" s="37"/>
      <c r="BF33" s="91"/>
      <c r="BG33" s="3"/>
      <c r="BH33" s="3"/>
      <c r="BI33" s="3"/>
      <c r="BJ33" s="3"/>
      <c r="BK33" s="3"/>
      <c r="BL33" s="3"/>
      <c r="BM33" s="3"/>
      <c r="BN33" s="3"/>
      <c r="BO33" s="3"/>
      <c r="BP33" s="3"/>
      <c r="BQ33" s="3"/>
      <c r="BR33" s="3"/>
      <c r="BS33" s="3"/>
      <c r="BT33" s="3"/>
      <c r="BU33" s="3"/>
    </row>
    <row r="34" spans="1:73" ht="20.25" customHeight="1">
      <c r="A34" s="3"/>
      <c r="B34" s="12">
        <f>B31+1</f>
        <v>5</v>
      </c>
      <c r="C34" s="27"/>
      <c r="D34" s="38"/>
      <c r="E34" s="43"/>
      <c r="F34" s="51"/>
      <c r="G34" s="51"/>
      <c r="H34" s="70"/>
      <c r="I34" s="38"/>
      <c r="J34" s="38"/>
      <c r="K34" s="43"/>
      <c r="L34" s="84"/>
      <c r="M34" s="38"/>
      <c r="N34" s="38"/>
      <c r="O34" s="90"/>
      <c r="P34" s="96" t="s">
        <v>54</v>
      </c>
      <c r="Q34" s="102"/>
      <c r="R34" s="107"/>
      <c r="S34" s="117"/>
      <c r="T34" s="129"/>
      <c r="U34" s="129"/>
      <c r="V34" s="129"/>
      <c r="W34" s="129"/>
      <c r="X34" s="129"/>
      <c r="Y34" s="141"/>
      <c r="Z34" s="117"/>
      <c r="AA34" s="129"/>
      <c r="AB34" s="129"/>
      <c r="AC34" s="129"/>
      <c r="AD34" s="129"/>
      <c r="AE34" s="129"/>
      <c r="AF34" s="141"/>
      <c r="AG34" s="117"/>
      <c r="AH34" s="129"/>
      <c r="AI34" s="129"/>
      <c r="AJ34" s="129"/>
      <c r="AK34" s="129"/>
      <c r="AL34" s="129"/>
      <c r="AM34" s="141"/>
      <c r="AN34" s="117"/>
      <c r="AO34" s="129"/>
      <c r="AP34" s="129"/>
      <c r="AQ34" s="129"/>
      <c r="AR34" s="129"/>
      <c r="AS34" s="129"/>
      <c r="AT34" s="141"/>
      <c r="AU34" s="117"/>
      <c r="AV34" s="129"/>
      <c r="AW34" s="129"/>
      <c r="AX34" s="175"/>
      <c r="AY34" s="183"/>
      <c r="AZ34" s="189"/>
      <c r="BA34" s="107"/>
      <c r="BB34" s="197"/>
      <c r="BC34" s="38"/>
      <c r="BD34" s="38"/>
      <c r="BE34" s="38"/>
      <c r="BF34" s="90"/>
      <c r="BG34" s="3"/>
      <c r="BH34" s="3"/>
      <c r="BI34" s="3"/>
      <c r="BJ34" s="3"/>
      <c r="BK34" s="3"/>
      <c r="BL34" s="3"/>
      <c r="BM34" s="3"/>
      <c r="BN34" s="3"/>
      <c r="BO34" s="3"/>
      <c r="BP34" s="3"/>
      <c r="BQ34" s="3"/>
      <c r="BR34" s="3"/>
      <c r="BS34" s="3"/>
      <c r="BT34" s="3"/>
      <c r="BU34" s="3"/>
    </row>
    <row r="35" spans="1:73" ht="20.25" customHeight="1">
      <c r="A35" s="3"/>
      <c r="B35" s="8"/>
      <c r="C35" s="18"/>
      <c r="D35" s="32"/>
      <c r="E35" s="40"/>
      <c r="F35" s="49"/>
      <c r="G35" s="57"/>
      <c r="H35" s="66"/>
      <c r="I35" s="32"/>
      <c r="J35" s="32"/>
      <c r="K35" s="40"/>
      <c r="L35" s="66"/>
      <c r="M35" s="32"/>
      <c r="N35" s="32"/>
      <c r="O35" s="80"/>
      <c r="P35" s="94" t="s">
        <v>69</v>
      </c>
      <c r="Q35" s="100"/>
      <c r="R35" s="105"/>
      <c r="S35" s="118" t="str">
        <f>IF(S34="","",VLOOKUP(S34,'シフト記号表（勤務時間帯）'!$C$6:$K$35,9,FALSE))</f>
        <v/>
      </c>
      <c r="T35" s="130" t="str">
        <f>IF(T34="","",VLOOKUP(T34,'シフト記号表（勤務時間帯）'!$C$6:$K$35,9,FALSE))</f>
        <v/>
      </c>
      <c r="U35" s="130" t="str">
        <f>IF(U34="","",VLOOKUP(U34,'シフト記号表（勤務時間帯）'!$C$6:$K$35,9,FALSE))</f>
        <v/>
      </c>
      <c r="V35" s="130" t="str">
        <f>IF(V34="","",VLOOKUP(V34,'シフト記号表（勤務時間帯）'!$C$6:$K$35,9,FALSE))</f>
        <v/>
      </c>
      <c r="W35" s="130" t="str">
        <f>IF(W34="","",VLOOKUP(W34,'シフト記号表（勤務時間帯）'!$C$6:$K$35,9,FALSE))</f>
        <v/>
      </c>
      <c r="X35" s="130" t="str">
        <f>IF(X34="","",VLOOKUP(X34,'シフト記号表（勤務時間帯）'!$C$6:$K$35,9,FALSE))</f>
        <v/>
      </c>
      <c r="Y35" s="142" t="str">
        <f>IF(Y34="","",VLOOKUP(Y34,'シフト記号表（勤務時間帯）'!$C$6:$K$35,9,FALSE))</f>
        <v/>
      </c>
      <c r="Z35" s="118" t="str">
        <f>IF(Z34="","",VLOOKUP(Z34,'シフト記号表（勤務時間帯）'!$C$6:$K$35,9,FALSE))</f>
        <v/>
      </c>
      <c r="AA35" s="130" t="str">
        <f>IF(AA34="","",VLOOKUP(AA34,'シフト記号表（勤務時間帯）'!$C$6:$K$35,9,FALSE))</f>
        <v/>
      </c>
      <c r="AB35" s="130" t="str">
        <f>IF(AB34="","",VLOOKUP(AB34,'シフト記号表（勤務時間帯）'!$C$6:$K$35,9,FALSE))</f>
        <v/>
      </c>
      <c r="AC35" s="130" t="str">
        <f>IF(AC34="","",VLOOKUP(AC34,'シフト記号表（勤務時間帯）'!$C$6:$K$35,9,FALSE))</f>
        <v/>
      </c>
      <c r="AD35" s="130" t="str">
        <f>IF(AD34="","",VLOOKUP(AD34,'シフト記号表（勤務時間帯）'!$C$6:$K$35,9,FALSE))</f>
        <v/>
      </c>
      <c r="AE35" s="130" t="str">
        <f>IF(AE34="","",VLOOKUP(AE34,'シフト記号表（勤務時間帯）'!$C$6:$K$35,9,FALSE))</f>
        <v/>
      </c>
      <c r="AF35" s="142" t="str">
        <f>IF(AF34="","",VLOOKUP(AF34,'シフト記号表（勤務時間帯）'!$C$6:$K$35,9,FALSE))</f>
        <v/>
      </c>
      <c r="AG35" s="118" t="str">
        <f>IF(AG34="","",VLOOKUP(AG34,'シフト記号表（勤務時間帯）'!$C$6:$K$35,9,FALSE))</f>
        <v/>
      </c>
      <c r="AH35" s="130" t="str">
        <f>IF(AH34="","",VLOOKUP(AH34,'シフト記号表（勤務時間帯）'!$C$6:$K$35,9,FALSE))</f>
        <v/>
      </c>
      <c r="AI35" s="130" t="str">
        <f>IF(AI34="","",VLOOKUP(AI34,'シフト記号表（勤務時間帯）'!$C$6:$K$35,9,FALSE))</f>
        <v/>
      </c>
      <c r="AJ35" s="130" t="str">
        <f>IF(AJ34="","",VLOOKUP(AJ34,'シフト記号表（勤務時間帯）'!$C$6:$K$35,9,FALSE))</f>
        <v/>
      </c>
      <c r="AK35" s="130" t="str">
        <f>IF(AK34="","",VLOOKUP(AK34,'シフト記号表（勤務時間帯）'!$C$6:$K$35,9,FALSE))</f>
        <v/>
      </c>
      <c r="AL35" s="130" t="str">
        <f>IF(AL34="","",VLOOKUP(AL34,'シフト記号表（勤務時間帯）'!$C$6:$K$35,9,FALSE))</f>
        <v/>
      </c>
      <c r="AM35" s="142" t="str">
        <f>IF(AM34="","",VLOOKUP(AM34,'シフト記号表（勤務時間帯）'!$C$6:$K$35,9,FALSE))</f>
        <v/>
      </c>
      <c r="AN35" s="118" t="str">
        <f>IF(AN34="","",VLOOKUP(AN34,'シフト記号表（勤務時間帯）'!$C$6:$K$35,9,FALSE))</f>
        <v/>
      </c>
      <c r="AO35" s="130" t="str">
        <f>IF(AO34="","",VLOOKUP(AO34,'シフト記号表（勤務時間帯）'!$C$6:$K$35,9,FALSE))</f>
        <v/>
      </c>
      <c r="AP35" s="130" t="str">
        <f>IF(AP34="","",VLOOKUP(AP34,'シフト記号表（勤務時間帯）'!$C$6:$K$35,9,FALSE))</f>
        <v/>
      </c>
      <c r="AQ35" s="130" t="str">
        <f>IF(AQ34="","",VLOOKUP(AQ34,'シフト記号表（勤務時間帯）'!$C$6:$K$35,9,FALSE))</f>
        <v/>
      </c>
      <c r="AR35" s="130" t="str">
        <f>IF(AR34="","",VLOOKUP(AR34,'シフト記号表（勤務時間帯）'!$C$6:$K$35,9,FALSE))</f>
        <v/>
      </c>
      <c r="AS35" s="130" t="str">
        <f>IF(AS34="","",VLOOKUP(AS34,'シフト記号表（勤務時間帯）'!$C$6:$K$35,9,FALSE))</f>
        <v/>
      </c>
      <c r="AT35" s="142" t="str">
        <f>IF(AT34="","",VLOOKUP(AT34,'シフト記号表（勤務時間帯）'!$C$6:$K$35,9,FALSE))</f>
        <v/>
      </c>
      <c r="AU35" s="118" t="str">
        <f>IF(AU34="","",VLOOKUP(AU34,'シフト記号表（勤務時間帯）'!$C$6:$K$35,9,FALSE))</f>
        <v/>
      </c>
      <c r="AV35" s="130" t="str">
        <f>IF(AV34="","",VLOOKUP(AV34,'シフト記号表（勤務時間帯）'!$C$6:$K$35,9,FALSE))</f>
        <v/>
      </c>
      <c r="AW35" s="130" t="str">
        <f>IF(AW34="","",VLOOKUP(AW34,'シフト記号表（勤務時間帯）'!$C$6:$K$35,9,FALSE))</f>
        <v/>
      </c>
      <c r="AX35" s="173">
        <f>IF($BB$3="４週",SUM(S35:AT35),IF($BB$3="暦月",SUM(S35:AW35),""))</f>
        <v>0</v>
      </c>
      <c r="AY35" s="181"/>
      <c r="AZ35" s="187">
        <f>IF($BB$3="４週",AX35/4,IF($BB$3="暦月",'通所型サービス（1枚版）'!AX35/('通所型サービス（1枚版）'!$BB$8/7),""))</f>
        <v>0</v>
      </c>
      <c r="BA35" s="105"/>
      <c r="BB35" s="18"/>
      <c r="BC35" s="32"/>
      <c r="BD35" s="32"/>
      <c r="BE35" s="32"/>
      <c r="BF35" s="80"/>
      <c r="BG35" s="3"/>
      <c r="BH35" s="3"/>
      <c r="BI35" s="3"/>
      <c r="BJ35" s="3"/>
      <c r="BK35" s="3"/>
      <c r="BL35" s="3"/>
      <c r="BM35" s="3"/>
      <c r="BN35" s="3"/>
      <c r="BO35" s="3"/>
      <c r="BP35" s="3"/>
      <c r="BQ35" s="3"/>
      <c r="BR35" s="3"/>
      <c r="BS35" s="3"/>
      <c r="BT35" s="3"/>
      <c r="BU35" s="3"/>
    </row>
    <row r="36" spans="1:73" ht="20.25" customHeight="1">
      <c r="A36" s="3"/>
      <c r="B36" s="11"/>
      <c r="C36" s="25"/>
      <c r="D36" s="37"/>
      <c r="E36" s="42"/>
      <c r="F36" s="49">
        <f>C34</f>
        <v>0</v>
      </c>
      <c r="G36" s="60"/>
      <c r="H36" s="69"/>
      <c r="I36" s="37"/>
      <c r="J36" s="37"/>
      <c r="K36" s="42"/>
      <c r="L36" s="69"/>
      <c r="M36" s="37"/>
      <c r="N36" s="37"/>
      <c r="O36" s="91"/>
      <c r="P36" s="95" t="s">
        <v>36</v>
      </c>
      <c r="Q36" s="101"/>
      <c r="R36" s="106"/>
      <c r="S36" s="119" t="str">
        <f>IF(S34="","",VLOOKUP(S34,'シフト記号表（勤務時間帯）'!$C$6:$U$35,19,FALSE))</f>
        <v/>
      </c>
      <c r="T36" s="131" t="str">
        <f>IF(T34="","",VLOOKUP(T34,'シフト記号表（勤務時間帯）'!$C$6:$U$35,19,FALSE))</f>
        <v/>
      </c>
      <c r="U36" s="131" t="str">
        <f>IF(U34="","",VLOOKUP(U34,'シフト記号表（勤務時間帯）'!$C$6:$U$35,19,FALSE))</f>
        <v/>
      </c>
      <c r="V36" s="131" t="str">
        <f>IF(V34="","",VLOOKUP(V34,'シフト記号表（勤務時間帯）'!$C$6:$U$35,19,FALSE))</f>
        <v/>
      </c>
      <c r="W36" s="131" t="str">
        <f>IF(W34="","",VLOOKUP(W34,'シフト記号表（勤務時間帯）'!$C$6:$U$35,19,FALSE))</f>
        <v/>
      </c>
      <c r="X36" s="131" t="str">
        <f>IF(X34="","",VLOOKUP(X34,'シフト記号表（勤務時間帯）'!$C$6:$U$35,19,FALSE))</f>
        <v/>
      </c>
      <c r="Y36" s="143" t="str">
        <f>IF(Y34="","",VLOOKUP(Y34,'シフト記号表（勤務時間帯）'!$C$6:$U$35,19,FALSE))</f>
        <v/>
      </c>
      <c r="Z36" s="119" t="str">
        <f>IF(Z34="","",VLOOKUP(Z34,'シフト記号表（勤務時間帯）'!$C$6:$U$35,19,FALSE))</f>
        <v/>
      </c>
      <c r="AA36" s="131" t="str">
        <f>IF(AA34="","",VLOOKUP(AA34,'シフト記号表（勤務時間帯）'!$C$6:$U$35,19,FALSE))</f>
        <v/>
      </c>
      <c r="AB36" s="131" t="str">
        <f>IF(AB34="","",VLOOKUP(AB34,'シフト記号表（勤務時間帯）'!$C$6:$U$35,19,FALSE))</f>
        <v/>
      </c>
      <c r="AC36" s="131" t="str">
        <f>IF(AC34="","",VLOOKUP(AC34,'シフト記号表（勤務時間帯）'!$C$6:$U$35,19,FALSE))</f>
        <v/>
      </c>
      <c r="AD36" s="131" t="str">
        <f>IF(AD34="","",VLOOKUP(AD34,'シフト記号表（勤務時間帯）'!$C$6:$U$35,19,FALSE))</f>
        <v/>
      </c>
      <c r="AE36" s="131" t="str">
        <f>IF(AE34="","",VLOOKUP(AE34,'シフト記号表（勤務時間帯）'!$C$6:$U$35,19,FALSE))</f>
        <v/>
      </c>
      <c r="AF36" s="143" t="str">
        <f>IF(AF34="","",VLOOKUP(AF34,'シフト記号表（勤務時間帯）'!$C$6:$U$35,19,FALSE))</f>
        <v/>
      </c>
      <c r="AG36" s="119" t="str">
        <f>IF(AG34="","",VLOOKUP(AG34,'シフト記号表（勤務時間帯）'!$C$6:$U$35,19,FALSE))</f>
        <v/>
      </c>
      <c r="AH36" s="131" t="str">
        <f>IF(AH34="","",VLOOKUP(AH34,'シフト記号表（勤務時間帯）'!$C$6:$U$35,19,FALSE))</f>
        <v/>
      </c>
      <c r="AI36" s="131" t="str">
        <f>IF(AI34="","",VLOOKUP(AI34,'シフト記号表（勤務時間帯）'!$C$6:$U$35,19,FALSE))</f>
        <v/>
      </c>
      <c r="AJ36" s="131" t="str">
        <f>IF(AJ34="","",VLOOKUP(AJ34,'シフト記号表（勤務時間帯）'!$C$6:$U$35,19,FALSE))</f>
        <v/>
      </c>
      <c r="AK36" s="131" t="str">
        <f>IF(AK34="","",VLOOKUP(AK34,'シフト記号表（勤務時間帯）'!$C$6:$U$35,19,FALSE))</f>
        <v/>
      </c>
      <c r="AL36" s="131" t="str">
        <f>IF(AL34="","",VLOOKUP(AL34,'シフト記号表（勤務時間帯）'!$C$6:$U$35,19,FALSE))</f>
        <v/>
      </c>
      <c r="AM36" s="143" t="str">
        <f>IF(AM34="","",VLOOKUP(AM34,'シフト記号表（勤務時間帯）'!$C$6:$U$35,19,FALSE))</f>
        <v/>
      </c>
      <c r="AN36" s="119" t="str">
        <f>IF(AN34="","",VLOOKUP(AN34,'シフト記号表（勤務時間帯）'!$C$6:$U$35,19,FALSE))</f>
        <v/>
      </c>
      <c r="AO36" s="131" t="str">
        <f>IF(AO34="","",VLOOKUP(AO34,'シフト記号表（勤務時間帯）'!$C$6:$U$35,19,FALSE))</f>
        <v/>
      </c>
      <c r="AP36" s="131" t="str">
        <f>IF(AP34="","",VLOOKUP(AP34,'シフト記号表（勤務時間帯）'!$C$6:$U$35,19,FALSE))</f>
        <v/>
      </c>
      <c r="AQ36" s="131" t="str">
        <f>IF(AQ34="","",VLOOKUP(AQ34,'シフト記号表（勤務時間帯）'!$C$6:$U$35,19,FALSE))</f>
        <v/>
      </c>
      <c r="AR36" s="131" t="str">
        <f>IF(AR34="","",VLOOKUP(AR34,'シフト記号表（勤務時間帯）'!$C$6:$U$35,19,FALSE))</f>
        <v/>
      </c>
      <c r="AS36" s="131" t="str">
        <f>IF(AS34="","",VLOOKUP(AS34,'シフト記号表（勤務時間帯）'!$C$6:$U$35,19,FALSE))</f>
        <v/>
      </c>
      <c r="AT36" s="143" t="str">
        <f>IF(AT34="","",VLOOKUP(AT34,'シフト記号表（勤務時間帯）'!$C$6:$U$35,19,FALSE))</f>
        <v/>
      </c>
      <c r="AU36" s="119" t="str">
        <f>IF(AU34="","",VLOOKUP(AU34,'シフト記号表（勤務時間帯）'!$C$6:$U$35,19,FALSE))</f>
        <v/>
      </c>
      <c r="AV36" s="131" t="str">
        <f>IF(AV34="","",VLOOKUP(AV34,'シフト記号表（勤務時間帯）'!$C$6:$U$35,19,FALSE))</f>
        <v/>
      </c>
      <c r="AW36" s="131" t="str">
        <f>IF(AW34="","",VLOOKUP(AW34,'シフト記号表（勤務時間帯）'!$C$6:$U$35,19,FALSE))</f>
        <v/>
      </c>
      <c r="AX36" s="174">
        <f>IF($BB$3="４週",SUM(S36:AT36),IF($BB$3="暦月",SUM(S36:AW36),""))</f>
        <v>0</v>
      </c>
      <c r="AY36" s="182"/>
      <c r="AZ36" s="188">
        <f>IF($BB$3="４週",AX36/4,IF($BB$3="暦月",'通所型サービス（1枚版）'!AX36/('通所型サービス（1枚版）'!$BB$8/7),""))</f>
        <v>0</v>
      </c>
      <c r="BA36" s="106"/>
      <c r="BB36" s="25"/>
      <c r="BC36" s="37"/>
      <c r="BD36" s="37"/>
      <c r="BE36" s="37"/>
      <c r="BF36" s="91"/>
      <c r="BG36" s="3"/>
      <c r="BH36" s="3"/>
      <c r="BI36" s="3"/>
      <c r="BJ36" s="3"/>
      <c r="BK36" s="3"/>
      <c r="BL36" s="3"/>
      <c r="BM36" s="3"/>
      <c r="BN36" s="3"/>
      <c r="BO36" s="3"/>
      <c r="BP36" s="3"/>
      <c r="BQ36" s="3"/>
      <c r="BR36" s="3"/>
      <c r="BS36" s="3"/>
      <c r="BT36" s="3"/>
      <c r="BU36" s="3"/>
    </row>
    <row r="37" spans="1:73" ht="20.25" customHeight="1">
      <c r="A37" s="3"/>
      <c r="B37" s="12">
        <f>B34+1</f>
        <v>6</v>
      </c>
      <c r="C37" s="27"/>
      <c r="D37" s="38"/>
      <c r="E37" s="43"/>
      <c r="F37" s="51"/>
      <c r="G37" s="51"/>
      <c r="H37" s="70"/>
      <c r="I37" s="38"/>
      <c r="J37" s="38"/>
      <c r="K37" s="43"/>
      <c r="L37" s="84"/>
      <c r="M37" s="38"/>
      <c r="N37" s="38"/>
      <c r="O37" s="90"/>
      <c r="P37" s="96" t="s">
        <v>54</v>
      </c>
      <c r="Q37" s="102"/>
      <c r="R37" s="107"/>
      <c r="S37" s="117"/>
      <c r="T37" s="129"/>
      <c r="U37" s="129"/>
      <c r="V37" s="129"/>
      <c r="W37" s="129"/>
      <c r="X37" s="129"/>
      <c r="Y37" s="141"/>
      <c r="Z37" s="117"/>
      <c r="AA37" s="129"/>
      <c r="AB37" s="129"/>
      <c r="AC37" s="129"/>
      <c r="AD37" s="129"/>
      <c r="AE37" s="129"/>
      <c r="AF37" s="141"/>
      <c r="AG37" s="117"/>
      <c r="AH37" s="129"/>
      <c r="AI37" s="129"/>
      <c r="AJ37" s="129"/>
      <c r="AK37" s="129"/>
      <c r="AL37" s="129"/>
      <c r="AM37" s="141"/>
      <c r="AN37" s="117"/>
      <c r="AO37" s="129"/>
      <c r="AP37" s="129"/>
      <c r="AQ37" s="129"/>
      <c r="AR37" s="129"/>
      <c r="AS37" s="129"/>
      <c r="AT37" s="141"/>
      <c r="AU37" s="117"/>
      <c r="AV37" s="129"/>
      <c r="AW37" s="129"/>
      <c r="AX37" s="175"/>
      <c r="AY37" s="183"/>
      <c r="AZ37" s="189"/>
      <c r="BA37" s="107"/>
      <c r="BB37" s="197"/>
      <c r="BC37" s="38"/>
      <c r="BD37" s="38"/>
      <c r="BE37" s="38"/>
      <c r="BF37" s="90"/>
      <c r="BG37" s="3"/>
      <c r="BH37" s="3"/>
      <c r="BI37" s="3"/>
      <c r="BJ37" s="3"/>
      <c r="BK37" s="3"/>
      <c r="BL37" s="3"/>
      <c r="BM37" s="3"/>
      <c r="BN37" s="3"/>
      <c r="BO37" s="3"/>
      <c r="BP37" s="3"/>
      <c r="BQ37" s="3"/>
      <c r="BR37" s="3"/>
      <c r="BS37" s="3"/>
      <c r="BT37" s="3"/>
      <c r="BU37" s="3"/>
    </row>
    <row r="38" spans="1:73" ht="20.25" customHeight="1">
      <c r="A38" s="3"/>
      <c r="B38" s="8"/>
      <c r="C38" s="18"/>
      <c r="D38" s="32"/>
      <c r="E38" s="40"/>
      <c r="F38" s="49"/>
      <c r="G38" s="57"/>
      <c r="H38" s="66"/>
      <c r="I38" s="32"/>
      <c r="J38" s="32"/>
      <c r="K38" s="40"/>
      <c r="L38" s="66"/>
      <c r="M38" s="32"/>
      <c r="N38" s="32"/>
      <c r="O38" s="80"/>
      <c r="P38" s="94" t="s">
        <v>69</v>
      </c>
      <c r="Q38" s="100"/>
      <c r="R38" s="105"/>
      <c r="S38" s="118" t="str">
        <f>IF(S37="","",VLOOKUP(S37,'シフト記号表（勤務時間帯）'!$C$6:$K$35,9,FALSE))</f>
        <v/>
      </c>
      <c r="T38" s="130" t="str">
        <f>IF(T37="","",VLOOKUP(T37,'シフト記号表（勤務時間帯）'!$C$6:$K$35,9,FALSE))</f>
        <v/>
      </c>
      <c r="U38" s="130" t="str">
        <f>IF(U37="","",VLOOKUP(U37,'シフト記号表（勤務時間帯）'!$C$6:$K$35,9,FALSE))</f>
        <v/>
      </c>
      <c r="V38" s="130" t="str">
        <f>IF(V37="","",VLOOKUP(V37,'シフト記号表（勤務時間帯）'!$C$6:$K$35,9,FALSE))</f>
        <v/>
      </c>
      <c r="W38" s="130" t="str">
        <f>IF(W37="","",VLOOKUP(W37,'シフト記号表（勤務時間帯）'!$C$6:$K$35,9,FALSE))</f>
        <v/>
      </c>
      <c r="X38" s="130" t="str">
        <f>IF(X37="","",VLOOKUP(X37,'シフト記号表（勤務時間帯）'!$C$6:$K$35,9,FALSE))</f>
        <v/>
      </c>
      <c r="Y38" s="142" t="str">
        <f>IF(Y37="","",VLOOKUP(Y37,'シフト記号表（勤務時間帯）'!$C$6:$K$35,9,FALSE))</f>
        <v/>
      </c>
      <c r="Z38" s="118" t="str">
        <f>IF(Z37="","",VLOOKUP(Z37,'シフト記号表（勤務時間帯）'!$C$6:$K$35,9,FALSE))</f>
        <v/>
      </c>
      <c r="AA38" s="130" t="str">
        <f>IF(AA37="","",VLOOKUP(AA37,'シフト記号表（勤務時間帯）'!$C$6:$K$35,9,FALSE))</f>
        <v/>
      </c>
      <c r="AB38" s="130" t="str">
        <f>IF(AB37="","",VLOOKUP(AB37,'シフト記号表（勤務時間帯）'!$C$6:$K$35,9,FALSE))</f>
        <v/>
      </c>
      <c r="AC38" s="130" t="str">
        <f>IF(AC37="","",VLOOKUP(AC37,'シフト記号表（勤務時間帯）'!$C$6:$K$35,9,FALSE))</f>
        <v/>
      </c>
      <c r="AD38" s="130" t="str">
        <f>IF(AD37="","",VLOOKUP(AD37,'シフト記号表（勤務時間帯）'!$C$6:$K$35,9,FALSE))</f>
        <v/>
      </c>
      <c r="AE38" s="130" t="str">
        <f>IF(AE37="","",VLOOKUP(AE37,'シフト記号表（勤務時間帯）'!$C$6:$K$35,9,FALSE))</f>
        <v/>
      </c>
      <c r="AF38" s="142" t="str">
        <f>IF(AF37="","",VLOOKUP(AF37,'シフト記号表（勤務時間帯）'!$C$6:$K$35,9,FALSE))</f>
        <v/>
      </c>
      <c r="AG38" s="118" t="str">
        <f>IF(AG37="","",VLOOKUP(AG37,'シフト記号表（勤務時間帯）'!$C$6:$K$35,9,FALSE))</f>
        <v/>
      </c>
      <c r="AH38" s="130" t="str">
        <f>IF(AH37="","",VLOOKUP(AH37,'シフト記号表（勤務時間帯）'!$C$6:$K$35,9,FALSE))</f>
        <v/>
      </c>
      <c r="AI38" s="130" t="str">
        <f>IF(AI37="","",VLOOKUP(AI37,'シフト記号表（勤務時間帯）'!$C$6:$K$35,9,FALSE))</f>
        <v/>
      </c>
      <c r="AJ38" s="130" t="str">
        <f>IF(AJ37="","",VLOOKUP(AJ37,'シフト記号表（勤務時間帯）'!$C$6:$K$35,9,FALSE))</f>
        <v/>
      </c>
      <c r="AK38" s="130" t="str">
        <f>IF(AK37="","",VLOOKUP(AK37,'シフト記号表（勤務時間帯）'!$C$6:$K$35,9,FALSE))</f>
        <v/>
      </c>
      <c r="AL38" s="130" t="str">
        <f>IF(AL37="","",VLOOKUP(AL37,'シフト記号表（勤務時間帯）'!$C$6:$K$35,9,FALSE))</f>
        <v/>
      </c>
      <c r="AM38" s="142" t="str">
        <f>IF(AM37="","",VLOOKUP(AM37,'シフト記号表（勤務時間帯）'!$C$6:$K$35,9,FALSE))</f>
        <v/>
      </c>
      <c r="AN38" s="118" t="str">
        <f>IF(AN37="","",VLOOKUP(AN37,'シフト記号表（勤務時間帯）'!$C$6:$K$35,9,FALSE))</f>
        <v/>
      </c>
      <c r="AO38" s="130" t="str">
        <f>IF(AO37="","",VLOOKUP(AO37,'シフト記号表（勤務時間帯）'!$C$6:$K$35,9,FALSE))</f>
        <v/>
      </c>
      <c r="AP38" s="130" t="str">
        <f>IF(AP37="","",VLOOKUP(AP37,'シフト記号表（勤務時間帯）'!$C$6:$K$35,9,FALSE))</f>
        <v/>
      </c>
      <c r="AQ38" s="130" t="str">
        <f>IF(AQ37="","",VLOOKUP(AQ37,'シフト記号表（勤務時間帯）'!$C$6:$K$35,9,FALSE))</f>
        <v/>
      </c>
      <c r="AR38" s="130" t="str">
        <f>IF(AR37="","",VLOOKUP(AR37,'シフト記号表（勤務時間帯）'!$C$6:$K$35,9,FALSE))</f>
        <v/>
      </c>
      <c r="AS38" s="130" t="str">
        <f>IF(AS37="","",VLOOKUP(AS37,'シフト記号表（勤務時間帯）'!$C$6:$K$35,9,FALSE))</f>
        <v/>
      </c>
      <c r="AT38" s="142" t="str">
        <f>IF(AT37="","",VLOOKUP(AT37,'シフト記号表（勤務時間帯）'!$C$6:$K$35,9,FALSE))</f>
        <v/>
      </c>
      <c r="AU38" s="118" t="str">
        <f>IF(AU37="","",VLOOKUP(AU37,'シフト記号表（勤務時間帯）'!$C$6:$K$35,9,FALSE))</f>
        <v/>
      </c>
      <c r="AV38" s="130" t="str">
        <f>IF(AV37="","",VLOOKUP(AV37,'シフト記号表（勤務時間帯）'!$C$6:$K$35,9,FALSE))</f>
        <v/>
      </c>
      <c r="AW38" s="130" t="str">
        <f>IF(AW37="","",VLOOKUP(AW37,'シフト記号表（勤務時間帯）'!$C$6:$K$35,9,FALSE))</f>
        <v/>
      </c>
      <c r="AX38" s="173">
        <f>IF($BB$3="４週",SUM(S38:AT38),IF($BB$3="暦月",SUM(S38:AW38),""))</f>
        <v>0</v>
      </c>
      <c r="AY38" s="181"/>
      <c r="AZ38" s="187">
        <f>IF($BB$3="４週",AX38/4,IF($BB$3="暦月",'通所型サービス（1枚版）'!AX38/('通所型サービス（1枚版）'!$BB$8/7),""))</f>
        <v>0</v>
      </c>
      <c r="BA38" s="105"/>
      <c r="BB38" s="18"/>
      <c r="BC38" s="32"/>
      <c r="BD38" s="32"/>
      <c r="BE38" s="32"/>
      <c r="BF38" s="80"/>
      <c r="BG38" s="3"/>
      <c r="BH38" s="3"/>
      <c r="BI38" s="3"/>
      <c r="BJ38" s="3"/>
      <c r="BK38" s="3"/>
      <c r="BL38" s="3"/>
      <c r="BM38" s="3"/>
      <c r="BN38" s="3"/>
      <c r="BO38" s="3"/>
      <c r="BP38" s="3"/>
      <c r="BQ38" s="3"/>
      <c r="BR38" s="3"/>
      <c r="BS38" s="3"/>
      <c r="BT38" s="3"/>
      <c r="BU38" s="3"/>
    </row>
    <row r="39" spans="1:73" ht="20.25" customHeight="1">
      <c r="A39" s="3"/>
      <c r="B39" s="11"/>
      <c r="C39" s="25"/>
      <c r="D39" s="37"/>
      <c r="E39" s="42"/>
      <c r="F39" s="49">
        <f>C37</f>
        <v>0</v>
      </c>
      <c r="G39" s="60"/>
      <c r="H39" s="69"/>
      <c r="I39" s="37"/>
      <c r="J39" s="37"/>
      <c r="K39" s="42"/>
      <c r="L39" s="69"/>
      <c r="M39" s="37"/>
      <c r="N39" s="37"/>
      <c r="O39" s="91"/>
      <c r="P39" s="95" t="s">
        <v>36</v>
      </c>
      <c r="Q39" s="101"/>
      <c r="R39" s="106"/>
      <c r="S39" s="119" t="str">
        <f>IF(S37="","",VLOOKUP(S37,'シフト記号表（勤務時間帯）'!$C$6:$U$35,19,FALSE))</f>
        <v/>
      </c>
      <c r="T39" s="131" t="str">
        <f>IF(T37="","",VLOOKUP(T37,'シフト記号表（勤務時間帯）'!$C$6:$U$35,19,FALSE))</f>
        <v/>
      </c>
      <c r="U39" s="131" t="str">
        <f>IF(U37="","",VLOOKUP(U37,'シフト記号表（勤務時間帯）'!$C$6:$U$35,19,FALSE))</f>
        <v/>
      </c>
      <c r="V39" s="131" t="str">
        <f>IF(V37="","",VLOOKUP(V37,'シフト記号表（勤務時間帯）'!$C$6:$U$35,19,FALSE))</f>
        <v/>
      </c>
      <c r="W39" s="131" t="str">
        <f>IF(W37="","",VLOOKUP(W37,'シフト記号表（勤務時間帯）'!$C$6:$U$35,19,FALSE))</f>
        <v/>
      </c>
      <c r="X39" s="131" t="str">
        <f>IF(X37="","",VLOOKUP(X37,'シフト記号表（勤務時間帯）'!$C$6:$U$35,19,FALSE))</f>
        <v/>
      </c>
      <c r="Y39" s="143" t="str">
        <f>IF(Y37="","",VLOOKUP(Y37,'シフト記号表（勤務時間帯）'!$C$6:$U$35,19,FALSE))</f>
        <v/>
      </c>
      <c r="Z39" s="119" t="str">
        <f>IF(Z37="","",VLOOKUP(Z37,'シフト記号表（勤務時間帯）'!$C$6:$U$35,19,FALSE))</f>
        <v/>
      </c>
      <c r="AA39" s="131" t="str">
        <f>IF(AA37="","",VLOOKUP(AA37,'シフト記号表（勤務時間帯）'!$C$6:$U$35,19,FALSE))</f>
        <v/>
      </c>
      <c r="AB39" s="131" t="str">
        <f>IF(AB37="","",VLOOKUP(AB37,'シフト記号表（勤務時間帯）'!$C$6:$U$35,19,FALSE))</f>
        <v/>
      </c>
      <c r="AC39" s="131" t="str">
        <f>IF(AC37="","",VLOOKUP(AC37,'シフト記号表（勤務時間帯）'!$C$6:$U$35,19,FALSE))</f>
        <v/>
      </c>
      <c r="AD39" s="131" t="str">
        <f>IF(AD37="","",VLOOKUP(AD37,'シフト記号表（勤務時間帯）'!$C$6:$U$35,19,FALSE))</f>
        <v/>
      </c>
      <c r="AE39" s="131" t="str">
        <f>IF(AE37="","",VLOOKUP(AE37,'シフト記号表（勤務時間帯）'!$C$6:$U$35,19,FALSE))</f>
        <v/>
      </c>
      <c r="AF39" s="143" t="str">
        <f>IF(AF37="","",VLOOKUP(AF37,'シフト記号表（勤務時間帯）'!$C$6:$U$35,19,FALSE))</f>
        <v/>
      </c>
      <c r="AG39" s="119" t="str">
        <f>IF(AG37="","",VLOOKUP(AG37,'シフト記号表（勤務時間帯）'!$C$6:$U$35,19,FALSE))</f>
        <v/>
      </c>
      <c r="AH39" s="131" t="str">
        <f>IF(AH37="","",VLOOKUP(AH37,'シフト記号表（勤務時間帯）'!$C$6:$U$35,19,FALSE))</f>
        <v/>
      </c>
      <c r="AI39" s="131" t="str">
        <f>IF(AI37="","",VLOOKUP(AI37,'シフト記号表（勤務時間帯）'!$C$6:$U$35,19,FALSE))</f>
        <v/>
      </c>
      <c r="AJ39" s="131" t="str">
        <f>IF(AJ37="","",VLOOKUP(AJ37,'シフト記号表（勤務時間帯）'!$C$6:$U$35,19,FALSE))</f>
        <v/>
      </c>
      <c r="AK39" s="131" t="str">
        <f>IF(AK37="","",VLOOKUP(AK37,'シフト記号表（勤務時間帯）'!$C$6:$U$35,19,FALSE))</f>
        <v/>
      </c>
      <c r="AL39" s="131" t="str">
        <f>IF(AL37="","",VLOOKUP(AL37,'シフト記号表（勤務時間帯）'!$C$6:$U$35,19,FALSE))</f>
        <v/>
      </c>
      <c r="AM39" s="143" t="str">
        <f>IF(AM37="","",VLOOKUP(AM37,'シフト記号表（勤務時間帯）'!$C$6:$U$35,19,FALSE))</f>
        <v/>
      </c>
      <c r="AN39" s="119" t="str">
        <f>IF(AN37="","",VLOOKUP(AN37,'シフト記号表（勤務時間帯）'!$C$6:$U$35,19,FALSE))</f>
        <v/>
      </c>
      <c r="AO39" s="131" t="str">
        <f>IF(AO37="","",VLOOKUP(AO37,'シフト記号表（勤務時間帯）'!$C$6:$U$35,19,FALSE))</f>
        <v/>
      </c>
      <c r="AP39" s="131" t="str">
        <f>IF(AP37="","",VLOOKUP(AP37,'シフト記号表（勤務時間帯）'!$C$6:$U$35,19,FALSE))</f>
        <v/>
      </c>
      <c r="AQ39" s="131" t="str">
        <f>IF(AQ37="","",VLOOKUP(AQ37,'シフト記号表（勤務時間帯）'!$C$6:$U$35,19,FALSE))</f>
        <v/>
      </c>
      <c r="AR39" s="131" t="str">
        <f>IF(AR37="","",VLOOKUP(AR37,'シフト記号表（勤務時間帯）'!$C$6:$U$35,19,FALSE))</f>
        <v/>
      </c>
      <c r="AS39" s="131" t="str">
        <f>IF(AS37="","",VLOOKUP(AS37,'シフト記号表（勤務時間帯）'!$C$6:$U$35,19,FALSE))</f>
        <v/>
      </c>
      <c r="AT39" s="143" t="str">
        <f>IF(AT37="","",VLOOKUP(AT37,'シフト記号表（勤務時間帯）'!$C$6:$U$35,19,FALSE))</f>
        <v/>
      </c>
      <c r="AU39" s="119" t="str">
        <f>IF(AU37="","",VLOOKUP(AU37,'シフト記号表（勤務時間帯）'!$C$6:$U$35,19,FALSE))</f>
        <v/>
      </c>
      <c r="AV39" s="131" t="str">
        <f>IF(AV37="","",VLOOKUP(AV37,'シフト記号表（勤務時間帯）'!$C$6:$U$35,19,FALSE))</f>
        <v/>
      </c>
      <c r="AW39" s="131" t="str">
        <f>IF(AW37="","",VLOOKUP(AW37,'シフト記号表（勤務時間帯）'!$C$6:$U$35,19,FALSE))</f>
        <v/>
      </c>
      <c r="AX39" s="174">
        <f>IF($BB$3="４週",SUM(S39:AT39),IF($BB$3="暦月",SUM(S39:AW39),""))</f>
        <v>0</v>
      </c>
      <c r="AY39" s="182"/>
      <c r="AZ39" s="188">
        <f>IF($BB$3="４週",AX39/4,IF($BB$3="暦月",'通所型サービス（1枚版）'!AX39/('通所型サービス（1枚版）'!$BB$8/7),""))</f>
        <v>0</v>
      </c>
      <c r="BA39" s="106"/>
      <c r="BB39" s="25"/>
      <c r="BC39" s="37"/>
      <c r="BD39" s="37"/>
      <c r="BE39" s="37"/>
      <c r="BF39" s="91"/>
      <c r="BG39" s="3"/>
      <c r="BH39" s="3"/>
      <c r="BI39" s="3"/>
      <c r="BJ39" s="3"/>
      <c r="BK39" s="3"/>
      <c r="BL39" s="3"/>
      <c r="BM39" s="3"/>
      <c r="BN39" s="3"/>
      <c r="BO39" s="3"/>
      <c r="BP39" s="3"/>
      <c r="BQ39" s="3"/>
      <c r="BR39" s="3"/>
      <c r="BS39" s="3"/>
      <c r="BT39" s="3"/>
      <c r="BU39" s="3"/>
    </row>
    <row r="40" spans="1:73" ht="20.25" customHeight="1">
      <c r="A40" s="3"/>
      <c r="B40" s="12">
        <f>B37+1</f>
        <v>7</v>
      </c>
      <c r="C40" s="27"/>
      <c r="D40" s="38"/>
      <c r="E40" s="43"/>
      <c r="F40" s="51"/>
      <c r="G40" s="51"/>
      <c r="H40" s="70"/>
      <c r="I40" s="38"/>
      <c r="J40" s="38"/>
      <c r="K40" s="43"/>
      <c r="L40" s="84"/>
      <c r="M40" s="38"/>
      <c r="N40" s="38"/>
      <c r="O40" s="90"/>
      <c r="P40" s="96" t="s">
        <v>54</v>
      </c>
      <c r="Q40" s="102"/>
      <c r="R40" s="107"/>
      <c r="S40" s="117"/>
      <c r="T40" s="129"/>
      <c r="U40" s="129"/>
      <c r="V40" s="129"/>
      <c r="W40" s="129"/>
      <c r="X40" s="129"/>
      <c r="Y40" s="141"/>
      <c r="Z40" s="117"/>
      <c r="AA40" s="129"/>
      <c r="AB40" s="129"/>
      <c r="AC40" s="129"/>
      <c r="AD40" s="129"/>
      <c r="AE40" s="129"/>
      <c r="AF40" s="141"/>
      <c r="AG40" s="117"/>
      <c r="AH40" s="129"/>
      <c r="AI40" s="129"/>
      <c r="AJ40" s="129"/>
      <c r="AK40" s="129"/>
      <c r="AL40" s="129"/>
      <c r="AM40" s="141"/>
      <c r="AN40" s="117"/>
      <c r="AO40" s="129"/>
      <c r="AP40" s="129"/>
      <c r="AQ40" s="129"/>
      <c r="AR40" s="129"/>
      <c r="AS40" s="129"/>
      <c r="AT40" s="141"/>
      <c r="AU40" s="117"/>
      <c r="AV40" s="129"/>
      <c r="AW40" s="129"/>
      <c r="AX40" s="175"/>
      <c r="AY40" s="183"/>
      <c r="AZ40" s="189"/>
      <c r="BA40" s="107"/>
      <c r="BB40" s="197"/>
      <c r="BC40" s="38"/>
      <c r="BD40" s="38"/>
      <c r="BE40" s="38"/>
      <c r="BF40" s="90"/>
      <c r="BG40" s="3"/>
      <c r="BH40" s="3"/>
      <c r="BI40" s="3"/>
      <c r="BJ40" s="3"/>
      <c r="BK40" s="3"/>
      <c r="BL40" s="3"/>
      <c r="BM40" s="3"/>
      <c r="BN40" s="3"/>
      <c r="BO40" s="3"/>
      <c r="BP40" s="3"/>
      <c r="BQ40" s="3"/>
      <c r="BR40" s="3"/>
      <c r="BS40" s="3"/>
      <c r="BT40" s="3"/>
      <c r="BU40" s="3"/>
    </row>
    <row r="41" spans="1:73" ht="20.25" customHeight="1">
      <c r="A41" s="3"/>
      <c r="B41" s="8"/>
      <c r="C41" s="18"/>
      <c r="D41" s="32"/>
      <c r="E41" s="40"/>
      <c r="F41" s="49"/>
      <c r="G41" s="57"/>
      <c r="H41" s="66"/>
      <c r="I41" s="32"/>
      <c r="J41" s="32"/>
      <c r="K41" s="40"/>
      <c r="L41" s="66"/>
      <c r="M41" s="32"/>
      <c r="N41" s="32"/>
      <c r="O41" s="80"/>
      <c r="P41" s="94" t="s">
        <v>69</v>
      </c>
      <c r="Q41" s="100"/>
      <c r="R41" s="105"/>
      <c r="S41" s="118" t="str">
        <f>IF(S40="","",VLOOKUP(S40,'シフト記号表（勤務時間帯）'!$C$6:$K$35,9,FALSE))</f>
        <v/>
      </c>
      <c r="T41" s="130" t="str">
        <f>IF(T40="","",VLOOKUP(T40,'シフト記号表（勤務時間帯）'!$C$6:$K$35,9,FALSE))</f>
        <v/>
      </c>
      <c r="U41" s="130" t="str">
        <f>IF(U40="","",VLOOKUP(U40,'シフト記号表（勤務時間帯）'!$C$6:$K$35,9,FALSE))</f>
        <v/>
      </c>
      <c r="V41" s="130" t="str">
        <f>IF(V40="","",VLOOKUP(V40,'シフト記号表（勤務時間帯）'!$C$6:$K$35,9,FALSE))</f>
        <v/>
      </c>
      <c r="W41" s="130" t="str">
        <f>IF(W40="","",VLOOKUP(W40,'シフト記号表（勤務時間帯）'!$C$6:$K$35,9,FALSE))</f>
        <v/>
      </c>
      <c r="X41" s="130" t="str">
        <f>IF(X40="","",VLOOKUP(X40,'シフト記号表（勤務時間帯）'!$C$6:$K$35,9,FALSE))</f>
        <v/>
      </c>
      <c r="Y41" s="142" t="str">
        <f>IF(Y40="","",VLOOKUP(Y40,'シフト記号表（勤務時間帯）'!$C$6:$K$35,9,FALSE))</f>
        <v/>
      </c>
      <c r="Z41" s="118" t="str">
        <f>IF(Z40="","",VLOOKUP(Z40,'シフト記号表（勤務時間帯）'!$C$6:$K$35,9,FALSE))</f>
        <v/>
      </c>
      <c r="AA41" s="130" t="str">
        <f>IF(AA40="","",VLOOKUP(AA40,'シフト記号表（勤務時間帯）'!$C$6:$K$35,9,FALSE))</f>
        <v/>
      </c>
      <c r="AB41" s="130" t="str">
        <f>IF(AB40="","",VLOOKUP(AB40,'シフト記号表（勤務時間帯）'!$C$6:$K$35,9,FALSE))</f>
        <v/>
      </c>
      <c r="AC41" s="130" t="str">
        <f>IF(AC40="","",VLOOKUP(AC40,'シフト記号表（勤務時間帯）'!$C$6:$K$35,9,FALSE))</f>
        <v/>
      </c>
      <c r="AD41" s="130" t="str">
        <f>IF(AD40="","",VLOOKUP(AD40,'シフト記号表（勤務時間帯）'!$C$6:$K$35,9,FALSE))</f>
        <v/>
      </c>
      <c r="AE41" s="130" t="str">
        <f>IF(AE40="","",VLOOKUP(AE40,'シフト記号表（勤務時間帯）'!$C$6:$K$35,9,FALSE))</f>
        <v/>
      </c>
      <c r="AF41" s="142" t="str">
        <f>IF(AF40="","",VLOOKUP(AF40,'シフト記号表（勤務時間帯）'!$C$6:$K$35,9,FALSE))</f>
        <v/>
      </c>
      <c r="AG41" s="118" t="str">
        <f>IF(AG40="","",VLOOKUP(AG40,'シフト記号表（勤務時間帯）'!$C$6:$K$35,9,FALSE))</f>
        <v/>
      </c>
      <c r="AH41" s="130" t="str">
        <f>IF(AH40="","",VLOOKUP(AH40,'シフト記号表（勤務時間帯）'!$C$6:$K$35,9,FALSE))</f>
        <v/>
      </c>
      <c r="AI41" s="130" t="str">
        <f>IF(AI40="","",VLOOKUP(AI40,'シフト記号表（勤務時間帯）'!$C$6:$K$35,9,FALSE))</f>
        <v/>
      </c>
      <c r="AJ41" s="130" t="str">
        <f>IF(AJ40="","",VLOOKUP(AJ40,'シフト記号表（勤務時間帯）'!$C$6:$K$35,9,FALSE))</f>
        <v/>
      </c>
      <c r="AK41" s="130" t="str">
        <f>IF(AK40="","",VLOOKUP(AK40,'シフト記号表（勤務時間帯）'!$C$6:$K$35,9,FALSE))</f>
        <v/>
      </c>
      <c r="AL41" s="130" t="str">
        <f>IF(AL40="","",VLOOKUP(AL40,'シフト記号表（勤務時間帯）'!$C$6:$K$35,9,FALSE))</f>
        <v/>
      </c>
      <c r="AM41" s="142" t="str">
        <f>IF(AM40="","",VLOOKUP(AM40,'シフト記号表（勤務時間帯）'!$C$6:$K$35,9,FALSE))</f>
        <v/>
      </c>
      <c r="AN41" s="118" t="str">
        <f>IF(AN40="","",VLOOKUP(AN40,'シフト記号表（勤務時間帯）'!$C$6:$K$35,9,FALSE))</f>
        <v/>
      </c>
      <c r="AO41" s="130" t="str">
        <f>IF(AO40="","",VLOOKUP(AO40,'シフト記号表（勤務時間帯）'!$C$6:$K$35,9,FALSE))</f>
        <v/>
      </c>
      <c r="AP41" s="130" t="str">
        <f>IF(AP40="","",VLOOKUP(AP40,'シフト記号表（勤務時間帯）'!$C$6:$K$35,9,FALSE))</f>
        <v/>
      </c>
      <c r="AQ41" s="130" t="str">
        <f>IF(AQ40="","",VLOOKUP(AQ40,'シフト記号表（勤務時間帯）'!$C$6:$K$35,9,FALSE))</f>
        <v/>
      </c>
      <c r="AR41" s="130" t="str">
        <f>IF(AR40="","",VLOOKUP(AR40,'シフト記号表（勤務時間帯）'!$C$6:$K$35,9,FALSE))</f>
        <v/>
      </c>
      <c r="AS41" s="130" t="str">
        <f>IF(AS40="","",VLOOKUP(AS40,'シフト記号表（勤務時間帯）'!$C$6:$K$35,9,FALSE))</f>
        <v/>
      </c>
      <c r="AT41" s="142" t="str">
        <f>IF(AT40="","",VLOOKUP(AT40,'シフト記号表（勤務時間帯）'!$C$6:$K$35,9,FALSE))</f>
        <v/>
      </c>
      <c r="AU41" s="118" t="str">
        <f>IF(AU40="","",VLOOKUP(AU40,'シフト記号表（勤務時間帯）'!$C$6:$K$35,9,FALSE))</f>
        <v/>
      </c>
      <c r="AV41" s="130" t="str">
        <f>IF(AV40="","",VLOOKUP(AV40,'シフト記号表（勤務時間帯）'!$C$6:$K$35,9,FALSE))</f>
        <v/>
      </c>
      <c r="AW41" s="130" t="str">
        <f>IF(AW40="","",VLOOKUP(AW40,'シフト記号表（勤務時間帯）'!$C$6:$K$35,9,FALSE))</f>
        <v/>
      </c>
      <c r="AX41" s="173">
        <f>IF($BB$3="４週",SUM(S41:AT41),IF($BB$3="暦月",SUM(S41:AW41),""))</f>
        <v>0</v>
      </c>
      <c r="AY41" s="181"/>
      <c r="AZ41" s="187">
        <f>IF($BB$3="４週",AX41/4,IF($BB$3="暦月",'通所型サービス（1枚版）'!AX41/('通所型サービス（1枚版）'!$BB$8/7),""))</f>
        <v>0</v>
      </c>
      <c r="BA41" s="105"/>
      <c r="BB41" s="18"/>
      <c r="BC41" s="32"/>
      <c r="BD41" s="32"/>
      <c r="BE41" s="32"/>
      <c r="BF41" s="80"/>
      <c r="BG41" s="3"/>
      <c r="BH41" s="3"/>
      <c r="BI41" s="3"/>
      <c r="BJ41" s="3"/>
      <c r="BK41" s="3"/>
      <c r="BL41" s="3"/>
      <c r="BM41" s="3"/>
      <c r="BN41" s="3"/>
      <c r="BO41" s="3"/>
      <c r="BP41" s="3"/>
      <c r="BQ41" s="3"/>
      <c r="BR41" s="3"/>
      <c r="BS41" s="3"/>
      <c r="BT41" s="3"/>
      <c r="BU41" s="3"/>
    </row>
    <row r="42" spans="1:73" ht="20.25" customHeight="1">
      <c r="A42" s="3"/>
      <c r="B42" s="11"/>
      <c r="C42" s="25"/>
      <c r="D42" s="37"/>
      <c r="E42" s="42"/>
      <c r="F42" s="49">
        <f>C40</f>
        <v>0</v>
      </c>
      <c r="G42" s="60"/>
      <c r="H42" s="69"/>
      <c r="I42" s="37"/>
      <c r="J42" s="37"/>
      <c r="K42" s="42"/>
      <c r="L42" s="69"/>
      <c r="M42" s="37"/>
      <c r="N42" s="37"/>
      <c r="O42" s="91"/>
      <c r="P42" s="95" t="s">
        <v>36</v>
      </c>
      <c r="Q42" s="101"/>
      <c r="R42" s="106"/>
      <c r="S42" s="119" t="str">
        <f>IF(S40="","",VLOOKUP(S40,'シフト記号表（勤務時間帯）'!$C$6:$U$35,19,FALSE))</f>
        <v/>
      </c>
      <c r="T42" s="131" t="str">
        <f>IF(T40="","",VLOOKUP(T40,'シフト記号表（勤務時間帯）'!$C$6:$U$35,19,FALSE))</f>
        <v/>
      </c>
      <c r="U42" s="131" t="str">
        <f>IF(U40="","",VLOOKUP(U40,'シフト記号表（勤務時間帯）'!$C$6:$U$35,19,FALSE))</f>
        <v/>
      </c>
      <c r="V42" s="131" t="str">
        <f>IF(V40="","",VLOOKUP(V40,'シフト記号表（勤務時間帯）'!$C$6:$U$35,19,FALSE))</f>
        <v/>
      </c>
      <c r="W42" s="131" t="str">
        <f>IF(W40="","",VLOOKUP(W40,'シフト記号表（勤務時間帯）'!$C$6:$U$35,19,FALSE))</f>
        <v/>
      </c>
      <c r="X42" s="131" t="str">
        <f>IF(X40="","",VLOOKUP(X40,'シフト記号表（勤務時間帯）'!$C$6:$U$35,19,FALSE))</f>
        <v/>
      </c>
      <c r="Y42" s="143" t="str">
        <f>IF(Y40="","",VLOOKUP(Y40,'シフト記号表（勤務時間帯）'!$C$6:$U$35,19,FALSE))</f>
        <v/>
      </c>
      <c r="Z42" s="119" t="str">
        <f>IF(Z40="","",VLOOKUP(Z40,'シフト記号表（勤務時間帯）'!$C$6:$U$35,19,FALSE))</f>
        <v/>
      </c>
      <c r="AA42" s="131" t="str">
        <f>IF(AA40="","",VLOOKUP(AA40,'シフト記号表（勤務時間帯）'!$C$6:$U$35,19,FALSE))</f>
        <v/>
      </c>
      <c r="AB42" s="131" t="str">
        <f>IF(AB40="","",VLOOKUP(AB40,'シフト記号表（勤務時間帯）'!$C$6:$U$35,19,FALSE))</f>
        <v/>
      </c>
      <c r="AC42" s="131" t="str">
        <f>IF(AC40="","",VLOOKUP(AC40,'シフト記号表（勤務時間帯）'!$C$6:$U$35,19,FALSE))</f>
        <v/>
      </c>
      <c r="AD42" s="131" t="str">
        <f>IF(AD40="","",VLOOKUP(AD40,'シフト記号表（勤務時間帯）'!$C$6:$U$35,19,FALSE))</f>
        <v/>
      </c>
      <c r="AE42" s="131" t="str">
        <f>IF(AE40="","",VLOOKUP(AE40,'シフト記号表（勤務時間帯）'!$C$6:$U$35,19,FALSE))</f>
        <v/>
      </c>
      <c r="AF42" s="143" t="str">
        <f>IF(AF40="","",VLOOKUP(AF40,'シフト記号表（勤務時間帯）'!$C$6:$U$35,19,FALSE))</f>
        <v/>
      </c>
      <c r="AG42" s="119" t="str">
        <f>IF(AG40="","",VLOOKUP(AG40,'シフト記号表（勤務時間帯）'!$C$6:$U$35,19,FALSE))</f>
        <v/>
      </c>
      <c r="AH42" s="131" t="str">
        <f>IF(AH40="","",VLOOKUP(AH40,'シフト記号表（勤務時間帯）'!$C$6:$U$35,19,FALSE))</f>
        <v/>
      </c>
      <c r="AI42" s="131" t="str">
        <f>IF(AI40="","",VLOOKUP(AI40,'シフト記号表（勤務時間帯）'!$C$6:$U$35,19,FALSE))</f>
        <v/>
      </c>
      <c r="AJ42" s="131" t="str">
        <f>IF(AJ40="","",VLOOKUP(AJ40,'シフト記号表（勤務時間帯）'!$C$6:$U$35,19,FALSE))</f>
        <v/>
      </c>
      <c r="AK42" s="131" t="str">
        <f>IF(AK40="","",VLOOKUP(AK40,'シフト記号表（勤務時間帯）'!$C$6:$U$35,19,FALSE))</f>
        <v/>
      </c>
      <c r="AL42" s="131" t="str">
        <f>IF(AL40="","",VLOOKUP(AL40,'シフト記号表（勤務時間帯）'!$C$6:$U$35,19,FALSE))</f>
        <v/>
      </c>
      <c r="AM42" s="143" t="str">
        <f>IF(AM40="","",VLOOKUP(AM40,'シフト記号表（勤務時間帯）'!$C$6:$U$35,19,FALSE))</f>
        <v/>
      </c>
      <c r="AN42" s="119" t="str">
        <f>IF(AN40="","",VLOOKUP(AN40,'シフト記号表（勤務時間帯）'!$C$6:$U$35,19,FALSE))</f>
        <v/>
      </c>
      <c r="AO42" s="131" t="str">
        <f>IF(AO40="","",VLOOKUP(AO40,'シフト記号表（勤務時間帯）'!$C$6:$U$35,19,FALSE))</f>
        <v/>
      </c>
      <c r="AP42" s="131" t="str">
        <f>IF(AP40="","",VLOOKUP(AP40,'シフト記号表（勤務時間帯）'!$C$6:$U$35,19,FALSE))</f>
        <v/>
      </c>
      <c r="AQ42" s="131" t="str">
        <f>IF(AQ40="","",VLOOKUP(AQ40,'シフト記号表（勤務時間帯）'!$C$6:$U$35,19,FALSE))</f>
        <v/>
      </c>
      <c r="AR42" s="131" t="str">
        <f>IF(AR40="","",VLOOKUP(AR40,'シフト記号表（勤務時間帯）'!$C$6:$U$35,19,FALSE))</f>
        <v/>
      </c>
      <c r="AS42" s="131" t="str">
        <f>IF(AS40="","",VLOOKUP(AS40,'シフト記号表（勤務時間帯）'!$C$6:$U$35,19,FALSE))</f>
        <v/>
      </c>
      <c r="AT42" s="143" t="str">
        <f>IF(AT40="","",VLOOKUP(AT40,'シフト記号表（勤務時間帯）'!$C$6:$U$35,19,FALSE))</f>
        <v/>
      </c>
      <c r="AU42" s="119" t="str">
        <f>IF(AU40="","",VLOOKUP(AU40,'シフト記号表（勤務時間帯）'!$C$6:$U$35,19,FALSE))</f>
        <v/>
      </c>
      <c r="AV42" s="131" t="str">
        <f>IF(AV40="","",VLOOKUP(AV40,'シフト記号表（勤務時間帯）'!$C$6:$U$35,19,FALSE))</f>
        <v/>
      </c>
      <c r="AW42" s="131" t="str">
        <f>IF(AW40="","",VLOOKUP(AW40,'シフト記号表（勤務時間帯）'!$C$6:$U$35,19,FALSE))</f>
        <v/>
      </c>
      <c r="AX42" s="174">
        <f>IF($BB$3="４週",SUM(S42:AT42),IF($BB$3="暦月",SUM(S42:AW42),""))</f>
        <v>0</v>
      </c>
      <c r="AY42" s="182"/>
      <c r="AZ42" s="188">
        <f>IF($BB$3="４週",AX42/4,IF($BB$3="暦月",'通所型サービス（1枚版）'!AX42/('通所型サービス（1枚版）'!$BB$8/7),""))</f>
        <v>0</v>
      </c>
      <c r="BA42" s="106"/>
      <c r="BB42" s="25"/>
      <c r="BC42" s="37"/>
      <c r="BD42" s="37"/>
      <c r="BE42" s="37"/>
      <c r="BF42" s="91"/>
      <c r="BG42" s="3"/>
      <c r="BH42" s="3"/>
      <c r="BI42" s="3"/>
      <c r="BJ42" s="3"/>
      <c r="BK42" s="3"/>
      <c r="BL42" s="3"/>
      <c r="BM42" s="3"/>
      <c r="BN42" s="3"/>
      <c r="BO42" s="3"/>
      <c r="BP42" s="3"/>
      <c r="BQ42" s="3"/>
      <c r="BR42" s="3"/>
      <c r="BS42" s="3"/>
      <c r="BT42" s="3"/>
      <c r="BU42" s="3"/>
    </row>
    <row r="43" spans="1:73" ht="20.25" customHeight="1">
      <c r="A43" s="3"/>
      <c r="B43" s="12">
        <f>B40+1</f>
        <v>8</v>
      </c>
      <c r="C43" s="27"/>
      <c r="D43" s="38"/>
      <c r="E43" s="43"/>
      <c r="F43" s="51"/>
      <c r="G43" s="51"/>
      <c r="H43" s="70"/>
      <c r="I43" s="38"/>
      <c r="J43" s="38"/>
      <c r="K43" s="43"/>
      <c r="L43" s="84"/>
      <c r="M43" s="38"/>
      <c r="N43" s="38"/>
      <c r="O43" s="90"/>
      <c r="P43" s="96" t="s">
        <v>54</v>
      </c>
      <c r="Q43" s="102"/>
      <c r="R43" s="107"/>
      <c r="S43" s="117"/>
      <c r="T43" s="129"/>
      <c r="U43" s="129"/>
      <c r="V43" s="129"/>
      <c r="W43" s="129"/>
      <c r="X43" s="129"/>
      <c r="Y43" s="141"/>
      <c r="Z43" s="117"/>
      <c r="AA43" s="129"/>
      <c r="AB43" s="129"/>
      <c r="AC43" s="129"/>
      <c r="AD43" s="129"/>
      <c r="AE43" s="129"/>
      <c r="AF43" s="141"/>
      <c r="AG43" s="117"/>
      <c r="AH43" s="129"/>
      <c r="AI43" s="129"/>
      <c r="AJ43" s="129"/>
      <c r="AK43" s="129"/>
      <c r="AL43" s="129"/>
      <c r="AM43" s="141"/>
      <c r="AN43" s="117"/>
      <c r="AO43" s="129"/>
      <c r="AP43" s="129"/>
      <c r="AQ43" s="129"/>
      <c r="AR43" s="129"/>
      <c r="AS43" s="129"/>
      <c r="AT43" s="141"/>
      <c r="AU43" s="117"/>
      <c r="AV43" s="129"/>
      <c r="AW43" s="129"/>
      <c r="AX43" s="175"/>
      <c r="AY43" s="183"/>
      <c r="AZ43" s="189"/>
      <c r="BA43" s="107"/>
      <c r="BB43" s="197"/>
      <c r="BC43" s="38"/>
      <c r="BD43" s="38"/>
      <c r="BE43" s="38"/>
      <c r="BF43" s="90"/>
      <c r="BG43" s="3"/>
      <c r="BH43" s="3"/>
      <c r="BI43" s="3"/>
      <c r="BJ43" s="3"/>
      <c r="BK43" s="3"/>
      <c r="BL43" s="3"/>
      <c r="BM43" s="3"/>
      <c r="BN43" s="3"/>
      <c r="BO43" s="3"/>
      <c r="BP43" s="3"/>
      <c r="BQ43" s="3"/>
      <c r="BR43" s="3"/>
      <c r="BS43" s="3"/>
      <c r="BT43" s="3"/>
      <c r="BU43" s="3"/>
    </row>
    <row r="44" spans="1:73" ht="20.25" customHeight="1">
      <c r="A44" s="3"/>
      <c r="B44" s="8"/>
      <c r="C44" s="18"/>
      <c r="D44" s="32"/>
      <c r="E44" s="40"/>
      <c r="F44" s="49"/>
      <c r="G44" s="57"/>
      <c r="H44" s="66"/>
      <c r="I44" s="32"/>
      <c r="J44" s="32"/>
      <c r="K44" s="40"/>
      <c r="L44" s="66"/>
      <c r="M44" s="32"/>
      <c r="N44" s="32"/>
      <c r="O44" s="80"/>
      <c r="P44" s="94" t="s">
        <v>69</v>
      </c>
      <c r="Q44" s="100"/>
      <c r="R44" s="105"/>
      <c r="S44" s="118" t="str">
        <f>IF(S43="","",VLOOKUP(S43,'シフト記号表（勤務時間帯）'!$C$6:$K$35,9,FALSE))</f>
        <v/>
      </c>
      <c r="T44" s="130" t="str">
        <f>IF(T43="","",VLOOKUP(T43,'シフト記号表（勤務時間帯）'!$C$6:$K$35,9,FALSE))</f>
        <v/>
      </c>
      <c r="U44" s="130" t="str">
        <f>IF(U43="","",VLOOKUP(U43,'シフト記号表（勤務時間帯）'!$C$6:$K$35,9,FALSE))</f>
        <v/>
      </c>
      <c r="V44" s="130" t="str">
        <f>IF(V43="","",VLOOKUP(V43,'シフト記号表（勤務時間帯）'!$C$6:$K$35,9,FALSE))</f>
        <v/>
      </c>
      <c r="W44" s="130" t="str">
        <f>IF(W43="","",VLOOKUP(W43,'シフト記号表（勤務時間帯）'!$C$6:$K$35,9,FALSE))</f>
        <v/>
      </c>
      <c r="X44" s="130" t="str">
        <f>IF(X43="","",VLOOKUP(X43,'シフト記号表（勤務時間帯）'!$C$6:$K$35,9,FALSE))</f>
        <v/>
      </c>
      <c r="Y44" s="142" t="str">
        <f>IF(Y43="","",VLOOKUP(Y43,'シフト記号表（勤務時間帯）'!$C$6:$K$35,9,FALSE))</f>
        <v/>
      </c>
      <c r="Z44" s="118" t="str">
        <f>IF(Z43="","",VLOOKUP(Z43,'シフト記号表（勤務時間帯）'!$C$6:$K$35,9,FALSE))</f>
        <v/>
      </c>
      <c r="AA44" s="130" t="str">
        <f>IF(AA43="","",VLOOKUP(AA43,'シフト記号表（勤務時間帯）'!$C$6:$K$35,9,FALSE))</f>
        <v/>
      </c>
      <c r="AB44" s="130" t="str">
        <f>IF(AB43="","",VLOOKUP(AB43,'シフト記号表（勤務時間帯）'!$C$6:$K$35,9,FALSE))</f>
        <v/>
      </c>
      <c r="AC44" s="130" t="str">
        <f>IF(AC43="","",VLOOKUP(AC43,'シフト記号表（勤務時間帯）'!$C$6:$K$35,9,FALSE))</f>
        <v/>
      </c>
      <c r="AD44" s="130" t="str">
        <f>IF(AD43="","",VLOOKUP(AD43,'シフト記号表（勤務時間帯）'!$C$6:$K$35,9,FALSE))</f>
        <v/>
      </c>
      <c r="AE44" s="130" t="str">
        <f>IF(AE43="","",VLOOKUP(AE43,'シフト記号表（勤務時間帯）'!$C$6:$K$35,9,FALSE))</f>
        <v/>
      </c>
      <c r="AF44" s="142" t="str">
        <f>IF(AF43="","",VLOOKUP(AF43,'シフト記号表（勤務時間帯）'!$C$6:$K$35,9,FALSE))</f>
        <v/>
      </c>
      <c r="AG44" s="118" t="str">
        <f>IF(AG43="","",VLOOKUP(AG43,'シフト記号表（勤務時間帯）'!$C$6:$K$35,9,FALSE))</f>
        <v/>
      </c>
      <c r="AH44" s="130" t="str">
        <f>IF(AH43="","",VLOOKUP(AH43,'シフト記号表（勤務時間帯）'!$C$6:$K$35,9,FALSE))</f>
        <v/>
      </c>
      <c r="AI44" s="130" t="str">
        <f>IF(AI43="","",VLOOKUP(AI43,'シフト記号表（勤務時間帯）'!$C$6:$K$35,9,FALSE))</f>
        <v/>
      </c>
      <c r="AJ44" s="130" t="str">
        <f>IF(AJ43="","",VLOOKUP(AJ43,'シフト記号表（勤務時間帯）'!$C$6:$K$35,9,FALSE))</f>
        <v/>
      </c>
      <c r="AK44" s="130" t="str">
        <f>IF(AK43="","",VLOOKUP(AK43,'シフト記号表（勤務時間帯）'!$C$6:$K$35,9,FALSE))</f>
        <v/>
      </c>
      <c r="AL44" s="130" t="str">
        <f>IF(AL43="","",VLOOKUP(AL43,'シフト記号表（勤務時間帯）'!$C$6:$K$35,9,FALSE))</f>
        <v/>
      </c>
      <c r="AM44" s="142" t="str">
        <f>IF(AM43="","",VLOOKUP(AM43,'シフト記号表（勤務時間帯）'!$C$6:$K$35,9,FALSE))</f>
        <v/>
      </c>
      <c r="AN44" s="118" t="str">
        <f>IF(AN43="","",VLOOKUP(AN43,'シフト記号表（勤務時間帯）'!$C$6:$K$35,9,FALSE))</f>
        <v/>
      </c>
      <c r="AO44" s="130" t="str">
        <f>IF(AO43="","",VLOOKUP(AO43,'シフト記号表（勤務時間帯）'!$C$6:$K$35,9,FALSE))</f>
        <v/>
      </c>
      <c r="AP44" s="130" t="str">
        <f>IF(AP43="","",VLOOKUP(AP43,'シフト記号表（勤務時間帯）'!$C$6:$K$35,9,FALSE))</f>
        <v/>
      </c>
      <c r="AQ44" s="130" t="str">
        <f>IF(AQ43="","",VLOOKUP(AQ43,'シフト記号表（勤務時間帯）'!$C$6:$K$35,9,FALSE))</f>
        <v/>
      </c>
      <c r="AR44" s="130" t="str">
        <f>IF(AR43="","",VLOOKUP(AR43,'シフト記号表（勤務時間帯）'!$C$6:$K$35,9,FALSE))</f>
        <v/>
      </c>
      <c r="AS44" s="130" t="str">
        <f>IF(AS43="","",VLOOKUP(AS43,'シフト記号表（勤務時間帯）'!$C$6:$K$35,9,FALSE))</f>
        <v/>
      </c>
      <c r="AT44" s="142" t="str">
        <f>IF(AT43="","",VLOOKUP(AT43,'シフト記号表（勤務時間帯）'!$C$6:$K$35,9,FALSE))</f>
        <v/>
      </c>
      <c r="AU44" s="118" t="str">
        <f>IF(AU43="","",VLOOKUP(AU43,'シフト記号表（勤務時間帯）'!$C$6:$K$35,9,FALSE))</f>
        <v/>
      </c>
      <c r="AV44" s="130" t="str">
        <f>IF(AV43="","",VLOOKUP(AV43,'シフト記号表（勤務時間帯）'!$C$6:$K$35,9,FALSE))</f>
        <v/>
      </c>
      <c r="AW44" s="130" t="str">
        <f>IF(AW43="","",VLOOKUP(AW43,'シフト記号表（勤務時間帯）'!$C$6:$K$35,9,FALSE))</f>
        <v/>
      </c>
      <c r="AX44" s="173">
        <f>IF($BB$3="４週",SUM(S44:AT44),IF($BB$3="暦月",SUM(S44:AW44),""))</f>
        <v>0</v>
      </c>
      <c r="AY44" s="181"/>
      <c r="AZ44" s="187">
        <f>IF($BB$3="４週",AX44/4,IF($BB$3="暦月",'通所型サービス（1枚版）'!AX44/('通所型サービス（1枚版）'!$BB$8/7),""))</f>
        <v>0</v>
      </c>
      <c r="BA44" s="105"/>
      <c r="BB44" s="18"/>
      <c r="BC44" s="32"/>
      <c r="BD44" s="32"/>
      <c r="BE44" s="32"/>
      <c r="BF44" s="80"/>
      <c r="BG44" s="3"/>
      <c r="BH44" s="3"/>
      <c r="BI44" s="3"/>
      <c r="BJ44" s="3"/>
      <c r="BK44" s="3"/>
      <c r="BL44" s="3"/>
      <c r="BM44" s="3"/>
      <c r="BN44" s="3"/>
      <c r="BO44" s="3"/>
      <c r="BP44" s="3"/>
      <c r="BQ44" s="3"/>
      <c r="BR44" s="3"/>
      <c r="BS44" s="3"/>
      <c r="BT44" s="3"/>
      <c r="BU44" s="3"/>
    </row>
    <row r="45" spans="1:73" ht="20.25" customHeight="1">
      <c r="A45" s="3"/>
      <c r="B45" s="11"/>
      <c r="C45" s="25"/>
      <c r="D45" s="37"/>
      <c r="E45" s="42"/>
      <c r="F45" s="49">
        <f>C43</f>
        <v>0</v>
      </c>
      <c r="G45" s="60"/>
      <c r="H45" s="69"/>
      <c r="I45" s="37"/>
      <c r="J45" s="37"/>
      <c r="K45" s="42"/>
      <c r="L45" s="69"/>
      <c r="M45" s="37"/>
      <c r="N45" s="37"/>
      <c r="O45" s="91"/>
      <c r="P45" s="95" t="s">
        <v>36</v>
      </c>
      <c r="Q45" s="101"/>
      <c r="R45" s="106"/>
      <c r="S45" s="119" t="str">
        <f>IF(S43="","",VLOOKUP(S43,'シフト記号表（勤務時間帯）'!$C$6:$U$35,19,FALSE))</f>
        <v/>
      </c>
      <c r="T45" s="131" t="str">
        <f>IF(T43="","",VLOOKUP(T43,'シフト記号表（勤務時間帯）'!$C$6:$U$35,19,FALSE))</f>
        <v/>
      </c>
      <c r="U45" s="131" t="str">
        <f>IF(U43="","",VLOOKUP(U43,'シフト記号表（勤務時間帯）'!$C$6:$U$35,19,FALSE))</f>
        <v/>
      </c>
      <c r="V45" s="131" t="str">
        <f>IF(V43="","",VLOOKUP(V43,'シフト記号表（勤務時間帯）'!$C$6:$U$35,19,FALSE))</f>
        <v/>
      </c>
      <c r="W45" s="131" t="str">
        <f>IF(W43="","",VLOOKUP(W43,'シフト記号表（勤務時間帯）'!$C$6:$U$35,19,FALSE))</f>
        <v/>
      </c>
      <c r="X45" s="131" t="str">
        <f>IF(X43="","",VLOOKUP(X43,'シフト記号表（勤務時間帯）'!$C$6:$U$35,19,FALSE))</f>
        <v/>
      </c>
      <c r="Y45" s="143" t="str">
        <f>IF(Y43="","",VLOOKUP(Y43,'シフト記号表（勤務時間帯）'!$C$6:$U$35,19,FALSE))</f>
        <v/>
      </c>
      <c r="Z45" s="119" t="str">
        <f>IF(Z43="","",VLOOKUP(Z43,'シフト記号表（勤務時間帯）'!$C$6:$U$35,19,FALSE))</f>
        <v/>
      </c>
      <c r="AA45" s="131" t="str">
        <f>IF(AA43="","",VLOOKUP(AA43,'シフト記号表（勤務時間帯）'!$C$6:$U$35,19,FALSE))</f>
        <v/>
      </c>
      <c r="AB45" s="131" t="str">
        <f>IF(AB43="","",VLOOKUP(AB43,'シフト記号表（勤務時間帯）'!$C$6:$U$35,19,FALSE))</f>
        <v/>
      </c>
      <c r="AC45" s="131" t="str">
        <f>IF(AC43="","",VLOOKUP(AC43,'シフト記号表（勤務時間帯）'!$C$6:$U$35,19,FALSE))</f>
        <v/>
      </c>
      <c r="AD45" s="131" t="str">
        <f>IF(AD43="","",VLOOKUP(AD43,'シフト記号表（勤務時間帯）'!$C$6:$U$35,19,FALSE))</f>
        <v/>
      </c>
      <c r="AE45" s="131" t="str">
        <f>IF(AE43="","",VLOOKUP(AE43,'シフト記号表（勤務時間帯）'!$C$6:$U$35,19,FALSE))</f>
        <v/>
      </c>
      <c r="AF45" s="143" t="str">
        <f>IF(AF43="","",VLOOKUP(AF43,'シフト記号表（勤務時間帯）'!$C$6:$U$35,19,FALSE))</f>
        <v/>
      </c>
      <c r="AG45" s="119" t="str">
        <f>IF(AG43="","",VLOOKUP(AG43,'シフト記号表（勤務時間帯）'!$C$6:$U$35,19,FALSE))</f>
        <v/>
      </c>
      <c r="AH45" s="131" t="str">
        <f>IF(AH43="","",VLOOKUP(AH43,'シフト記号表（勤務時間帯）'!$C$6:$U$35,19,FALSE))</f>
        <v/>
      </c>
      <c r="AI45" s="131" t="str">
        <f>IF(AI43="","",VLOOKUP(AI43,'シフト記号表（勤務時間帯）'!$C$6:$U$35,19,FALSE))</f>
        <v/>
      </c>
      <c r="AJ45" s="131" t="str">
        <f>IF(AJ43="","",VLOOKUP(AJ43,'シフト記号表（勤務時間帯）'!$C$6:$U$35,19,FALSE))</f>
        <v/>
      </c>
      <c r="AK45" s="131" t="str">
        <f>IF(AK43="","",VLOOKUP(AK43,'シフト記号表（勤務時間帯）'!$C$6:$U$35,19,FALSE))</f>
        <v/>
      </c>
      <c r="AL45" s="131" t="str">
        <f>IF(AL43="","",VLOOKUP(AL43,'シフト記号表（勤務時間帯）'!$C$6:$U$35,19,FALSE))</f>
        <v/>
      </c>
      <c r="AM45" s="143" t="str">
        <f>IF(AM43="","",VLOOKUP(AM43,'シフト記号表（勤務時間帯）'!$C$6:$U$35,19,FALSE))</f>
        <v/>
      </c>
      <c r="AN45" s="119" t="str">
        <f>IF(AN43="","",VLOOKUP(AN43,'シフト記号表（勤務時間帯）'!$C$6:$U$35,19,FALSE))</f>
        <v/>
      </c>
      <c r="AO45" s="131" t="str">
        <f>IF(AO43="","",VLOOKUP(AO43,'シフト記号表（勤務時間帯）'!$C$6:$U$35,19,FALSE))</f>
        <v/>
      </c>
      <c r="AP45" s="131" t="str">
        <f>IF(AP43="","",VLOOKUP(AP43,'シフト記号表（勤務時間帯）'!$C$6:$U$35,19,FALSE))</f>
        <v/>
      </c>
      <c r="AQ45" s="131" t="str">
        <f>IF(AQ43="","",VLOOKUP(AQ43,'シフト記号表（勤務時間帯）'!$C$6:$U$35,19,FALSE))</f>
        <v/>
      </c>
      <c r="AR45" s="131" t="str">
        <f>IF(AR43="","",VLOOKUP(AR43,'シフト記号表（勤務時間帯）'!$C$6:$U$35,19,FALSE))</f>
        <v/>
      </c>
      <c r="AS45" s="131" t="str">
        <f>IF(AS43="","",VLOOKUP(AS43,'シフト記号表（勤務時間帯）'!$C$6:$U$35,19,FALSE))</f>
        <v/>
      </c>
      <c r="AT45" s="143" t="str">
        <f>IF(AT43="","",VLOOKUP(AT43,'シフト記号表（勤務時間帯）'!$C$6:$U$35,19,FALSE))</f>
        <v/>
      </c>
      <c r="AU45" s="119" t="str">
        <f>IF(AU43="","",VLOOKUP(AU43,'シフト記号表（勤務時間帯）'!$C$6:$U$35,19,FALSE))</f>
        <v/>
      </c>
      <c r="AV45" s="131" t="str">
        <f>IF(AV43="","",VLOOKUP(AV43,'シフト記号表（勤務時間帯）'!$C$6:$U$35,19,FALSE))</f>
        <v/>
      </c>
      <c r="AW45" s="131" t="str">
        <f>IF(AW43="","",VLOOKUP(AW43,'シフト記号表（勤務時間帯）'!$C$6:$U$35,19,FALSE))</f>
        <v/>
      </c>
      <c r="AX45" s="174">
        <f>IF($BB$3="４週",SUM(S45:AT45),IF($BB$3="暦月",SUM(S45:AW45),""))</f>
        <v>0</v>
      </c>
      <c r="AY45" s="182"/>
      <c r="AZ45" s="188">
        <f>IF($BB$3="４週",AX45/4,IF($BB$3="暦月",'通所型サービス（1枚版）'!AX45/('通所型サービス（1枚版）'!$BB$8/7),""))</f>
        <v>0</v>
      </c>
      <c r="BA45" s="106"/>
      <c r="BB45" s="25"/>
      <c r="BC45" s="37"/>
      <c r="BD45" s="37"/>
      <c r="BE45" s="37"/>
      <c r="BF45" s="91"/>
      <c r="BG45" s="3"/>
      <c r="BH45" s="3"/>
      <c r="BI45" s="3"/>
      <c r="BJ45" s="3"/>
      <c r="BK45" s="3"/>
      <c r="BL45" s="3"/>
      <c r="BM45" s="3"/>
      <c r="BN45" s="3"/>
      <c r="BO45" s="3"/>
      <c r="BP45" s="3"/>
      <c r="BQ45" s="3"/>
      <c r="BR45" s="3"/>
      <c r="BS45" s="3"/>
      <c r="BT45" s="3"/>
      <c r="BU45" s="3"/>
    </row>
    <row r="46" spans="1:73" ht="20.25" customHeight="1">
      <c r="A46" s="3"/>
      <c r="B46" s="12">
        <f>B43+1</f>
        <v>9</v>
      </c>
      <c r="C46" s="27"/>
      <c r="D46" s="38"/>
      <c r="E46" s="43"/>
      <c r="F46" s="51"/>
      <c r="G46" s="51"/>
      <c r="H46" s="70"/>
      <c r="I46" s="38"/>
      <c r="J46" s="38"/>
      <c r="K46" s="43"/>
      <c r="L46" s="84"/>
      <c r="M46" s="38"/>
      <c r="N46" s="38"/>
      <c r="O46" s="90"/>
      <c r="P46" s="96" t="s">
        <v>54</v>
      </c>
      <c r="Q46" s="102"/>
      <c r="R46" s="107"/>
      <c r="S46" s="117"/>
      <c r="T46" s="129"/>
      <c r="U46" s="129"/>
      <c r="V46" s="129"/>
      <c r="W46" s="129"/>
      <c r="X46" s="129"/>
      <c r="Y46" s="141"/>
      <c r="Z46" s="117"/>
      <c r="AA46" s="129"/>
      <c r="AB46" s="129"/>
      <c r="AC46" s="129"/>
      <c r="AD46" s="129"/>
      <c r="AE46" s="129"/>
      <c r="AF46" s="141"/>
      <c r="AG46" s="117"/>
      <c r="AH46" s="129"/>
      <c r="AI46" s="129"/>
      <c r="AJ46" s="129"/>
      <c r="AK46" s="129"/>
      <c r="AL46" s="129"/>
      <c r="AM46" s="141"/>
      <c r="AN46" s="117"/>
      <c r="AO46" s="129"/>
      <c r="AP46" s="129"/>
      <c r="AQ46" s="129"/>
      <c r="AR46" s="129"/>
      <c r="AS46" s="129"/>
      <c r="AT46" s="141"/>
      <c r="AU46" s="117"/>
      <c r="AV46" s="129"/>
      <c r="AW46" s="129"/>
      <c r="AX46" s="175"/>
      <c r="AY46" s="183"/>
      <c r="AZ46" s="189"/>
      <c r="BA46" s="107"/>
      <c r="BB46" s="197"/>
      <c r="BC46" s="38"/>
      <c r="BD46" s="38"/>
      <c r="BE46" s="38"/>
      <c r="BF46" s="90"/>
      <c r="BG46" s="3"/>
      <c r="BH46" s="3"/>
      <c r="BI46" s="3"/>
      <c r="BJ46" s="3"/>
      <c r="BK46" s="3"/>
      <c r="BL46" s="3"/>
      <c r="BM46" s="3"/>
      <c r="BN46" s="3"/>
      <c r="BO46" s="3"/>
      <c r="BP46" s="3"/>
      <c r="BQ46" s="3"/>
      <c r="BR46" s="3"/>
      <c r="BS46" s="3"/>
      <c r="BT46" s="3"/>
      <c r="BU46" s="3"/>
    </row>
    <row r="47" spans="1:73" ht="20.25" customHeight="1">
      <c r="A47" s="3"/>
      <c r="B47" s="8"/>
      <c r="C47" s="18"/>
      <c r="D47" s="32"/>
      <c r="E47" s="40"/>
      <c r="F47" s="49"/>
      <c r="G47" s="57"/>
      <c r="H47" s="66"/>
      <c r="I47" s="32"/>
      <c r="J47" s="32"/>
      <c r="K47" s="40"/>
      <c r="L47" s="66"/>
      <c r="M47" s="32"/>
      <c r="N47" s="32"/>
      <c r="O47" s="80"/>
      <c r="P47" s="94" t="s">
        <v>69</v>
      </c>
      <c r="Q47" s="100"/>
      <c r="R47" s="105"/>
      <c r="S47" s="118" t="str">
        <f>IF(S46="","",VLOOKUP(S46,'シフト記号表（勤務時間帯）'!$C$6:$K$35,9,FALSE))</f>
        <v/>
      </c>
      <c r="T47" s="130" t="str">
        <f>IF(T46="","",VLOOKUP(T46,'シフト記号表（勤務時間帯）'!$C$6:$K$35,9,FALSE))</f>
        <v/>
      </c>
      <c r="U47" s="130" t="str">
        <f>IF(U46="","",VLOOKUP(U46,'シフト記号表（勤務時間帯）'!$C$6:$K$35,9,FALSE))</f>
        <v/>
      </c>
      <c r="V47" s="130" t="str">
        <f>IF(V46="","",VLOOKUP(V46,'シフト記号表（勤務時間帯）'!$C$6:$K$35,9,FALSE))</f>
        <v/>
      </c>
      <c r="W47" s="130" t="str">
        <f>IF(W46="","",VLOOKUP(W46,'シフト記号表（勤務時間帯）'!$C$6:$K$35,9,FALSE))</f>
        <v/>
      </c>
      <c r="X47" s="130" t="str">
        <f>IF(X46="","",VLOOKUP(X46,'シフト記号表（勤務時間帯）'!$C$6:$K$35,9,FALSE))</f>
        <v/>
      </c>
      <c r="Y47" s="142" t="str">
        <f>IF(Y46="","",VLOOKUP(Y46,'シフト記号表（勤務時間帯）'!$C$6:$K$35,9,FALSE))</f>
        <v/>
      </c>
      <c r="Z47" s="118" t="str">
        <f>IF(Z46="","",VLOOKUP(Z46,'シフト記号表（勤務時間帯）'!$C$6:$K$35,9,FALSE))</f>
        <v/>
      </c>
      <c r="AA47" s="130" t="str">
        <f>IF(AA46="","",VLOOKUP(AA46,'シフト記号表（勤務時間帯）'!$C$6:$K$35,9,FALSE))</f>
        <v/>
      </c>
      <c r="AB47" s="130" t="str">
        <f>IF(AB46="","",VLOOKUP(AB46,'シフト記号表（勤務時間帯）'!$C$6:$K$35,9,FALSE))</f>
        <v/>
      </c>
      <c r="AC47" s="130" t="str">
        <f>IF(AC46="","",VLOOKUP(AC46,'シフト記号表（勤務時間帯）'!$C$6:$K$35,9,FALSE))</f>
        <v/>
      </c>
      <c r="AD47" s="130" t="str">
        <f>IF(AD46="","",VLOOKUP(AD46,'シフト記号表（勤務時間帯）'!$C$6:$K$35,9,FALSE))</f>
        <v/>
      </c>
      <c r="AE47" s="130" t="str">
        <f>IF(AE46="","",VLOOKUP(AE46,'シフト記号表（勤務時間帯）'!$C$6:$K$35,9,FALSE))</f>
        <v/>
      </c>
      <c r="AF47" s="142" t="str">
        <f>IF(AF46="","",VLOOKUP(AF46,'シフト記号表（勤務時間帯）'!$C$6:$K$35,9,FALSE))</f>
        <v/>
      </c>
      <c r="AG47" s="118" t="str">
        <f>IF(AG46="","",VLOOKUP(AG46,'シフト記号表（勤務時間帯）'!$C$6:$K$35,9,FALSE))</f>
        <v/>
      </c>
      <c r="AH47" s="130" t="str">
        <f>IF(AH46="","",VLOOKUP(AH46,'シフト記号表（勤務時間帯）'!$C$6:$K$35,9,FALSE))</f>
        <v/>
      </c>
      <c r="AI47" s="130" t="str">
        <f>IF(AI46="","",VLOOKUP(AI46,'シフト記号表（勤務時間帯）'!$C$6:$K$35,9,FALSE))</f>
        <v/>
      </c>
      <c r="AJ47" s="130" t="str">
        <f>IF(AJ46="","",VLOOKUP(AJ46,'シフト記号表（勤務時間帯）'!$C$6:$K$35,9,FALSE))</f>
        <v/>
      </c>
      <c r="AK47" s="130" t="str">
        <f>IF(AK46="","",VLOOKUP(AK46,'シフト記号表（勤務時間帯）'!$C$6:$K$35,9,FALSE))</f>
        <v/>
      </c>
      <c r="AL47" s="130" t="str">
        <f>IF(AL46="","",VLOOKUP(AL46,'シフト記号表（勤務時間帯）'!$C$6:$K$35,9,FALSE))</f>
        <v/>
      </c>
      <c r="AM47" s="142" t="str">
        <f>IF(AM46="","",VLOOKUP(AM46,'シフト記号表（勤務時間帯）'!$C$6:$K$35,9,FALSE))</f>
        <v/>
      </c>
      <c r="AN47" s="118" t="str">
        <f>IF(AN46="","",VLOOKUP(AN46,'シフト記号表（勤務時間帯）'!$C$6:$K$35,9,FALSE))</f>
        <v/>
      </c>
      <c r="AO47" s="130" t="str">
        <f>IF(AO46="","",VLOOKUP(AO46,'シフト記号表（勤務時間帯）'!$C$6:$K$35,9,FALSE))</f>
        <v/>
      </c>
      <c r="AP47" s="130" t="str">
        <f>IF(AP46="","",VLOOKUP(AP46,'シフト記号表（勤務時間帯）'!$C$6:$K$35,9,FALSE))</f>
        <v/>
      </c>
      <c r="AQ47" s="130" t="str">
        <f>IF(AQ46="","",VLOOKUP(AQ46,'シフト記号表（勤務時間帯）'!$C$6:$K$35,9,FALSE))</f>
        <v/>
      </c>
      <c r="AR47" s="130" t="str">
        <f>IF(AR46="","",VLOOKUP(AR46,'シフト記号表（勤務時間帯）'!$C$6:$K$35,9,FALSE))</f>
        <v/>
      </c>
      <c r="AS47" s="130" t="str">
        <f>IF(AS46="","",VLOOKUP(AS46,'シフト記号表（勤務時間帯）'!$C$6:$K$35,9,FALSE))</f>
        <v/>
      </c>
      <c r="AT47" s="142" t="str">
        <f>IF(AT46="","",VLOOKUP(AT46,'シフト記号表（勤務時間帯）'!$C$6:$K$35,9,FALSE))</f>
        <v/>
      </c>
      <c r="AU47" s="118" t="str">
        <f>IF(AU46="","",VLOOKUP(AU46,'シフト記号表（勤務時間帯）'!$C$6:$K$35,9,FALSE))</f>
        <v/>
      </c>
      <c r="AV47" s="130" t="str">
        <f>IF(AV46="","",VLOOKUP(AV46,'シフト記号表（勤務時間帯）'!$C$6:$K$35,9,FALSE))</f>
        <v/>
      </c>
      <c r="AW47" s="130" t="str">
        <f>IF(AW46="","",VLOOKUP(AW46,'シフト記号表（勤務時間帯）'!$C$6:$K$35,9,FALSE))</f>
        <v/>
      </c>
      <c r="AX47" s="173">
        <f>IF($BB$3="４週",SUM(S47:AT47),IF($BB$3="暦月",SUM(S47:AW47),""))</f>
        <v>0</v>
      </c>
      <c r="AY47" s="181"/>
      <c r="AZ47" s="187">
        <f>IF($BB$3="４週",AX47/4,IF($BB$3="暦月",'通所型サービス（1枚版）'!AX47/('通所型サービス（1枚版）'!$BB$8/7),""))</f>
        <v>0</v>
      </c>
      <c r="BA47" s="105"/>
      <c r="BB47" s="18"/>
      <c r="BC47" s="32"/>
      <c r="BD47" s="32"/>
      <c r="BE47" s="32"/>
      <c r="BF47" s="80"/>
      <c r="BG47" s="3"/>
      <c r="BH47" s="3"/>
      <c r="BI47" s="3"/>
      <c r="BJ47" s="3"/>
      <c r="BK47" s="3"/>
      <c r="BL47" s="3"/>
      <c r="BM47" s="3"/>
      <c r="BN47" s="3"/>
      <c r="BO47" s="3"/>
      <c r="BP47" s="3"/>
      <c r="BQ47" s="3"/>
      <c r="BR47" s="3"/>
      <c r="BS47" s="3"/>
      <c r="BT47" s="3"/>
      <c r="BU47" s="3"/>
    </row>
    <row r="48" spans="1:73" ht="20.25" customHeight="1">
      <c r="A48" s="3"/>
      <c r="B48" s="11"/>
      <c r="C48" s="25"/>
      <c r="D48" s="37"/>
      <c r="E48" s="42"/>
      <c r="F48" s="49">
        <f>C46</f>
        <v>0</v>
      </c>
      <c r="G48" s="60"/>
      <c r="H48" s="69"/>
      <c r="I48" s="37"/>
      <c r="J48" s="37"/>
      <c r="K48" s="42"/>
      <c r="L48" s="69"/>
      <c r="M48" s="37"/>
      <c r="N48" s="37"/>
      <c r="O48" s="91"/>
      <c r="P48" s="95" t="s">
        <v>36</v>
      </c>
      <c r="Q48" s="101"/>
      <c r="R48" s="106"/>
      <c r="S48" s="119" t="str">
        <f>IF(S46="","",VLOOKUP(S46,'シフト記号表（勤務時間帯）'!$C$6:$U$35,19,FALSE))</f>
        <v/>
      </c>
      <c r="T48" s="131" t="str">
        <f>IF(T46="","",VLOOKUP(T46,'シフト記号表（勤務時間帯）'!$C$6:$U$35,19,FALSE))</f>
        <v/>
      </c>
      <c r="U48" s="131" t="str">
        <f>IF(U46="","",VLOOKUP(U46,'シフト記号表（勤務時間帯）'!$C$6:$U$35,19,FALSE))</f>
        <v/>
      </c>
      <c r="V48" s="131" t="str">
        <f>IF(V46="","",VLOOKUP(V46,'シフト記号表（勤務時間帯）'!$C$6:$U$35,19,FALSE))</f>
        <v/>
      </c>
      <c r="W48" s="131" t="str">
        <f>IF(W46="","",VLOOKUP(W46,'シフト記号表（勤務時間帯）'!$C$6:$U$35,19,FALSE))</f>
        <v/>
      </c>
      <c r="X48" s="131" t="str">
        <f>IF(X46="","",VLOOKUP(X46,'シフト記号表（勤務時間帯）'!$C$6:$U$35,19,FALSE))</f>
        <v/>
      </c>
      <c r="Y48" s="143" t="str">
        <f>IF(Y46="","",VLOOKUP(Y46,'シフト記号表（勤務時間帯）'!$C$6:$U$35,19,FALSE))</f>
        <v/>
      </c>
      <c r="Z48" s="119" t="str">
        <f>IF(Z46="","",VLOOKUP(Z46,'シフト記号表（勤務時間帯）'!$C$6:$U$35,19,FALSE))</f>
        <v/>
      </c>
      <c r="AA48" s="131" t="str">
        <f>IF(AA46="","",VLOOKUP(AA46,'シフト記号表（勤務時間帯）'!$C$6:$U$35,19,FALSE))</f>
        <v/>
      </c>
      <c r="AB48" s="131" t="str">
        <f>IF(AB46="","",VLOOKUP(AB46,'シフト記号表（勤務時間帯）'!$C$6:$U$35,19,FALSE))</f>
        <v/>
      </c>
      <c r="AC48" s="131" t="str">
        <f>IF(AC46="","",VLOOKUP(AC46,'シフト記号表（勤務時間帯）'!$C$6:$U$35,19,FALSE))</f>
        <v/>
      </c>
      <c r="AD48" s="131" t="str">
        <f>IF(AD46="","",VLOOKUP(AD46,'シフト記号表（勤務時間帯）'!$C$6:$U$35,19,FALSE))</f>
        <v/>
      </c>
      <c r="AE48" s="131" t="str">
        <f>IF(AE46="","",VLOOKUP(AE46,'シフト記号表（勤務時間帯）'!$C$6:$U$35,19,FALSE))</f>
        <v/>
      </c>
      <c r="AF48" s="143" t="str">
        <f>IF(AF46="","",VLOOKUP(AF46,'シフト記号表（勤務時間帯）'!$C$6:$U$35,19,FALSE))</f>
        <v/>
      </c>
      <c r="AG48" s="119" t="str">
        <f>IF(AG46="","",VLOOKUP(AG46,'シフト記号表（勤務時間帯）'!$C$6:$U$35,19,FALSE))</f>
        <v/>
      </c>
      <c r="AH48" s="131" t="str">
        <f>IF(AH46="","",VLOOKUP(AH46,'シフト記号表（勤務時間帯）'!$C$6:$U$35,19,FALSE))</f>
        <v/>
      </c>
      <c r="AI48" s="131" t="str">
        <f>IF(AI46="","",VLOOKUP(AI46,'シフト記号表（勤務時間帯）'!$C$6:$U$35,19,FALSE))</f>
        <v/>
      </c>
      <c r="AJ48" s="131" t="str">
        <f>IF(AJ46="","",VLOOKUP(AJ46,'シフト記号表（勤務時間帯）'!$C$6:$U$35,19,FALSE))</f>
        <v/>
      </c>
      <c r="AK48" s="131" t="str">
        <f>IF(AK46="","",VLOOKUP(AK46,'シフト記号表（勤務時間帯）'!$C$6:$U$35,19,FALSE))</f>
        <v/>
      </c>
      <c r="AL48" s="131" t="str">
        <f>IF(AL46="","",VLOOKUP(AL46,'シフト記号表（勤務時間帯）'!$C$6:$U$35,19,FALSE))</f>
        <v/>
      </c>
      <c r="AM48" s="143" t="str">
        <f>IF(AM46="","",VLOOKUP(AM46,'シフト記号表（勤務時間帯）'!$C$6:$U$35,19,FALSE))</f>
        <v/>
      </c>
      <c r="AN48" s="119" t="str">
        <f>IF(AN46="","",VLOOKUP(AN46,'シフト記号表（勤務時間帯）'!$C$6:$U$35,19,FALSE))</f>
        <v/>
      </c>
      <c r="AO48" s="131" t="str">
        <f>IF(AO46="","",VLOOKUP(AO46,'シフト記号表（勤務時間帯）'!$C$6:$U$35,19,FALSE))</f>
        <v/>
      </c>
      <c r="AP48" s="131" t="str">
        <f>IF(AP46="","",VLOOKUP(AP46,'シフト記号表（勤務時間帯）'!$C$6:$U$35,19,FALSE))</f>
        <v/>
      </c>
      <c r="AQ48" s="131" t="str">
        <f>IF(AQ46="","",VLOOKUP(AQ46,'シフト記号表（勤務時間帯）'!$C$6:$U$35,19,FALSE))</f>
        <v/>
      </c>
      <c r="AR48" s="131" t="str">
        <f>IF(AR46="","",VLOOKUP(AR46,'シフト記号表（勤務時間帯）'!$C$6:$U$35,19,FALSE))</f>
        <v/>
      </c>
      <c r="AS48" s="131" t="str">
        <f>IF(AS46="","",VLOOKUP(AS46,'シフト記号表（勤務時間帯）'!$C$6:$U$35,19,FALSE))</f>
        <v/>
      </c>
      <c r="AT48" s="143" t="str">
        <f>IF(AT46="","",VLOOKUP(AT46,'シフト記号表（勤務時間帯）'!$C$6:$U$35,19,FALSE))</f>
        <v/>
      </c>
      <c r="AU48" s="119" t="str">
        <f>IF(AU46="","",VLOOKUP(AU46,'シフト記号表（勤務時間帯）'!$C$6:$U$35,19,FALSE))</f>
        <v/>
      </c>
      <c r="AV48" s="131" t="str">
        <f>IF(AV46="","",VLOOKUP(AV46,'シフト記号表（勤務時間帯）'!$C$6:$U$35,19,FALSE))</f>
        <v/>
      </c>
      <c r="AW48" s="131" t="str">
        <f>IF(AW46="","",VLOOKUP(AW46,'シフト記号表（勤務時間帯）'!$C$6:$U$35,19,FALSE))</f>
        <v/>
      </c>
      <c r="AX48" s="174">
        <f>IF($BB$3="４週",SUM(S48:AT48),IF($BB$3="暦月",SUM(S48:AW48),""))</f>
        <v>0</v>
      </c>
      <c r="AY48" s="182"/>
      <c r="AZ48" s="188">
        <f>IF($BB$3="４週",AX48/4,IF($BB$3="暦月",'通所型サービス（1枚版）'!AX48/('通所型サービス（1枚版）'!$BB$8/7),""))</f>
        <v>0</v>
      </c>
      <c r="BA48" s="106"/>
      <c r="BB48" s="25"/>
      <c r="BC48" s="37"/>
      <c r="BD48" s="37"/>
      <c r="BE48" s="37"/>
      <c r="BF48" s="91"/>
      <c r="BG48" s="3"/>
      <c r="BH48" s="3"/>
      <c r="BI48" s="3"/>
      <c r="BJ48" s="3"/>
      <c r="BK48" s="3"/>
      <c r="BL48" s="3"/>
      <c r="BM48" s="3"/>
      <c r="BN48" s="3"/>
      <c r="BO48" s="3"/>
      <c r="BP48" s="3"/>
      <c r="BQ48" s="3"/>
      <c r="BR48" s="3"/>
      <c r="BS48" s="3"/>
      <c r="BT48" s="3"/>
      <c r="BU48" s="3"/>
    </row>
    <row r="49" spans="1:73" ht="20.25" customHeight="1">
      <c r="A49" s="3"/>
      <c r="B49" s="12">
        <f>B46+1</f>
        <v>10</v>
      </c>
      <c r="C49" s="27"/>
      <c r="D49" s="38"/>
      <c r="E49" s="43"/>
      <c r="F49" s="51"/>
      <c r="G49" s="51"/>
      <c r="H49" s="70"/>
      <c r="I49" s="38"/>
      <c r="J49" s="38"/>
      <c r="K49" s="43"/>
      <c r="L49" s="84"/>
      <c r="M49" s="38"/>
      <c r="N49" s="38"/>
      <c r="O49" s="90"/>
      <c r="P49" s="96" t="s">
        <v>54</v>
      </c>
      <c r="Q49" s="102"/>
      <c r="R49" s="107"/>
      <c r="S49" s="117"/>
      <c r="T49" s="129"/>
      <c r="U49" s="129"/>
      <c r="V49" s="129"/>
      <c r="W49" s="129"/>
      <c r="X49" s="129"/>
      <c r="Y49" s="141"/>
      <c r="Z49" s="117"/>
      <c r="AA49" s="129"/>
      <c r="AB49" s="129"/>
      <c r="AC49" s="129"/>
      <c r="AD49" s="129"/>
      <c r="AE49" s="129"/>
      <c r="AF49" s="141"/>
      <c r="AG49" s="117"/>
      <c r="AH49" s="129"/>
      <c r="AI49" s="129"/>
      <c r="AJ49" s="129"/>
      <c r="AK49" s="129"/>
      <c r="AL49" s="129"/>
      <c r="AM49" s="141"/>
      <c r="AN49" s="117"/>
      <c r="AO49" s="129"/>
      <c r="AP49" s="129"/>
      <c r="AQ49" s="129"/>
      <c r="AR49" s="129"/>
      <c r="AS49" s="129"/>
      <c r="AT49" s="141"/>
      <c r="AU49" s="117"/>
      <c r="AV49" s="129"/>
      <c r="AW49" s="129"/>
      <c r="AX49" s="175"/>
      <c r="AY49" s="183"/>
      <c r="AZ49" s="189"/>
      <c r="BA49" s="107"/>
      <c r="BB49" s="197"/>
      <c r="BC49" s="38"/>
      <c r="BD49" s="38"/>
      <c r="BE49" s="38"/>
      <c r="BF49" s="90"/>
      <c r="BG49" s="3"/>
      <c r="BH49" s="3"/>
      <c r="BI49" s="3"/>
      <c r="BJ49" s="3"/>
      <c r="BK49" s="3"/>
      <c r="BL49" s="3"/>
      <c r="BM49" s="3"/>
      <c r="BN49" s="3"/>
      <c r="BO49" s="3"/>
      <c r="BP49" s="3"/>
      <c r="BQ49" s="3"/>
      <c r="BR49" s="3"/>
      <c r="BS49" s="3"/>
      <c r="BT49" s="3"/>
      <c r="BU49" s="3"/>
    </row>
    <row r="50" spans="1:73" ht="20.25" customHeight="1">
      <c r="A50" s="3"/>
      <c r="B50" s="8"/>
      <c r="C50" s="18"/>
      <c r="D50" s="32"/>
      <c r="E50" s="40"/>
      <c r="F50" s="49"/>
      <c r="G50" s="57"/>
      <c r="H50" s="66"/>
      <c r="I50" s="32"/>
      <c r="J50" s="32"/>
      <c r="K50" s="40"/>
      <c r="L50" s="66"/>
      <c r="M50" s="32"/>
      <c r="N50" s="32"/>
      <c r="O50" s="80"/>
      <c r="P50" s="94" t="s">
        <v>69</v>
      </c>
      <c r="Q50" s="100"/>
      <c r="R50" s="105"/>
      <c r="S50" s="118" t="str">
        <f>IF(S49="","",VLOOKUP(S49,'シフト記号表（勤務時間帯）'!$C$6:$K$35,9,FALSE))</f>
        <v/>
      </c>
      <c r="T50" s="130" t="str">
        <f>IF(T49="","",VLOOKUP(T49,'シフト記号表（勤務時間帯）'!$C$6:$K$35,9,FALSE))</f>
        <v/>
      </c>
      <c r="U50" s="130" t="str">
        <f>IF(U49="","",VLOOKUP(U49,'シフト記号表（勤務時間帯）'!$C$6:$K$35,9,FALSE))</f>
        <v/>
      </c>
      <c r="V50" s="130" t="str">
        <f>IF(V49="","",VLOOKUP(V49,'シフト記号表（勤務時間帯）'!$C$6:$K$35,9,FALSE))</f>
        <v/>
      </c>
      <c r="W50" s="130" t="str">
        <f>IF(W49="","",VLOOKUP(W49,'シフト記号表（勤務時間帯）'!$C$6:$K$35,9,FALSE))</f>
        <v/>
      </c>
      <c r="X50" s="130" t="str">
        <f>IF(X49="","",VLOOKUP(X49,'シフト記号表（勤務時間帯）'!$C$6:$K$35,9,FALSE))</f>
        <v/>
      </c>
      <c r="Y50" s="142" t="str">
        <f>IF(Y49="","",VLOOKUP(Y49,'シフト記号表（勤務時間帯）'!$C$6:$K$35,9,FALSE))</f>
        <v/>
      </c>
      <c r="Z50" s="118" t="str">
        <f>IF(Z49="","",VLOOKUP(Z49,'シフト記号表（勤務時間帯）'!$C$6:$K$35,9,FALSE))</f>
        <v/>
      </c>
      <c r="AA50" s="130" t="str">
        <f>IF(AA49="","",VLOOKUP(AA49,'シフト記号表（勤務時間帯）'!$C$6:$K$35,9,FALSE))</f>
        <v/>
      </c>
      <c r="AB50" s="130" t="str">
        <f>IF(AB49="","",VLOOKUP(AB49,'シフト記号表（勤務時間帯）'!$C$6:$K$35,9,FALSE))</f>
        <v/>
      </c>
      <c r="AC50" s="130" t="str">
        <f>IF(AC49="","",VLOOKUP(AC49,'シフト記号表（勤務時間帯）'!$C$6:$K$35,9,FALSE))</f>
        <v/>
      </c>
      <c r="AD50" s="130" t="str">
        <f>IF(AD49="","",VLOOKUP(AD49,'シフト記号表（勤務時間帯）'!$C$6:$K$35,9,FALSE))</f>
        <v/>
      </c>
      <c r="AE50" s="130" t="str">
        <f>IF(AE49="","",VLOOKUP(AE49,'シフト記号表（勤務時間帯）'!$C$6:$K$35,9,FALSE))</f>
        <v/>
      </c>
      <c r="AF50" s="142" t="str">
        <f>IF(AF49="","",VLOOKUP(AF49,'シフト記号表（勤務時間帯）'!$C$6:$K$35,9,FALSE))</f>
        <v/>
      </c>
      <c r="AG50" s="118" t="str">
        <f>IF(AG49="","",VLOOKUP(AG49,'シフト記号表（勤務時間帯）'!$C$6:$K$35,9,FALSE))</f>
        <v/>
      </c>
      <c r="AH50" s="130" t="str">
        <f>IF(AH49="","",VLOOKUP(AH49,'シフト記号表（勤務時間帯）'!$C$6:$K$35,9,FALSE))</f>
        <v/>
      </c>
      <c r="AI50" s="130" t="str">
        <f>IF(AI49="","",VLOOKUP(AI49,'シフト記号表（勤務時間帯）'!$C$6:$K$35,9,FALSE))</f>
        <v/>
      </c>
      <c r="AJ50" s="130" t="str">
        <f>IF(AJ49="","",VLOOKUP(AJ49,'シフト記号表（勤務時間帯）'!$C$6:$K$35,9,FALSE))</f>
        <v/>
      </c>
      <c r="AK50" s="130" t="str">
        <f>IF(AK49="","",VLOOKUP(AK49,'シフト記号表（勤務時間帯）'!$C$6:$K$35,9,FALSE))</f>
        <v/>
      </c>
      <c r="AL50" s="130" t="str">
        <f>IF(AL49="","",VLOOKUP(AL49,'シフト記号表（勤務時間帯）'!$C$6:$K$35,9,FALSE))</f>
        <v/>
      </c>
      <c r="AM50" s="142" t="str">
        <f>IF(AM49="","",VLOOKUP(AM49,'シフト記号表（勤務時間帯）'!$C$6:$K$35,9,FALSE))</f>
        <v/>
      </c>
      <c r="AN50" s="118" t="str">
        <f>IF(AN49="","",VLOOKUP(AN49,'シフト記号表（勤務時間帯）'!$C$6:$K$35,9,FALSE))</f>
        <v/>
      </c>
      <c r="AO50" s="130" t="str">
        <f>IF(AO49="","",VLOOKUP(AO49,'シフト記号表（勤務時間帯）'!$C$6:$K$35,9,FALSE))</f>
        <v/>
      </c>
      <c r="AP50" s="130" t="str">
        <f>IF(AP49="","",VLOOKUP(AP49,'シフト記号表（勤務時間帯）'!$C$6:$K$35,9,FALSE))</f>
        <v/>
      </c>
      <c r="AQ50" s="130" t="str">
        <f>IF(AQ49="","",VLOOKUP(AQ49,'シフト記号表（勤務時間帯）'!$C$6:$K$35,9,FALSE))</f>
        <v/>
      </c>
      <c r="AR50" s="130" t="str">
        <f>IF(AR49="","",VLOOKUP(AR49,'シフト記号表（勤務時間帯）'!$C$6:$K$35,9,FALSE))</f>
        <v/>
      </c>
      <c r="AS50" s="130" t="str">
        <f>IF(AS49="","",VLOOKUP(AS49,'シフト記号表（勤務時間帯）'!$C$6:$K$35,9,FALSE))</f>
        <v/>
      </c>
      <c r="AT50" s="142" t="str">
        <f>IF(AT49="","",VLOOKUP(AT49,'シフト記号表（勤務時間帯）'!$C$6:$K$35,9,FALSE))</f>
        <v/>
      </c>
      <c r="AU50" s="118" t="str">
        <f>IF(AU49="","",VLOOKUP(AU49,'シフト記号表（勤務時間帯）'!$C$6:$K$35,9,FALSE))</f>
        <v/>
      </c>
      <c r="AV50" s="130" t="str">
        <f>IF(AV49="","",VLOOKUP(AV49,'シフト記号表（勤務時間帯）'!$C$6:$K$35,9,FALSE))</f>
        <v/>
      </c>
      <c r="AW50" s="130" t="str">
        <f>IF(AW49="","",VLOOKUP(AW49,'シフト記号表（勤務時間帯）'!$C$6:$K$35,9,FALSE))</f>
        <v/>
      </c>
      <c r="AX50" s="173">
        <f>IF($BB$3="４週",SUM(S50:AT50),IF($BB$3="暦月",SUM(S50:AW50),""))</f>
        <v>0</v>
      </c>
      <c r="AY50" s="181"/>
      <c r="AZ50" s="187">
        <f>IF($BB$3="４週",AX50/4,IF($BB$3="暦月",'通所型サービス（1枚版）'!AX50/('通所型サービス（1枚版）'!$BB$8/7),""))</f>
        <v>0</v>
      </c>
      <c r="BA50" s="105"/>
      <c r="BB50" s="18"/>
      <c r="BC50" s="32"/>
      <c r="BD50" s="32"/>
      <c r="BE50" s="32"/>
      <c r="BF50" s="80"/>
      <c r="BG50" s="3"/>
      <c r="BH50" s="3"/>
      <c r="BI50" s="3"/>
      <c r="BJ50" s="3"/>
      <c r="BK50" s="3"/>
      <c r="BL50" s="3"/>
      <c r="BM50" s="3"/>
      <c r="BN50" s="3"/>
      <c r="BO50" s="3"/>
      <c r="BP50" s="3"/>
      <c r="BQ50" s="3"/>
      <c r="BR50" s="3"/>
      <c r="BS50" s="3"/>
      <c r="BT50" s="3"/>
      <c r="BU50" s="3"/>
    </row>
    <row r="51" spans="1:73" ht="20.25" customHeight="1">
      <c r="A51" s="3"/>
      <c r="B51" s="11"/>
      <c r="C51" s="25"/>
      <c r="D51" s="37"/>
      <c r="E51" s="42"/>
      <c r="F51" s="49">
        <f>C49</f>
        <v>0</v>
      </c>
      <c r="G51" s="60"/>
      <c r="H51" s="69"/>
      <c r="I51" s="37"/>
      <c r="J51" s="37"/>
      <c r="K51" s="42"/>
      <c r="L51" s="69"/>
      <c r="M51" s="37"/>
      <c r="N51" s="37"/>
      <c r="O51" s="91"/>
      <c r="P51" s="95" t="s">
        <v>36</v>
      </c>
      <c r="Q51" s="101"/>
      <c r="R51" s="106"/>
      <c r="S51" s="119" t="str">
        <f>IF(S49="","",VLOOKUP(S49,'シフト記号表（勤務時間帯）'!$C$6:$U$35,19,FALSE))</f>
        <v/>
      </c>
      <c r="T51" s="131" t="str">
        <f>IF(T49="","",VLOOKUP(T49,'シフト記号表（勤務時間帯）'!$C$6:$U$35,19,FALSE))</f>
        <v/>
      </c>
      <c r="U51" s="131" t="str">
        <f>IF(U49="","",VLOOKUP(U49,'シフト記号表（勤務時間帯）'!$C$6:$U$35,19,FALSE))</f>
        <v/>
      </c>
      <c r="V51" s="131" t="str">
        <f>IF(V49="","",VLOOKUP(V49,'シフト記号表（勤務時間帯）'!$C$6:$U$35,19,FALSE))</f>
        <v/>
      </c>
      <c r="W51" s="131" t="str">
        <f>IF(W49="","",VLOOKUP(W49,'シフト記号表（勤務時間帯）'!$C$6:$U$35,19,FALSE))</f>
        <v/>
      </c>
      <c r="X51" s="131" t="str">
        <f>IF(X49="","",VLOOKUP(X49,'シフト記号表（勤務時間帯）'!$C$6:$U$35,19,FALSE))</f>
        <v/>
      </c>
      <c r="Y51" s="143" t="str">
        <f>IF(Y49="","",VLOOKUP(Y49,'シフト記号表（勤務時間帯）'!$C$6:$U$35,19,FALSE))</f>
        <v/>
      </c>
      <c r="Z51" s="119" t="str">
        <f>IF(Z49="","",VLOOKUP(Z49,'シフト記号表（勤務時間帯）'!$C$6:$U$35,19,FALSE))</f>
        <v/>
      </c>
      <c r="AA51" s="131" t="str">
        <f>IF(AA49="","",VLOOKUP(AA49,'シフト記号表（勤務時間帯）'!$C$6:$U$35,19,FALSE))</f>
        <v/>
      </c>
      <c r="AB51" s="131" t="str">
        <f>IF(AB49="","",VLOOKUP(AB49,'シフト記号表（勤務時間帯）'!$C$6:$U$35,19,FALSE))</f>
        <v/>
      </c>
      <c r="AC51" s="131" t="str">
        <f>IF(AC49="","",VLOOKUP(AC49,'シフト記号表（勤務時間帯）'!$C$6:$U$35,19,FALSE))</f>
        <v/>
      </c>
      <c r="AD51" s="131" t="str">
        <f>IF(AD49="","",VLOOKUP(AD49,'シフト記号表（勤務時間帯）'!$C$6:$U$35,19,FALSE))</f>
        <v/>
      </c>
      <c r="AE51" s="131" t="str">
        <f>IF(AE49="","",VLOOKUP(AE49,'シフト記号表（勤務時間帯）'!$C$6:$U$35,19,FALSE))</f>
        <v/>
      </c>
      <c r="AF51" s="143" t="str">
        <f>IF(AF49="","",VLOOKUP(AF49,'シフト記号表（勤務時間帯）'!$C$6:$U$35,19,FALSE))</f>
        <v/>
      </c>
      <c r="AG51" s="119" t="str">
        <f>IF(AG49="","",VLOOKUP(AG49,'シフト記号表（勤務時間帯）'!$C$6:$U$35,19,FALSE))</f>
        <v/>
      </c>
      <c r="AH51" s="131" t="str">
        <f>IF(AH49="","",VLOOKUP(AH49,'シフト記号表（勤務時間帯）'!$C$6:$U$35,19,FALSE))</f>
        <v/>
      </c>
      <c r="AI51" s="131" t="str">
        <f>IF(AI49="","",VLOOKUP(AI49,'シフト記号表（勤務時間帯）'!$C$6:$U$35,19,FALSE))</f>
        <v/>
      </c>
      <c r="AJ51" s="131" t="str">
        <f>IF(AJ49="","",VLOOKUP(AJ49,'シフト記号表（勤務時間帯）'!$C$6:$U$35,19,FALSE))</f>
        <v/>
      </c>
      <c r="AK51" s="131" t="str">
        <f>IF(AK49="","",VLOOKUP(AK49,'シフト記号表（勤務時間帯）'!$C$6:$U$35,19,FALSE))</f>
        <v/>
      </c>
      <c r="AL51" s="131" t="str">
        <f>IF(AL49="","",VLOOKUP(AL49,'シフト記号表（勤務時間帯）'!$C$6:$U$35,19,FALSE))</f>
        <v/>
      </c>
      <c r="AM51" s="143" t="str">
        <f>IF(AM49="","",VLOOKUP(AM49,'シフト記号表（勤務時間帯）'!$C$6:$U$35,19,FALSE))</f>
        <v/>
      </c>
      <c r="AN51" s="119" t="str">
        <f>IF(AN49="","",VLOOKUP(AN49,'シフト記号表（勤務時間帯）'!$C$6:$U$35,19,FALSE))</f>
        <v/>
      </c>
      <c r="AO51" s="131" t="str">
        <f>IF(AO49="","",VLOOKUP(AO49,'シフト記号表（勤務時間帯）'!$C$6:$U$35,19,FALSE))</f>
        <v/>
      </c>
      <c r="AP51" s="131" t="str">
        <f>IF(AP49="","",VLOOKUP(AP49,'シフト記号表（勤務時間帯）'!$C$6:$U$35,19,FALSE))</f>
        <v/>
      </c>
      <c r="AQ51" s="131" t="str">
        <f>IF(AQ49="","",VLOOKUP(AQ49,'シフト記号表（勤務時間帯）'!$C$6:$U$35,19,FALSE))</f>
        <v/>
      </c>
      <c r="AR51" s="131" t="str">
        <f>IF(AR49="","",VLOOKUP(AR49,'シフト記号表（勤務時間帯）'!$C$6:$U$35,19,FALSE))</f>
        <v/>
      </c>
      <c r="AS51" s="131" t="str">
        <f>IF(AS49="","",VLOOKUP(AS49,'シフト記号表（勤務時間帯）'!$C$6:$U$35,19,FALSE))</f>
        <v/>
      </c>
      <c r="AT51" s="143" t="str">
        <f>IF(AT49="","",VLOOKUP(AT49,'シフト記号表（勤務時間帯）'!$C$6:$U$35,19,FALSE))</f>
        <v/>
      </c>
      <c r="AU51" s="119" t="str">
        <f>IF(AU49="","",VLOOKUP(AU49,'シフト記号表（勤務時間帯）'!$C$6:$U$35,19,FALSE))</f>
        <v/>
      </c>
      <c r="AV51" s="131" t="str">
        <f>IF(AV49="","",VLOOKUP(AV49,'シフト記号表（勤務時間帯）'!$C$6:$U$35,19,FALSE))</f>
        <v/>
      </c>
      <c r="AW51" s="131" t="str">
        <f>IF(AW49="","",VLOOKUP(AW49,'シフト記号表（勤務時間帯）'!$C$6:$U$35,19,FALSE))</f>
        <v/>
      </c>
      <c r="AX51" s="174">
        <f>IF($BB$3="４週",SUM(S51:AT51),IF($BB$3="暦月",SUM(S51:AW51),""))</f>
        <v>0</v>
      </c>
      <c r="AY51" s="182"/>
      <c r="AZ51" s="188">
        <f>IF($BB$3="４週",AX51/4,IF($BB$3="暦月",'通所型サービス（1枚版）'!AX51/('通所型サービス（1枚版）'!$BB$8/7),""))</f>
        <v>0</v>
      </c>
      <c r="BA51" s="106"/>
      <c r="BB51" s="25"/>
      <c r="BC51" s="37"/>
      <c r="BD51" s="37"/>
      <c r="BE51" s="37"/>
      <c r="BF51" s="91"/>
      <c r="BG51" s="3"/>
      <c r="BH51" s="3"/>
      <c r="BI51" s="3"/>
      <c r="BJ51" s="3"/>
      <c r="BK51" s="3"/>
      <c r="BL51" s="3"/>
      <c r="BM51" s="3"/>
      <c r="BN51" s="3"/>
      <c r="BO51" s="3"/>
      <c r="BP51" s="3"/>
      <c r="BQ51" s="3"/>
      <c r="BR51" s="3"/>
      <c r="BS51" s="3"/>
      <c r="BT51" s="3"/>
      <c r="BU51" s="3"/>
    </row>
    <row r="52" spans="1:73" ht="20.25" customHeight="1">
      <c r="A52" s="3"/>
      <c r="B52" s="12">
        <f>B49+1</f>
        <v>11</v>
      </c>
      <c r="C52" s="27"/>
      <c r="D52" s="38"/>
      <c r="E52" s="43"/>
      <c r="F52" s="51"/>
      <c r="G52" s="51"/>
      <c r="H52" s="70"/>
      <c r="I52" s="38"/>
      <c r="J52" s="38"/>
      <c r="K52" s="43"/>
      <c r="L52" s="84"/>
      <c r="M52" s="38"/>
      <c r="N52" s="38"/>
      <c r="O52" s="90"/>
      <c r="P52" s="96" t="s">
        <v>54</v>
      </c>
      <c r="Q52" s="102"/>
      <c r="R52" s="107"/>
      <c r="S52" s="117"/>
      <c r="T52" s="129"/>
      <c r="U52" s="129"/>
      <c r="V52" s="129"/>
      <c r="W52" s="129"/>
      <c r="X52" s="129"/>
      <c r="Y52" s="141"/>
      <c r="Z52" s="117"/>
      <c r="AA52" s="129"/>
      <c r="AB52" s="129"/>
      <c r="AC52" s="129"/>
      <c r="AD52" s="129"/>
      <c r="AE52" s="129"/>
      <c r="AF52" s="141"/>
      <c r="AG52" s="117"/>
      <c r="AH52" s="129"/>
      <c r="AI52" s="129"/>
      <c r="AJ52" s="129"/>
      <c r="AK52" s="129"/>
      <c r="AL52" s="129"/>
      <c r="AM52" s="141"/>
      <c r="AN52" s="117"/>
      <c r="AO52" s="129"/>
      <c r="AP52" s="129"/>
      <c r="AQ52" s="129"/>
      <c r="AR52" s="129"/>
      <c r="AS52" s="129"/>
      <c r="AT52" s="141"/>
      <c r="AU52" s="117"/>
      <c r="AV52" s="129"/>
      <c r="AW52" s="129"/>
      <c r="AX52" s="175"/>
      <c r="AY52" s="183"/>
      <c r="AZ52" s="189"/>
      <c r="BA52" s="107"/>
      <c r="BB52" s="197"/>
      <c r="BC52" s="38"/>
      <c r="BD52" s="38"/>
      <c r="BE52" s="38"/>
      <c r="BF52" s="90"/>
      <c r="BG52" s="3"/>
      <c r="BH52" s="3"/>
      <c r="BI52" s="3"/>
      <c r="BJ52" s="3"/>
      <c r="BK52" s="3"/>
      <c r="BL52" s="3"/>
      <c r="BM52" s="3"/>
      <c r="BN52" s="3"/>
      <c r="BO52" s="3"/>
      <c r="BP52" s="3"/>
      <c r="BQ52" s="3"/>
      <c r="BR52" s="3"/>
      <c r="BS52" s="3"/>
      <c r="BT52" s="3"/>
      <c r="BU52" s="3"/>
    </row>
    <row r="53" spans="1:73" ht="20.25" customHeight="1">
      <c r="A53" s="3"/>
      <c r="B53" s="8"/>
      <c r="C53" s="18"/>
      <c r="D53" s="32"/>
      <c r="E53" s="40"/>
      <c r="F53" s="49"/>
      <c r="G53" s="57"/>
      <c r="H53" s="66"/>
      <c r="I53" s="32"/>
      <c r="J53" s="32"/>
      <c r="K53" s="40"/>
      <c r="L53" s="66"/>
      <c r="M53" s="32"/>
      <c r="N53" s="32"/>
      <c r="O53" s="80"/>
      <c r="P53" s="94" t="s">
        <v>69</v>
      </c>
      <c r="Q53" s="100"/>
      <c r="R53" s="105"/>
      <c r="S53" s="118" t="str">
        <f>IF(S52="","",VLOOKUP(S52,'シフト記号表（勤務時間帯）'!$C$6:$K$35,9,FALSE))</f>
        <v/>
      </c>
      <c r="T53" s="130" t="str">
        <f>IF(T52="","",VLOOKUP(T52,'シフト記号表（勤務時間帯）'!$C$6:$K$35,9,FALSE))</f>
        <v/>
      </c>
      <c r="U53" s="130" t="str">
        <f>IF(U52="","",VLOOKUP(U52,'シフト記号表（勤務時間帯）'!$C$6:$K$35,9,FALSE))</f>
        <v/>
      </c>
      <c r="V53" s="130" t="str">
        <f>IF(V52="","",VLOOKUP(V52,'シフト記号表（勤務時間帯）'!$C$6:$K$35,9,FALSE))</f>
        <v/>
      </c>
      <c r="W53" s="130" t="str">
        <f>IF(W52="","",VLOOKUP(W52,'シフト記号表（勤務時間帯）'!$C$6:$K$35,9,FALSE))</f>
        <v/>
      </c>
      <c r="X53" s="130" t="str">
        <f>IF(X52="","",VLOOKUP(X52,'シフト記号表（勤務時間帯）'!$C$6:$K$35,9,FALSE))</f>
        <v/>
      </c>
      <c r="Y53" s="142" t="str">
        <f>IF(Y52="","",VLOOKUP(Y52,'シフト記号表（勤務時間帯）'!$C$6:$K$35,9,FALSE))</f>
        <v/>
      </c>
      <c r="Z53" s="118" t="str">
        <f>IF(Z52="","",VLOOKUP(Z52,'シフト記号表（勤務時間帯）'!$C$6:$K$35,9,FALSE))</f>
        <v/>
      </c>
      <c r="AA53" s="130" t="str">
        <f>IF(AA52="","",VLOOKUP(AA52,'シフト記号表（勤務時間帯）'!$C$6:$K$35,9,FALSE))</f>
        <v/>
      </c>
      <c r="AB53" s="130" t="str">
        <f>IF(AB52="","",VLOOKUP(AB52,'シフト記号表（勤務時間帯）'!$C$6:$K$35,9,FALSE))</f>
        <v/>
      </c>
      <c r="AC53" s="130" t="str">
        <f>IF(AC52="","",VLOOKUP(AC52,'シフト記号表（勤務時間帯）'!$C$6:$K$35,9,FALSE))</f>
        <v/>
      </c>
      <c r="AD53" s="130" t="str">
        <f>IF(AD52="","",VLOOKUP(AD52,'シフト記号表（勤務時間帯）'!$C$6:$K$35,9,FALSE))</f>
        <v/>
      </c>
      <c r="AE53" s="130" t="str">
        <f>IF(AE52="","",VLOOKUP(AE52,'シフト記号表（勤務時間帯）'!$C$6:$K$35,9,FALSE))</f>
        <v/>
      </c>
      <c r="AF53" s="142" t="str">
        <f>IF(AF52="","",VLOOKUP(AF52,'シフト記号表（勤務時間帯）'!$C$6:$K$35,9,FALSE))</f>
        <v/>
      </c>
      <c r="AG53" s="118" t="str">
        <f>IF(AG52="","",VLOOKUP(AG52,'シフト記号表（勤務時間帯）'!$C$6:$K$35,9,FALSE))</f>
        <v/>
      </c>
      <c r="AH53" s="130" t="str">
        <f>IF(AH52="","",VLOOKUP(AH52,'シフト記号表（勤務時間帯）'!$C$6:$K$35,9,FALSE))</f>
        <v/>
      </c>
      <c r="AI53" s="130" t="str">
        <f>IF(AI52="","",VLOOKUP(AI52,'シフト記号表（勤務時間帯）'!$C$6:$K$35,9,FALSE))</f>
        <v/>
      </c>
      <c r="AJ53" s="130" t="str">
        <f>IF(AJ52="","",VLOOKUP(AJ52,'シフト記号表（勤務時間帯）'!$C$6:$K$35,9,FALSE))</f>
        <v/>
      </c>
      <c r="AK53" s="130" t="str">
        <f>IF(AK52="","",VLOOKUP(AK52,'シフト記号表（勤務時間帯）'!$C$6:$K$35,9,FALSE))</f>
        <v/>
      </c>
      <c r="AL53" s="130" t="str">
        <f>IF(AL52="","",VLOOKUP(AL52,'シフト記号表（勤務時間帯）'!$C$6:$K$35,9,FALSE))</f>
        <v/>
      </c>
      <c r="AM53" s="142" t="str">
        <f>IF(AM52="","",VLOOKUP(AM52,'シフト記号表（勤務時間帯）'!$C$6:$K$35,9,FALSE))</f>
        <v/>
      </c>
      <c r="AN53" s="118" t="str">
        <f>IF(AN52="","",VLOOKUP(AN52,'シフト記号表（勤務時間帯）'!$C$6:$K$35,9,FALSE))</f>
        <v/>
      </c>
      <c r="AO53" s="130" t="str">
        <f>IF(AO52="","",VLOOKUP(AO52,'シフト記号表（勤務時間帯）'!$C$6:$K$35,9,FALSE))</f>
        <v/>
      </c>
      <c r="AP53" s="130" t="str">
        <f>IF(AP52="","",VLOOKUP(AP52,'シフト記号表（勤務時間帯）'!$C$6:$K$35,9,FALSE))</f>
        <v/>
      </c>
      <c r="AQ53" s="130" t="str">
        <f>IF(AQ52="","",VLOOKUP(AQ52,'シフト記号表（勤務時間帯）'!$C$6:$K$35,9,FALSE))</f>
        <v/>
      </c>
      <c r="AR53" s="130" t="str">
        <f>IF(AR52="","",VLOOKUP(AR52,'シフト記号表（勤務時間帯）'!$C$6:$K$35,9,FALSE))</f>
        <v/>
      </c>
      <c r="AS53" s="130" t="str">
        <f>IF(AS52="","",VLOOKUP(AS52,'シフト記号表（勤務時間帯）'!$C$6:$K$35,9,FALSE))</f>
        <v/>
      </c>
      <c r="AT53" s="142" t="str">
        <f>IF(AT52="","",VLOOKUP(AT52,'シフト記号表（勤務時間帯）'!$C$6:$K$35,9,FALSE))</f>
        <v/>
      </c>
      <c r="AU53" s="118" t="str">
        <f>IF(AU52="","",VLOOKUP(AU52,'シフト記号表（勤務時間帯）'!$C$6:$K$35,9,FALSE))</f>
        <v/>
      </c>
      <c r="AV53" s="130" t="str">
        <f>IF(AV52="","",VLOOKUP(AV52,'シフト記号表（勤務時間帯）'!$C$6:$K$35,9,FALSE))</f>
        <v/>
      </c>
      <c r="AW53" s="130" t="str">
        <f>IF(AW52="","",VLOOKUP(AW52,'シフト記号表（勤務時間帯）'!$C$6:$K$35,9,FALSE))</f>
        <v/>
      </c>
      <c r="AX53" s="173">
        <f>IF($BB$3="４週",SUM(S53:AT53),IF($BB$3="暦月",SUM(S53:AW53),""))</f>
        <v>0</v>
      </c>
      <c r="AY53" s="181"/>
      <c r="AZ53" s="187">
        <f>IF($BB$3="４週",AX53/4,IF($BB$3="暦月",'通所型サービス（1枚版）'!AX53/('通所型サービス（1枚版）'!$BB$8/7),""))</f>
        <v>0</v>
      </c>
      <c r="BA53" s="105"/>
      <c r="BB53" s="18"/>
      <c r="BC53" s="32"/>
      <c r="BD53" s="32"/>
      <c r="BE53" s="32"/>
      <c r="BF53" s="80"/>
      <c r="BG53" s="3"/>
      <c r="BH53" s="3"/>
      <c r="BI53" s="3"/>
      <c r="BJ53" s="3"/>
      <c r="BK53" s="3"/>
      <c r="BL53" s="3"/>
      <c r="BM53" s="3"/>
      <c r="BN53" s="3"/>
      <c r="BO53" s="3"/>
      <c r="BP53" s="3"/>
      <c r="BQ53" s="3"/>
      <c r="BR53" s="3"/>
      <c r="BS53" s="3"/>
      <c r="BT53" s="3"/>
      <c r="BU53" s="3"/>
    </row>
    <row r="54" spans="1:73" ht="20.25" customHeight="1">
      <c r="A54" s="3"/>
      <c r="B54" s="11"/>
      <c r="C54" s="25"/>
      <c r="D54" s="37"/>
      <c r="E54" s="42"/>
      <c r="F54" s="49">
        <f>C52</f>
        <v>0</v>
      </c>
      <c r="G54" s="60"/>
      <c r="H54" s="69"/>
      <c r="I54" s="37"/>
      <c r="J54" s="37"/>
      <c r="K54" s="42"/>
      <c r="L54" s="69"/>
      <c r="M54" s="37"/>
      <c r="N54" s="37"/>
      <c r="O54" s="91"/>
      <c r="P54" s="95" t="s">
        <v>36</v>
      </c>
      <c r="Q54" s="101"/>
      <c r="R54" s="106"/>
      <c r="S54" s="119" t="str">
        <f>IF(S52="","",VLOOKUP(S52,'シフト記号表（勤務時間帯）'!$C$6:$U$35,19,FALSE))</f>
        <v/>
      </c>
      <c r="T54" s="131" t="str">
        <f>IF(T52="","",VLOOKUP(T52,'シフト記号表（勤務時間帯）'!$C$6:$U$35,19,FALSE))</f>
        <v/>
      </c>
      <c r="U54" s="131" t="str">
        <f>IF(U52="","",VLOOKUP(U52,'シフト記号表（勤務時間帯）'!$C$6:$U$35,19,FALSE))</f>
        <v/>
      </c>
      <c r="V54" s="131" t="str">
        <f>IF(V52="","",VLOOKUP(V52,'シフト記号表（勤務時間帯）'!$C$6:$U$35,19,FALSE))</f>
        <v/>
      </c>
      <c r="W54" s="131" t="str">
        <f>IF(W52="","",VLOOKUP(W52,'シフト記号表（勤務時間帯）'!$C$6:$U$35,19,FALSE))</f>
        <v/>
      </c>
      <c r="X54" s="131" t="str">
        <f>IF(X52="","",VLOOKUP(X52,'シフト記号表（勤務時間帯）'!$C$6:$U$35,19,FALSE))</f>
        <v/>
      </c>
      <c r="Y54" s="143" t="str">
        <f>IF(Y52="","",VLOOKUP(Y52,'シフト記号表（勤務時間帯）'!$C$6:$U$35,19,FALSE))</f>
        <v/>
      </c>
      <c r="Z54" s="119" t="str">
        <f>IF(Z52="","",VLOOKUP(Z52,'シフト記号表（勤務時間帯）'!$C$6:$U$35,19,FALSE))</f>
        <v/>
      </c>
      <c r="AA54" s="131" t="str">
        <f>IF(AA52="","",VLOOKUP(AA52,'シフト記号表（勤務時間帯）'!$C$6:$U$35,19,FALSE))</f>
        <v/>
      </c>
      <c r="AB54" s="131" t="str">
        <f>IF(AB52="","",VLOOKUP(AB52,'シフト記号表（勤務時間帯）'!$C$6:$U$35,19,FALSE))</f>
        <v/>
      </c>
      <c r="AC54" s="131" t="str">
        <f>IF(AC52="","",VLOOKUP(AC52,'シフト記号表（勤務時間帯）'!$C$6:$U$35,19,FALSE))</f>
        <v/>
      </c>
      <c r="AD54" s="131" t="str">
        <f>IF(AD52="","",VLOOKUP(AD52,'シフト記号表（勤務時間帯）'!$C$6:$U$35,19,FALSE))</f>
        <v/>
      </c>
      <c r="AE54" s="131" t="str">
        <f>IF(AE52="","",VLOOKUP(AE52,'シフト記号表（勤務時間帯）'!$C$6:$U$35,19,FALSE))</f>
        <v/>
      </c>
      <c r="AF54" s="143" t="str">
        <f>IF(AF52="","",VLOOKUP(AF52,'シフト記号表（勤務時間帯）'!$C$6:$U$35,19,FALSE))</f>
        <v/>
      </c>
      <c r="AG54" s="119" t="str">
        <f>IF(AG52="","",VLOOKUP(AG52,'シフト記号表（勤務時間帯）'!$C$6:$U$35,19,FALSE))</f>
        <v/>
      </c>
      <c r="AH54" s="131" t="str">
        <f>IF(AH52="","",VLOOKUP(AH52,'シフト記号表（勤務時間帯）'!$C$6:$U$35,19,FALSE))</f>
        <v/>
      </c>
      <c r="AI54" s="131" t="str">
        <f>IF(AI52="","",VLOOKUP(AI52,'シフト記号表（勤務時間帯）'!$C$6:$U$35,19,FALSE))</f>
        <v/>
      </c>
      <c r="AJ54" s="131" t="str">
        <f>IF(AJ52="","",VLOOKUP(AJ52,'シフト記号表（勤務時間帯）'!$C$6:$U$35,19,FALSE))</f>
        <v/>
      </c>
      <c r="AK54" s="131" t="str">
        <f>IF(AK52="","",VLOOKUP(AK52,'シフト記号表（勤務時間帯）'!$C$6:$U$35,19,FALSE))</f>
        <v/>
      </c>
      <c r="AL54" s="131" t="str">
        <f>IF(AL52="","",VLOOKUP(AL52,'シフト記号表（勤務時間帯）'!$C$6:$U$35,19,FALSE))</f>
        <v/>
      </c>
      <c r="AM54" s="143" t="str">
        <f>IF(AM52="","",VLOOKUP(AM52,'シフト記号表（勤務時間帯）'!$C$6:$U$35,19,FALSE))</f>
        <v/>
      </c>
      <c r="AN54" s="119" t="str">
        <f>IF(AN52="","",VLOOKUP(AN52,'シフト記号表（勤務時間帯）'!$C$6:$U$35,19,FALSE))</f>
        <v/>
      </c>
      <c r="AO54" s="131" t="str">
        <f>IF(AO52="","",VLOOKUP(AO52,'シフト記号表（勤務時間帯）'!$C$6:$U$35,19,FALSE))</f>
        <v/>
      </c>
      <c r="AP54" s="131" t="str">
        <f>IF(AP52="","",VLOOKUP(AP52,'シフト記号表（勤務時間帯）'!$C$6:$U$35,19,FALSE))</f>
        <v/>
      </c>
      <c r="AQ54" s="131" t="str">
        <f>IF(AQ52="","",VLOOKUP(AQ52,'シフト記号表（勤務時間帯）'!$C$6:$U$35,19,FALSE))</f>
        <v/>
      </c>
      <c r="AR54" s="131" t="str">
        <f>IF(AR52="","",VLOOKUP(AR52,'シフト記号表（勤務時間帯）'!$C$6:$U$35,19,FALSE))</f>
        <v/>
      </c>
      <c r="AS54" s="131" t="str">
        <f>IF(AS52="","",VLOOKUP(AS52,'シフト記号表（勤務時間帯）'!$C$6:$U$35,19,FALSE))</f>
        <v/>
      </c>
      <c r="AT54" s="143" t="str">
        <f>IF(AT52="","",VLOOKUP(AT52,'シフト記号表（勤務時間帯）'!$C$6:$U$35,19,FALSE))</f>
        <v/>
      </c>
      <c r="AU54" s="119" t="str">
        <f>IF(AU52="","",VLOOKUP(AU52,'シフト記号表（勤務時間帯）'!$C$6:$U$35,19,FALSE))</f>
        <v/>
      </c>
      <c r="AV54" s="131" t="str">
        <f>IF(AV52="","",VLOOKUP(AV52,'シフト記号表（勤務時間帯）'!$C$6:$U$35,19,FALSE))</f>
        <v/>
      </c>
      <c r="AW54" s="131" t="str">
        <f>IF(AW52="","",VLOOKUP(AW52,'シフト記号表（勤務時間帯）'!$C$6:$U$35,19,FALSE))</f>
        <v/>
      </c>
      <c r="AX54" s="174">
        <f>IF($BB$3="４週",SUM(S54:AT54),IF($BB$3="暦月",SUM(S54:AW54),""))</f>
        <v>0</v>
      </c>
      <c r="AY54" s="182"/>
      <c r="AZ54" s="188">
        <f>IF($BB$3="４週",AX54/4,IF($BB$3="暦月",'通所型サービス（1枚版）'!AX54/('通所型サービス（1枚版）'!$BB$8/7),""))</f>
        <v>0</v>
      </c>
      <c r="BA54" s="106"/>
      <c r="BB54" s="25"/>
      <c r="BC54" s="37"/>
      <c r="BD54" s="37"/>
      <c r="BE54" s="37"/>
      <c r="BF54" s="91"/>
      <c r="BG54" s="3"/>
      <c r="BH54" s="3"/>
      <c r="BI54" s="3"/>
      <c r="BJ54" s="3"/>
      <c r="BK54" s="3"/>
      <c r="BL54" s="3"/>
      <c r="BM54" s="3"/>
      <c r="BN54" s="3"/>
      <c r="BO54" s="3"/>
      <c r="BP54" s="3"/>
      <c r="BQ54" s="3"/>
      <c r="BR54" s="3"/>
      <c r="BS54" s="3"/>
      <c r="BT54" s="3"/>
      <c r="BU54" s="3"/>
    </row>
    <row r="55" spans="1:73" ht="20.25" customHeight="1">
      <c r="A55" s="3"/>
      <c r="B55" s="12">
        <f>B52+1</f>
        <v>12</v>
      </c>
      <c r="C55" s="27"/>
      <c r="D55" s="38"/>
      <c r="E55" s="43"/>
      <c r="F55" s="51"/>
      <c r="G55" s="51"/>
      <c r="H55" s="70"/>
      <c r="I55" s="38"/>
      <c r="J55" s="38"/>
      <c r="K55" s="43"/>
      <c r="L55" s="84"/>
      <c r="M55" s="38"/>
      <c r="N55" s="38"/>
      <c r="O55" s="90"/>
      <c r="P55" s="96" t="s">
        <v>54</v>
      </c>
      <c r="Q55" s="102"/>
      <c r="R55" s="107"/>
      <c r="S55" s="117"/>
      <c r="T55" s="129"/>
      <c r="U55" s="129"/>
      <c r="V55" s="129"/>
      <c r="W55" s="129"/>
      <c r="X55" s="129"/>
      <c r="Y55" s="141"/>
      <c r="Z55" s="117"/>
      <c r="AA55" s="129"/>
      <c r="AB55" s="129"/>
      <c r="AC55" s="129"/>
      <c r="AD55" s="129"/>
      <c r="AE55" s="129"/>
      <c r="AF55" s="141"/>
      <c r="AG55" s="117"/>
      <c r="AH55" s="129"/>
      <c r="AI55" s="129"/>
      <c r="AJ55" s="129"/>
      <c r="AK55" s="129"/>
      <c r="AL55" s="129"/>
      <c r="AM55" s="141"/>
      <c r="AN55" s="117"/>
      <c r="AO55" s="129"/>
      <c r="AP55" s="129"/>
      <c r="AQ55" s="129"/>
      <c r="AR55" s="129"/>
      <c r="AS55" s="129"/>
      <c r="AT55" s="141"/>
      <c r="AU55" s="117"/>
      <c r="AV55" s="129"/>
      <c r="AW55" s="129"/>
      <c r="AX55" s="175"/>
      <c r="AY55" s="183"/>
      <c r="AZ55" s="189"/>
      <c r="BA55" s="107"/>
      <c r="BB55" s="198"/>
      <c r="BC55" s="38"/>
      <c r="BD55" s="38"/>
      <c r="BE55" s="38"/>
      <c r="BF55" s="90"/>
      <c r="BG55" s="3"/>
      <c r="BH55" s="3"/>
      <c r="BI55" s="3"/>
      <c r="BJ55" s="3"/>
      <c r="BK55" s="3"/>
      <c r="BL55" s="3"/>
      <c r="BM55" s="3"/>
      <c r="BN55" s="3"/>
      <c r="BO55" s="3"/>
      <c r="BP55" s="3"/>
      <c r="BQ55" s="3"/>
      <c r="BR55" s="3"/>
      <c r="BS55" s="3"/>
      <c r="BT55" s="3"/>
      <c r="BU55" s="3"/>
    </row>
    <row r="56" spans="1:73" ht="20.25" customHeight="1">
      <c r="A56" s="3"/>
      <c r="B56" s="8"/>
      <c r="C56" s="18"/>
      <c r="D56" s="32"/>
      <c r="E56" s="40"/>
      <c r="F56" s="49"/>
      <c r="G56" s="57"/>
      <c r="H56" s="66"/>
      <c r="I56" s="32"/>
      <c r="J56" s="32"/>
      <c r="K56" s="40"/>
      <c r="L56" s="66"/>
      <c r="M56" s="32"/>
      <c r="N56" s="32"/>
      <c r="O56" s="80"/>
      <c r="P56" s="94" t="s">
        <v>69</v>
      </c>
      <c r="Q56" s="100"/>
      <c r="R56" s="105"/>
      <c r="S56" s="118" t="str">
        <f>IF(S55="","",VLOOKUP(S55,'シフト記号表（勤務時間帯）'!$C$6:$K$35,9,FALSE))</f>
        <v/>
      </c>
      <c r="T56" s="130" t="str">
        <f>IF(T55="","",VLOOKUP(T55,'シフト記号表（勤務時間帯）'!$C$6:$K$35,9,FALSE))</f>
        <v/>
      </c>
      <c r="U56" s="130" t="str">
        <f>IF(U55="","",VLOOKUP(U55,'シフト記号表（勤務時間帯）'!$C$6:$K$35,9,FALSE))</f>
        <v/>
      </c>
      <c r="V56" s="130" t="str">
        <f>IF(V55="","",VLOOKUP(V55,'シフト記号表（勤務時間帯）'!$C$6:$K$35,9,FALSE))</f>
        <v/>
      </c>
      <c r="W56" s="130" t="str">
        <f>IF(W55="","",VLOOKUP(W55,'シフト記号表（勤務時間帯）'!$C$6:$K$35,9,FALSE))</f>
        <v/>
      </c>
      <c r="X56" s="130" t="str">
        <f>IF(X55="","",VLOOKUP(X55,'シフト記号表（勤務時間帯）'!$C$6:$K$35,9,FALSE))</f>
        <v/>
      </c>
      <c r="Y56" s="142" t="str">
        <f>IF(Y55="","",VLOOKUP(Y55,'シフト記号表（勤務時間帯）'!$C$6:$K$35,9,FALSE))</f>
        <v/>
      </c>
      <c r="Z56" s="118" t="str">
        <f>IF(Z55="","",VLOOKUP(Z55,'シフト記号表（勤務時間帯）'!$C$6:$K$35,9,FALSE))</f>
        <v/>
      </c>
      <c r="AA56" s="130" t="str">
        <f>IF(AA55="","",VLOOKUP(AA55,'シフト記号表（勤務時間帯）'!$C$6:$K$35,9,FALSE))</f>
        <v/>
      </c>
      <c r="AB56" s="130" t="str">
        <f>IF(AB55="","",VLOOKUP(AB55,'シフト記号表（勤務時間帯）'!$C$6:$K$35,9,FALSE))</f>
        <v/>
      </c>
      <c r="AC56" s="130" t="str">
        <f>IF(AC55="","",VLOOKUP(AC55,'シフト記号表（勤務時間帯）'!$C$6:$K$35,9,FALSE))</f>
        <v/>
      </c>
      <c r="AD56" s="130" t="str">
        <f>IF(AD55="","",VLOOKUP(AD55,'シフト記号表（勤務時間帯）'!$C$6:$K$35,9,FALSE))</f>
        <v/>
      </c>
      <c r="AE56" s="130" t="str">
        <f>IF(AE55="","",VLOOKUP(AE55,'シフト記号表（勤務時間帯）'!$C$6:$K$35,9,FALSE))</f>
        <v/>
      </c>
      <c r="AF56" s="142" t="str">
        <f>IF(AF55="","",VLOOKUP(AF55,'シフト記号表（勤務時間帯）'!$C$6:$K$35,9,FALSE))</f>
        <v/>
      </c>
      <c r="AG56" s="118" t="str">
        <f>IF(AG55="","",VLOOKUP(AG55,'シフト記号表（勤務時間帯）'!$C$6:$K$35,9,FALSE))</f>
        <v/>
      </c>
      <c r="AH56" s="130" t="str">
        <f>IF(AH55="","",VLOOKUP(AH55,'シフト記号表（勤務時間帯）'!$C$6:$K$35,9,FALSE))</f>
        <v/>
      </c>
      <c r="AI56" s="130" t="str">
        <f>IF(AI55="","",VLOOKUP(AI55,'シフト記号表（勤務時間帯）'!$C$6:$K$35,9,FALSE))</f>
        <v/>
      </c>
      <c r="AJ56" s="130" t="str">
        <f>IF(AJ55="","",VLOOKUP(AJ55,'シフト記号表（勤務時間帯）'!$C$6:$K$35,9,FALSE))</f>
        <v/>
      </c>
      <c r="AK56" s="130" t="str">
        <f>IF(AK55="","",VLOOKUP(AK55,'シフト記号表（勤務時間帯）'!$C$6:$K$35,9,FALSE))</f>
        <v/>
      </c>
      <c r="AL56" s="130" t="str">
        <f>IF(AL55="","",VLOOKUP(AL55,'シフト記号表（勤務時間帯）'!$C$6:$K$35,9,FALSE))</f>
        <v/>
      </c>
      <c r="AM56" s="142" t="str">
        <f>IF(AM55="","",VLOOKUP(AM55,'シフト記号表（勤務時間帯）'!$C$6:$K$35,9,FALSE))</f>
        <v/>
      </c>
      <c r="AN56" s="118" t="str">
        <f>IF(AN55="","",VLOOKUP(AN55,'シフト記号表（勤務時間帯）'!$C$6:$K$35,9,FALSE))</f>
        <v/>
      </c>
      <c r="AO56" s="130" t="str">
        <f>IF(AO55="","",VLOOKUP(AO55,'シフト記号表（勤務時間帯）'!$C$6:$K$35,9,FALSE))</f>
        <v/>
      </c>
      <c r="AP56" s="130" t="str">
        <f>IF(AP55="","",VLOOKUP(AP55,'シフト記号表（勤務時間帯）'!$C$6:$K$35,9,FALSE))</f>
        <v/>
      </c>
      <c r="AQ56" s="130" t="str">
        <f>IF(AQ55="","",VLOOKUP(AQ55,'シフト記号表（勤務時間帯）'!$C$6:$K$35,9,FALSE))</f>
        <v/>
      </c>
      <c r="AR56" s="130" t="str">
        <f>IF(AR55="","",VLOOKUP(AR55,'シフト記号表（勤務時間帯）'!$C$6:$K$35,9,FALSE))</f>
        <v/>
      </c>
      <c r="AS56" s="130" t="str">
        <f>IF(AS55="","",VLOOKUP(AS55,'シフト記号表（勤務時間帯）'!$C$6:$K$35,9,FALSE))</f>
        <v/>
      </c>
      <c r="AT56" s="142" t="str">
        <f>IF(AT55="","",VLOOKUP(AT55,'シフト記号表（勤務時間帯）'!$C$6:$K$35,9,FALSE))</f>
        <v/>
      </c>
      <c r="AU56" s="118" t="str">
        <f>IF(AU55="","",VLOOKUP(AU55,'シフト記号表（勤務時間帯）'!$C$6:$K$35,9,FALSE))</f>
        <v/>
      </c>
      <c r="AV56" s="130" t="str">
        <f>IF(AV55="","",VLOOKUP(AV55,'シフト記号表（勤務時間帯）'!$C$6:$K$35,9,FALSE))</f>
        <v/>
      </c>
      <c r="AW56" s="130" t="str">
        <f>IF(AW55="","",VLOOKUP(AW55,'シフト記号表（勤務時間帯）'!$C$6:$K$35,9,FALSE))</f>
        <v/>
      </c>
      <c r="AX56" s="173">
        <f>IF($BB$3="４週",SUM(S56:AT56),IF($BB$3="暦月",SUM(S56:AW56),""))</f>
        <v>0</v>
      </c>
      <c r="AY56" s="181"/>
      <c r="AZ56" s="187">
        <f>IF($BB$3="４週",AX56/4,IF($BB$3="暦月",'通所型サービス（1枚版）'!AX56/('通所型サービス（1枚版）'!$BB$8/7),""))</f>
        <v>0</v>
      </c>
      <c r="BA56" s="105"/>
      <c r="BB56" s="18"/>
      <c r="BC56" s="32"/>
      <c r="BD56" s="32"/>
      <c r="BE56" s="32"/>
      <c r="BF56" s="80"/>
      <c r="BG56" s="3"/>
      <c r="BH56" s="3"/>
      <c r="BI56" s="3"/>
      <c r="BJ56" s="3"/>
      <c r="BK56" s="3"/>
      <c r="BL56" s="3"/>
      <c r="BM56" s="3"/>
      <c r="BN56" s="3"/>
      <c r="BO56" s="3"/>
      <c r="BP56" s="3"/>
      <c r="BQ56" s="3"/>
      <c r="BR56" s="3"/>
      <c r="BS56" s="3"/>
      <c r="BT56" s="3"/>
      <c r="BU56" s="3"/>
    </row>
    <row r="57" spans="1:73" ht="20.25" customHeight="1">
      <c r="A57" s="3"/>
      <c r="B57" s="11"/>
      <c r="C57" s="25"/>
      <c r="D57" s="37"/>
      <c r="E57" s="42"/>
      <c r="F57" s="49">
        <f>C55</f>
        <v>0</v>
      </c>
      <c r="G57" s="60"/>
      <c r="H57" s="69"/>
      <c r="I57" s="37"/>
      <c r="J57" s="37"/>
      <c r="K57" s="42"/>
      <c r="L57" s="69"/>
      <c r="M57" s="37"/>
      <c r="N57" s="37"/>
      <c r="O57" s="91"/>
      <c r="P57" s="95" t="s">
        <v>36</v>
      </c>
      <c r="Q57" s="101"/>
      <c r="R57" s="106"/>
      <c r="S57" s="119" t="str">
        <f>IF(S55="","",VLOOKUP(S55,'シフト記号表（勤務時間帯）'!$C$6:$U$35,19,FALSE))</f>
        <v/>
      </c>
      <c r="T57" s="131" t="str">
        <f>IF(T55="","",VLOOKUP(T55,'シフト記号表（勤務時間帯）'!$C$6:$U$35,19,FALSE))</f>
        <v/>
      </c>
      <c r="U57" s="131" t="str">
        <f>IF(U55="","",VLOOKUP(U55,'シフト記号表（勤務時間帯）'!$C$6:$U$35,19,FALSE))</f>
        <v/>
      </c>
      <c r="V57" s="131" t="str">
        <f>IF(V55="","",VLOOKUP(V55,'シフト記号表（勤務時間帯）'!$C$6:$U$35,19,FALSE))</f>
        <v/>
      </c>
      <c r="W57" s="131" t="str">
        <f>IF(W55="","",VLOOKUP(W55,'シフト記号表（勤務時間帯）'!$C$6:$U$35,19,FALSE))</f>
        <v/>
      </c>
      <c r="X57" s="131" t="str">
        <f>IF(X55="","",VLOOKUP(X55,'シフト記号表（勤務時間帯）'!$C$6:$U$35,19,FALSE))</f>
        <v/>
      </c>
      <c r="Y57" s="143" t="str">
        <f>IF(Y55="","",VLOOKUP(Y55,'シフト記号表（勤務時間帯）'!$C$6:$U$35,19,FALSE))</f>
        <v/>
      </c>
      <c r="Z57" s="119" t="str">
        <f>IF(Z55="","",VLOOKUP(Z55,'シフト記号表（勤務時間帯）'!$C$6:$U$35,19,FALSE))</f>
        <v/>
      </c>
      <c r="AA57" s="131" t="str">
        <f>IF(AA55="","",VLOOKUP(AA55,'シフト記号表（勤務時間帯）'!$C$6:$U$35,19,FALSE))</f>
        <v/>
      </c>
      <c r="AB57" s="131" t="str">
        <f>IF(AB55="","",VLOOKUP(AB55,'シフト記号表（勤務時間帯）'!$C$6:$U$35,19,FALSE))</f>
        <v/>
      </c>
      <c r="AC57" s="131" t="str">
        <f>IF(AC55="","",VLOOKUP(AC55,'シフト記号表（勤務時間帯）'!$C$6:$U$35,19,FALSE))</f>
        <v/>
      </c>
      <c r="AD57" s="131" t="str">
        <f>IF(AD55="","",VLOOKUP(AD55,'シフト記号表（勤務時間帯）'!$C$6:$U$35,19,FALSE))</f>
        <v/>
      </c>
      <c r="AE57" s="131" t="str">
        <f>IF(AE55="","",VLOOKUP(AE55,'シフト記号表（勤務時間帯）'!$C$6:$U$35,19,FALSE))</f>
        <v/>
      </c>
      <c r="AF57" s="143" t="str">
        <f>IF(AF55="","",VLOOKUP(AF55,'シフト記号表（勤務時間帯）'!$C$6:$U$35,19,FALSE))</f>
        <v/>
      </c>
      <c r="AG57" s="119" t="str">
        <f>IF(AG55="","",VLOOKUP(AG55,'シフト記号表（勤務時間帯）'!$C$6:$U$35,19,FALSE))</f>
        <v/>
      </c>
      <c r="AH57" s="131" t="str">
        <f>IF(AH55="","",VLOOKUP(AH55,'シフト記号表（勤務時間帯）'!$C$6:$U$35,19,FALSE))</f>
        <v/>
      </c>
      <c r="AI57" s="131" t="str">
        <f>IF(AI55="","",VLOOKUP(AI55,'シフト記号表（勤務時間帯）'!$C$6:$U$35,19,FALSE))</f>
        <v/>
      </c>
      <c r="AJ57" s="131" t="str">
        <f>IF(AJ55="","",VLOOKUP(AJ55,'シフト記号表（勤務時間帯）'!$C$6:$U$35,19,FALSE))</f>
        <v/>
      </c>
      <c r="AK57" s="131" t="str">
        <f>IF(AK55="","",VLOOKUP(AK55,'シフト記号表（勤務時間帯）'!$C$6:$U$35,19,FALSE))</f>
        <v/>
      </c>
      <c r="AL57" s="131" t="str">
        <f>IF(AL55="","",VLOOKUP(AL55,'シフト記号表（勤務時間帯）'!$C$6:$U$35,19,FALSE))</f>
        <v/>
      </c>
      <c r="AM57" s="143" t="str">
        <f>IF(AM55="","",VLOOKUP(AM55,'シフト記号表（勤務時間帯）'!$C$6:$U$35,19,FALSE))</f>
        <v/>
      </c>
      <c r="AN57" s="119" t="str">
        <f>IF(AN55="","",VLOOKUP(AN55,'シフト記号表（勤務時間帯）'!$C$6:$U$35,19,FALSE))</f>
        <v/>
      </c>
      <c r="AO57" s="131" t="str">
        <f>IF(AO55="","",VLOOKUP(AO55,'シフト記号表（勤務時間帯）'!$C$6:$U$35,19,FALSE))</f>
        <v/>
      </c>
      <c r="AP57" s="131" t="str">
        <f>IF(AP55="","",VLOOKUP(AP55,'シフト記号表（勤務時間帯）'!$C$6:$U$35,19,FALSE))</f>
        <v/>
      </c>
      <c r="AQ57" s="131" t="str">
        <f>IF(AQ55="","",VLOOKUP(AQ55,'シフト記号表（勤務時間帯）'!$C$6:$U$35,19,FALSE))</f>
        <v/>
      </c>
      <c r="AR57" s="131" t="str">
        <f>IF(AR55="","",VLOOKUP(AR55,'シフト記号表（勤務時間帯）'!$C$6:$U$35,19,FALSE))</f>
        <v/>
      </c>
      <c r="AS57" s="131" t="str">
        <f>IF(AS55="","",VLOOKUP(AS55,'シフト記号表（勤務時間帯）'!$C$6:$U$35,19,FALSE))</f>
        <v/>
      </c>
      <c r="AT57" s="143" t="str">
        <f>IF(AT55="","",VLOOKUP(AT55,'シフト記号表（勤務時間帯）'!$C$6:$U$35,19,FALSE))</f>
        <v/>
      </c>
      <c r="AU57" s="119" t="str">
        <f>IF(AU55="","",VLOOKUP(AU55,'シフト記号表（勤務時間帯）'!$C$6:$U$35,19,FALSE))</f>
        <v/>
      </c>
      <c r="AV57" s="131" t="str">
        <f>IF(AV55="","",VLOOKUP(AV55,'シフト記号表（勤務時間帯）'!$C$6:$U$35,19,FALSE))</f>
        <v/>
      </c>
      <c r="AW57" s="131" t="str">
        <f>IF(AW55="","",VLOOKUP(AW55,'シフト記号表（勤務時間帯）'!$C$6:$U$35,19,FALSE))</f>
        <v/>
      </c>
      <c r="AX57" s="174">
        <f>IF($BB$3="４週",SUM(S57:AT57),IF($BB$3="暦月",SUM(S57:AW57),""))</f>
        <v>0</v>
      </c>
      <c r="AY57" s="182"/>
      <c r="AZ57" s="188">
        <f>IF($BB$3="４週",AX57/4,IF($BB$3="暦月",'通所型サービス（1枚版）'!AX57/('通所型サービス（1枚版）'!$BB$8/7),""))</f>
        <v>0</v>
      </c>
      <c r="BA57" s="106"/>
      <c r="BB57" s="25"/>
      <c r="BC57" s="37"/>
      <c r="BD57" s="37"/>
      <c r="BE57" s="37"/>
      <c r="BF57" s="91"/>
      <c r="BG57" s="3"/>
      <c r="BH57" s="3"/>
      <c r="BI57" s="3"/>
      <c r="BJ57" s="3"/>
      <c r="BK57" s="3"/>
      <c r="BL57" s="3"/>
      <c r="BM57" s="3"/>
      <c r="BN57" s="3"/>
      <c r="BO57" s="3"/>
      <c r="BP57" s="3"/>
      <c r="BQ57" s="3"/>
      <c r="BR57" s="3"/>
      <c r="BS57" s="3"/>
      <c r="BT57" s="3"/>
      <c r="BU57" s="3"/>
    </row>
    <row r="58" spans="1:73" ht="20.25" customHeight="1">
      <c r="A58" s="3"/>
      <c r="B58" s="12">
        <f>B55+1</f>
        <v>13</v>
      </c>
      <c r="C58" s="27"/>
      <c r="D58" s="38"/>
      <c r="E58" s="43"/>
      <c r="F58" s="51"/>
      <c r="G58" s="51"/>
      <c r="H58" s="70"/>
      <c r="I58" s="38"/>
      <c r="J58" s="38"/>
      <c r="K58" s="43"/>
      <c r="L58" s="84"/>
      <c r="M58" s="38"/>
      <c r="N58" s="38"/>
      <c r="O58" s="90"/>
      <c r="P58" s="96" t="s">
        <v>54</v>
      </c>
      <c r="Q58" s="102"/>
      <c r="R58" s="107"/>
      <c r="S58" s="117"/>
      <c r="T58" s="129"/>
      <c r="U58" s="129"/>
      <c r="V58" s="129"/>
      <c r="W58" s="129"/>
      <c r="X58" s="129"/>
      <c r="Y58" s="141"/>
      <c r="Z58" s="117"/>
      <c r="AA58" s="129"/>
      <c r="AB58" s="129"/>
      <c r="AC58" s="129"/>
      <c r="AD58" s="129"/>
      <c r="AE58" s="129"/>
      <c r="AF58" s="141"/>
      <c r="AG58" s="117"/>
      <c r="AH58" s="129"/>
      <c r="AI58" s="129"/>
      <c r="AJ58" s="129"/>
      <c r="AK58" s="129"/>
      <c r="AL58" s="129"/>
      <c r="AM58" s="141"/>
      <c r="AN58" s="117"/>
      <c r="AO58" s="129"/>
      <c r="AP58" s="129"/>
      <c r="AQ58" s="129"/>
      <c r="AR58" s="129"/>
      <c r="AS58" s="129"/>
      <c r="AT58" s="141"/>
      <c r="AU58" s="117"/>
      <c r="AV58" s="129"/>
      <c r="AW58" s="129"/>
      <c r="AX58" s="175"/>
      <c r="AY58" s="183"/>
      <c r="AZ58" s="189"/>
      <c r="BA58" s="107"/>
      <c r="BB58" s="198"/>
      <c r="BC58" s="38"/>
      <c r="BD58" s="38"/>
      <c r="BE58" s="38"/>
      <c r="BF58" s="90"/>
      <c r="BG58" s="3"/>
      <c r="BH58" s="3"/>
      <c r="BI58" s="3"/>
      <c r="BJ58" s="3"/>
      <c r="BK58" s="3"/>
      <c r="BL58" s="3"/>
      <c r="BM58" s="3"/>
      <c r="BN58" s="3"/>
      <c r="BO58" s="3"/>
      <c r="BP58" s="3"/>
      <c r="BQ58" s="3"/>
      <c r="BR58" s="3"/>
      <c r="BS58" s="3"/>
      <c r="BT58" s="3"/>
      <c r="BU58" s="3"/>
    </row>
    <row r="59" spans="1:73" ht="20.25" customHeight="1">
      <c r="A59" s="3"/>
      <c r="B59" s="8"/>
      <c r="C59" s="18"/>
      <c r="D59" s="32"/>
      <c r="E59" s="40"/>
      <c r="F59" s="49"/>
      <c r="G59" s="57"/>
      <c r="H59" s="66"/>
      <c r="I59" s="32"/>
      <c r="J59" s="32"/>
      <c r="K59" s="40"/>
      <c r="L59" s="66"/>
      <c r="M59" s="32"/>
      <c r="N59" s="32"/>
      <c r="O59" s="80"/>
      <c r="P59" s="94" t="s">
        <v>69</v>
      </c>
      <c r="Q59" s="100"/>
      <c r="R59" s="105"/>
      <c r="S59" s="118" t="str">
        <f>IF(S58="","",VLOOKUP(S58,'シフト記号表（勤務時間帯）'!$C$6:$K$35,9,FALSE))</f>
        <v/>
      </c>
      <c r="T59" s="130" t="str">
        <f>IF(T58="","",VLOOKUP(T58,'シフト記号表（勤務時間帯）'!$C$6:$K$35,9,FALSE))</f>
        <v/>
      </c>
      <c r="U59" s="130" t="str">
        <f>IF(U58="","",VLOOKUP(U58,'シフト記号表（勤務時間帯）'!$C$6:$K$35,9,FALSE))</f>
        <v/>
      </c>
      <c r="V59" s="130" t="str">
        <f>IF(V58="","",VLOOKUP(V58,'シフト記号表（勤務時間帯）'!$C$6:$K$35,9,FALSE))</f>
        <v/>
      </c>
      <c r="W59" s="130" t="str">
        <f>IF(W58="","",VLOOKUP(W58,'シフト記号表（勤務時間帯）'!$C$6:$K$35,9,FALSE))</f>
        <v/>
      </c>
      <c r="X59" s="130" t="str">
        <f>IF(X58="","",VLOOKUP(X58,'シフト記号表（勤務時間帯）'!$C$6:$K$35,9,FALSE))</f>
        <v/>
      </c>
      <c r="Y59" s="142" t="str">
        <f>IF(Y58="","",VLOOKUP(Y58,'シフト記号表（勤務時間帯）'!$C$6:$K$35,9,FALSE))</f>
        <v/>
      </c>
      <c r="Z59" s="118" t="str">
        <f>IF(Z58="","",VLOOKUP(Z58,'シフト記号表（勤務時間帯）'!$C$6:$K$35,9,FALSE))</f>
        <v/>
      </c>
      <c r="AA59" s="130" t="str">
        <f>IF(AA58="","",VLOOKUP(AA58,'シフト記号表（勤務時間帯）'!$C$6:$K$35,9,FALSE))</f>
        <v/>
      </c>
      <c r="AB59" s="130" t="str">
        <f>IF(AB58="","",VLOOKUP(AB58,'シフト記号表（勤務時間帯）'!$C$6:$K$35,9,FALSE))</f>
        <v/>
      </c>
      <c r="AC59" s="130" t="str">
        <f>IF(AC58="","",VLOOKUP(AC58,'シフト記号表（勤務時間帯）'!$C$6:$K$35,9,FALSE))</f>
        <v/>
      </c>
      <c r="AD59" s="130" t="str">
        <f>IF(AD58="","",VLOOKUP(AD58,'シフト記号表（勤務時間帯）'!$C$6:$K$35,9,FALSE))</f>
        <v/>
      </c>
      <c r="AE59" s="130" t="str">
        <f>IF(AE58="","",VLOOKUP(AE58,'シフト記号表（勤務時間帯）'!$C$6:$K$35,9,FALSE))</f>
        <v/>
      </c>
      <c r="AF59" s="142" t="str">
        <f>IF(AF58="","",VLOOKUP(AF58,'シフト記号表（勤務時間帯）'!$C$6:$K$35,9,FALSE))</f>
        <v/>
      </c>
      <c r="AG59" s="118" t="str">
        <f>IF(AG58="","",VLOOKUP(AG58,'シフト記号表（勤務時間帯）'!$C$6:$K$35,9,FALSE))</f>
        <v/>
      </c>
      <c r="AH59" s="130" t="str">
        <f>IF(AH58="","",VLOOKUP(AH58,'シフト記号表（勤務時間帯）'!$C$6:$K$35,9,FALSE))</f>
        <v/>
      </c>
      <c r="AI59" s="130" t="str">
        <f>IF(AI58="","",VLOOKUP(AI58,'シフト記号表（勤務時間帯）'!$C$6:$K$35,9,FALSE))</f>
        <v/>
      </c>
      <c r="AJ59" s="130" t="str">
        <f>IF(AJ58="","",VLOOKUP(AJ58,'シフト記号表（勤務時間帯）'!$C$6:$K$35,9,FALSE))</f>
        <v/>
      </c>
      <c r="AK59" s="130" t="str">
        <f>IF(AK58="","",VLOOKUP(AK58,'シフト記号表（勤務時間帯）'!$C$6:$K$35,9,FALSE))</f>
        <v/>
      </c>
      <c r="AL59" s="130" t="str">
        <f>IF(AL58="","",VLOOKUP(AL58,'シフト記号表（勤務時間帯）'!$C$6:$K$35,9,FALSE))</f>
        <v/>
      </c>
      <c r="AM59" s="142" t="str">
        <f>IF(AM58="","",VLOOKUP(AM58,'シフト記号表（勤務時間帯）'!$C$6:$K$35,9,FALSE))</f>
        <v/>
      </c>
      <c r="AN59" s="118" t="str">
        <f>IF(AN58="","",VLOOKUP(AN58,'シフト記号表（勤務時間帯）'!$C$6:$K$35,9,FALSE))</f>
        <v/>
      </c>
      <c r="AO59" s="130" t="str">
        <f>IF(AO58="","",VLOOKUP(AO58,'シフト記号表（勤務時間帯）'!$C$6:$K$35,9,FALSE))</f>
        <v/>
      </c>
      <c r="AP59" s="130" t="str">
        <f>IF(AP58="","",VLOOKUP(AP58,'シフト記号表（勤務時間帯）'!$C$6:$K$35,9,FALSE))</f>
        <v/>
      </c>
      <c r="AQ59" s="130" t="str">
        <f>IF(AQ58="","",VLOOKUP(AQ58,'シフト記号表（勤務時間帯）'!$C$6:$K$35,9,FALSE))</f>
        <v/>
      </c>
      <c r="AR59" s="130" t="str">
        <f>IF(AR58="","",VLOOKUP(AR58,'シフト記号表（勤務時間帯）'!$C$6:$K$35,9,FALSE))</f>
        <v/>
      </c>
      <c r="AS59" s="130" t="str">
        <f>IF(AS58="","",VLOOKUP(AS58,'シフト記号表（勤務時間帯）'!$C$6:$K$35,9,FALSE))</f>
        <v/>
      </c>
      <c r="AT59" s="142" t="str">
        <f>IF(AT58="","",VLOOKUP(AT58,'シフト記号表（勤務時間帯）'!$C$6:$K$35,9,FALSE))</f>
        <v/>
      </c>
      <c r="AU59" s="118" t="str">
        <f>IF(AU58="","",VLOOKUP(AU58,'シフト記号表（勤務時間帯）'!$C$6:$K$35,9,FALSE))</f>
        <v/>
      </c>
      <c r="AV59" s="130" t="str">
        <f>IF(AV58="","",VLOOKUP(AV58,'シフト記号表（勤務時間帯）'!$C$6:$K$35,9,FALSE))</f>
        <v/>
      </c>
      <c r="AW59" s="130" t="str">
        <f>IF(AW58="","",VLOOKUP(AW58,'シフト記号表（勤務時間帯）'!$C$6:$K$35,9,FALSE))</f>
        <v/>
      </c>
      <c r="AX59" s="173">
        <f>IF($BB$3="４週",SUM(S59:AT59),IF($BB$3="暦月",SUM(S59:AW59),""))</f>
        <v>0</v>
      </c>
      <c r="AY59" s="181"/>
      <c r="AZ59" s="187">
        <f>IF($BB$3="４週",AX59/4,IF($BB$3="暦月",'通所型サービス（1枚版）'!AX59/('通所型サービス（1枚版）'!$BB$8/7),""))</f>
        <v>0</v>
      </c>
      <c r="BA59" s="105"/>
      <c r="BB59" s="18"/>
      <c r="BC59" s="32"/>
      <c r="BD59" s="32"/>
      <c r="BE59" s="32"/>
      <c r="BF59" s="80"/>
      <c r="BG59" s="3"/>
      <c r="BH59" s="3"/>
      <c r="BI59" s="3"/>
      <c r="BJ59" s="3"/>
      <c r="BK59" s="3"/>
      <c r="BL59" s="3"/>
      <c r="BM59" s="3"/>
      <c r="BN59" s="3"/>
      <c r="BO59" s="3"/>
      <c r="BP59" s="3"/>
      <c r="BQ59" s="3"/>
      <c r="BR59" s="3"/>
      <c r="BS59" s="3"/>
      <c r="BT59" s="3"/>
      <c r="BU59" s="3"/>
    </row>
    <row r="60" spans="1:73" ht="20.25" customHeight="1">
      <c r="A60" s="3"/>
      <c r="B60" s="9"/>
      <c r="C60" s="25"/>
      <c r="D60" s="37"/>
      <c r="E60" s="42"/>
      <c r="F60" s="52">
        <f>C58</f>
        <v>0</v>
      </c>
      <c r="G60" s="58"/>
      <c r="H60" s="67"/>
      <c r="I60" s="33"/>
      <c r="J60" s="33"/>
      <c r="K60" s="41"/>
      <c r="L60" s="67"/>
      <c r="M60" s="33"/>
      <c r="N60" s="33"/>
      <c r="O60" s="81"/>
      <c r="P60" s="97" t="s">
        <v>36</v>
      </c>
      <c r="Q60" s="103"/>
      <c r="R60" s="108"/>
      <c r="S60" s="119" t="str">
        <f>IF(S58="","",VLOOKUP(S58,'シフト記号表（勤務時間帯）'!$C$6:$U$35,19,FALSE))</f>
        <v/>
      </c>
      <c r="T60" s="131" t="str">
        <f>IF(T58="","",VLOOKUP(T58,'シフト記号表（勤務時間帯）'!$C$6:$U$35,19,FALSE))</f>
        <v/>
      </c>
      <c r="U60" s="131" t="str">
        <f>IF(U58="","",VLOOKUP(U58,'シフト記号表（勤務時間帯）'!$C$6:$U$35,19,FALSE))</f>
        <v/>
      </c>
      <c r="V60" s="131" t="str">
        <f>IF(V58="","",VLOOKUP(V58,'シフト記号表（勤務時間帯）'!$C$6:$U$35,19,FALSE))</f>
        <v/>
      </c>
      <c r="W60" s="131" t="str">
        <f>IF(W58="","",VLOOKUP(W58,'シフト記号表（勤務時間帯）'!$C$6:$U$35,19,FALSE))</f>
        <v/>
      </c>
      <c r="X60" s="131" t="str">
        <f>IF(X58="","",VLOOKUP(X58,'シフト記号表（勤務時間帯）'!$C$6:$U$35,19,FALSE))</f>
        <v/>
      </c>
      <c r="Y60" s="143" t="str">
        <f>IF(Y58="","",VLOOKUP(Y58,'シフト記号表（勤務時間帯）'!$C$6:$U$35,19,FALSE))</f>
        <v/>
      </c>
      <c r="Z60" s="119" t="str">
        <f>IF(Z58="","",VLOOKUP(Z58,'シフト記号表（勤務時間帯）'!$C$6:$U$35,19,FALSE))</f>
        <v/>
      </c>
      <c r="AA60" s="131" t="str">
        <f>IF(AA58="","",VLOOKUP(AA58,'シフト記号表（勤務時間帯）'!$C$6:$U$35,19,FALSE))</f>
        <v/>
      </c>
      <c r="AB60" s="131" t="str">
        <f>IF(AB58="","",VLOOKUP(AB58,'シフト記号表（勤務時間帯）'!$C$6:$U$35,19,FALSE))</f>
        <v/>
      </c>
      <c r="AC60" s="131" t="str">
        <f>IF(AC58="","",VLOOKUP(AC58,'シフト記号表（勤務時間帯）'!$C$6:$U$35,19,FALSE))</f>
        <v/>
      </c>
      <c r="AD60" s="131" t="str">
        <f>IF(AD58="","",VLOOKUP(AD58,'シフト記号表（勤務時間帯）'!$C$6:$U$35,19,FALSE))</f>
        <v/>
      </c>
      <c r="AE60" s="131" t="str">
        <f>IF(AE58="","",VLOOKUP(AE58,'シフト記号表（勤務時間帯）'!$C$6:$U$35,19,FALSE))</f>
        <v/>
      </c>
      <c r="AF60" s="143" t="str">
        <f>IF(AF58="","",VLOOKUP(AF58,'シフト記号表（勤務時間帯）'!$C$6:$U$35,19,FALSE))</f>
        <v/>
      </c>
      <c r="AG60" s="119" t="str">
        <f>IF(AG58="","",VLOOKUP(AG58,'シフト記号表（勤務時間帯）'!$C$6:$U$35,19,FALSE))</f>
        <v/>
      </c>
      <c r="AH60" s="131" t="str">
        <f>IF(AH58="","",VLOOKUP(AH58,'シフト記号表（勤務時間帯）'!$C$6:$U$35,19,FALSE))</f>
        <v/>
      </c>
      <c r="AI60" s="131" t="str">
        <f>IF(AI58="","",VLOOKUP(AI58,'シフト記号表（勤務時間帯）'!$C$6:$U$35,19,FALSE))</f>
        <v/>
      </c>
      <c r="AJ60" s="131" t="str">
        <f>IF(AJ58="","",VLOOKUP(AJ58,'シフト記号表（勤務時間帯）'!$C$6:$U$35,19,FALSE))</f>
        <v/>
      </c>
      <c r="AK60" s="131" t="str">
        <f>IF(AK58="","",VLOOKUP(AK58,'シフト記号表（勤務時間帯）'!$C$6:$U$35,19,FALSE))</f>
        <v/>
      </c>
      <c r="AL60" s="131" t="str">
        <f>IF(AL58="","",VLOOKUP(AL58,'シフト記号表（勤務時間帯）'!$C$6:$U$35,19,FALSE))</f>
        <v/>
      </c>
      <c r="AM60" s="143" t="str">
        <f>IF(AM58="","",VLOOKUP(AM58,'シフト記号表（勤務時間帯）'!$C$6:$U$35,19,FALSE))</f>
        <v/>
      </c>
      <c r="AN60" s="119" t="str">
        <f>IF(AN58="","",VLOOKUP(AN58,'シフト記号表（勤務時間帯）'!$C$6:$U$35,19,FALSE))</f>
        <v/>
      </c>
      <c r="AO60" s="131" t="str">
        <f>IF(AO58="","",VLOOKUP(AO58,'シフト記号表（勤務時間帯）'!$C$6:$U$35,19,FALSE))</f>
        <v/>
      </c>
      <c r="AP60" s="131" t="str">
        <f>IF(AP58="","",VLOOKUP(AP58,'シフト記号表（勤務時間帯）'!$C$6:$U$35,19,FALSE))</f>
        <v/>
      </c>
      <c r="AQ60" s="131" t="str">
        <f>IF(AQ58="","",VLOOKUP(AQ58,'シフト記号表（勤務時間帯）'!$C$6:$U$35,19,FALSE))</f>
        <v/>
      </c>
      <c r="AR60" s="131" t="str">
        <f>IF(AR58="","",VLOOKUP(AR58,'シフト記号表（勤務時間帯）'!$C$6:$U$35,19,FALSE))</f>
        <v/>
      </c>
      <c r="AS60" s="131" t="str">
        <f>IF(AS58="","",VLOOKUP(AS58,'シフト記号表（勤務時間帯）'!$C$6:$U$35,19,FALSE))</f>
        <v/>
      </c>
      <c r="AT60" s="143" t="str">
        <f>IF(AT58="","",VLOOKUP(AT58,'シフト記号表（勤務時間帯）'!$C$6:$U$35,19,FALSE))</f>
        <v/>
      </c>
      <c r="AU60" s="119" t="str">
        <f>IF(AU58="","",VLOOKUP(AU58,'シフト記号表（勤務時間帯）'!$C$6:$U$35,19,FALSE))</f>
        <v/>
      </c>
      <c r="AV60" s="131" t="str">
        <f>IF(AV58="","",VLOOKUP(AV58,'シフト記号表（勤務時間帯）'!$C$6:$U$35,19,FALSE))</f>
        <v/>
      </c>
      <c r="AW60" s="131" t="str">
        <f>IF(AW58="","",VLOOKUP(AW58,'シフト記号表（勤務時間帯）'!$C$6:$U$35,19,FALSE))</f>
        <v/>
      </c>
      <c r="AX60" s="174">
        <f>IF($BB$3="４週",SUM(S60:AT60),IF($BB$3="暦月",SUM(S60:AW60),""))</f>
        <v>0</v>
      </c>
      <c r="AY60" s="182"/>
      <c r="AZ60" s="188">
        <f>IF($BB$3="４週",AX60/4,IF($BB$3="暦月",'通所型サービス（1枚版）'!AX60/('通所型サービス（1枚版）'!$BB$8/7),""))</f>
        <v>0</v>
      </c>
      <c r="BA60" s="106"/>
      <c r="BB60" s="19"/>
      <c r="BC60" s="33"/>
      <c r="BD60" s="33"/>
      <c r="BE60" s="33"/>
      <c r="BF60" s="81"/>
      <c r="BG60" s="3"/>
      <c r="BH60" s="3"/>
      <c r="BI60" s="3"/>
      <c r="BJ60" s="3"/>
      <c r="BK60" s="3"/>
      <c r="BL60" s="3"/>
      <c r="BM60" s="3"/>
      <c r="BN60" s="3"/>
      <c r="BO60" s="3"/>
      <c r="BP60" s="3"/>
      <c r="BQ60" s="3"/>
      <c r="BR60" s="3"/>
      <c r="BS60" s="3"/>
      <c r="BT60" s="3"/>
      <c r="BU60" s="3"/>
    </row>
    <row r="61" spans="1:73" ht="6" customHeight="1">
      <c r="A61" s="4"/>
      <c r="B61" s="13"/>
      <c r="C61" s="28"/>
      <c r="D61" s="28"/>
      <c r="E61" s="28"/>
      <c r="F61" s="53"/>
      <c r="G61" s="53"/>
      <c r="H61" s="71"/>
      <c r="I61" s="71"/>
      <c r="J61" s="71"/>
      <c r="K61" s="71"/>
      <c r="L61" s="53"/>
      <c r="M61" s="53"/>
      <c r="N61" s="53"/>
      <c r="O61" s="53"/>
      <c r="P61" s="98"/>
      <c r="Q61" s="98"/>
      <c r="R61" s="98"/>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176"/>
      <c r="AY61" s="176"/>
      <c r="AZ61" s="176"/>
      <c r="BA61" s="176"/>
      <c r="BB61" s="53"/>
      <c r="BC61" s="53"/>
      <c r="BD61" s="53"/>
      <c r="BE61" s="53"/>
      <c r="BF61" s="204"/>
      <c r="BG61" s="4"/>
      <c r="BH61" s="4"/>
      <c r="BI61" s="4"/>
      <c r="BJ61" s="4"/>
      <c r="BK61" s="4"/>
      <c r="BL61" s="4"/>
      <c r="BM61" s="4"/>
      <c r="BN61" s="4"/>
      <c r="BO61" s="4"/>
      <c r="BP61" s="4"/>
      <c r="BQ61" s="4"/>
      <c r="BR61" s="4"/>
      <c r="BS61" s="4"/>
      <c r="BT61" s="4"/>
      <c r="BU61" s="4"/>
    </row>
    <row r="62" spans="1:73" ht="19.5" customHeight="1">
      <c r="A62" s="3"/>
      <c r="B62" s="14"/>
      <c r="C62" s="29"/>
      <c r="D62" s="29"/>
      <c r="E62" s="29"/>
      <c r="F62" s="29"/>
      <c r="G62" s="61" t="s">
        <v>62</v>
      </c>
      <c r="H62" s="72"/>
      <c r="I62" s="72"/>
      <c r="J62" s="72"/>
      <c r="K62" s="72"/>
      <c r="L62" s="72"/>
      <c r="M62" s="72"/>
      <c r="N62" s="72"/>
      <c r="O62" s="72"/>
      <c r="P62" s="72"/>
      <c r="Q62" s="72"/>
      <c r="R62" s="109"/>
      <c r="S62" s="120" t="str">
        <f t="shared" ref="S62:AW62" si="1">IF(SUMIF($F$22:$F$60,"生活相談員",S22:S60)=0,"",SUMIF($F$22:$F$60,"生活相談員",S22:S60))</f>
        <v/>
      </c>
      <c r="T62" s="132" t="str">
        <f t="shared" si="1"/>
        <v/>
      </c>
      <c r="U62" s="132" t="str">
        <f t="shared" si="1"/>
        <v/>
      </c>
      <c r="V62" s="132" t="str">
        <f t="shared" si="1"/>
        <v/>
      </c>
      <c r="W62" s="132" t="str">
        <f t="shared" si="1"/>
        <v/>
      </c>
      <c r="X62" s="132" t="str">
        <f t="shared" si="1"/>
        <v/>
      </c>
      <c r="Y62" s="144" t="str">
        <f t="shared" si="1"/>
        <v/>
      </c>
      <c r="Z62" s="120" t="str">
        <f t="shared" si="1"/>
        <v/>
      </c>
      <c r="AA62" s="132" t="str">
        <f t="shared" si="1"/>
        <v/>
      </c>
      <c r="AB62" s="132" t="str">
        <f t="shared" si="1"/>
        <v/>
      </c>
      <c r="AC62" s="132" t="str">
        <f t="shared" si="1"/>
        <v/>
      </c>
      <c r="AD62" s="132" t="str">
        <f t="shared" si="1"/>
        <v/>
      </c>
      <c r="AE62" s="132" t="str">
        <f t="shared" si="1"/>
        <v/>
      </c>
      <c r="AF62" s="144" t="str">
        <f t="shared" si="1"/>
        <v/>
      </c>
      <c r="AG62" s="120" t="str">
        <f t="shared" si="1"/>
        <v/>
      </c>
      <c r="AH62" s="132" t="str">
        <f t="shared" si="1"/>
        <v/>
      </c>
      <c r="AI62" s="132" t="str">
        <f t="shared" si="1"/>
        <v/>
      </c>
      <c r="AJ62" s="132" t="str">
        <f t="shared" si="1"/>
        <v/>
      </c>
      <c r="AK62" s="132" t="str">
        <f t="shared" si="1"/>
        <v/>
      </c>
      <c r="AL62" s="132" t="str">
        <f t="shared" si="1"/>
        <v/>
      </c>
      <c r="AM62" s="144" t="str">
        <f t="shared" si="1"/>
        <v/>
      </c>
      <c r="AN62" s="120" t="str">
        <f t="shared" si="1"/>
        <v/>
      </c>
      <c r="AO62" s="132" t="str">
        <f t="shared" si="1"/>
        <v/>
      </c>
      <c r="AP62" s="132" t="str">
        <f t="shared" si="1"/>
        <v/>
      </c>
      <c r="AQ62" s="132" t="str">
        <f t="shared" si="1"/>
        <v/>
      </c>
      <c r="AR62" s="132" t="str">
        <f t="shared" si="1"/>
        <v/>
      </c>
      <c r="AS62" s="132" t="str">
        <f t="shared" si="1"/>
        <v/>
      </c>
      <c r="AT62" s="144" t="str">
        <f t="shared" si="1"/>
        <v/>
      </c>
      <c r="AU62" s="120" t="str">
        <f t="shared" si="1"/>
        <v/>
      </c>
      <c r="AV62" s="132" t="str">
        <f t="shared" si="1"/>
        <v/>
      </c>
      <c r="AW62" s="144" t="str">
        <f t="shared" si="1"/>
        <v/>
      </c>
      <c r="AX62" s="177" t="str">
        <f>IF(SUMIF($F$22:$F$60,"生活相談員",AX22:AY60)=0,"",SUMIF($F$22:$F$60,"生活相談員",AX22:AY60))</f>
        <v/>
      </c>
      <c r="AY62" s="184"/>
      <c r="AZ62" s="190" t="str">
        <f>IF(AX62="","",IF($BB$3="４週",AX62/4,IF($BB$3="暦月",AX62/('通所型サービス（1枚版）'!$BB$8/7),"")))</f>
        <v/>
      </c>
      <c r="BA62" s="109"/>
      <c r="BB62" s="92"/>
      <c r="BC62" s="36"/>
      <c r="BD62" s="36"/>
      <c r="BE62" s="36"/>
      <c r="BF62" s="89"/>
      <c r="BG62" s="3"/>
      <c r="BH62" s="3"/>
      <c r="BI62" s="3"/>
      <c r="BJ62" s="3"/>
      <c r="BK62" s="3"/>
      <c r="BL62" s="3"/>
      <c r="BM62" s="3"/>
      <c r="BN62" s="3"/>
      <c r="BO62" s="3"/>
      <c r="BP62" s="3"/>
      <c r="BQ62" s="3"/>
      <c r="BR62" s="3"/>
      <c r="BS62" s="3"/>
      <c r="BT62" s="3"/>
      <c r="BU62" s="3"/>
    </row>
    <row r="63" spans="1:73" ht="20.25" customHeight="1">
      <c r="A63" s="3"/>
      <c r="B63" s="15"/>
      <c r="C63" s="30"/>
      <c r="D63" s="30"/>
      <c r="E63" s="30"/>
      <c r="F63" s="30"/>
      <c r="G63" s="62" t="s">
        <v>72</v>
      </c>
      <c r="H63" s="73"/>
      <c r="I63" s="73"/>
      <c r="J63" s="73"/>
      <c r="K63" s="73"/>
      <c r="L63" s="73"/>
      <c r="M63" s="73"/>
      <c r="N63" s="73"/>
      <c r="O63" s="73"/>
      <c r="P63" s="73"/>
      <c r="Q63" s="73"/>
      <c r="R63" s="110"/>
      <c r="S63" s="121" t="str">
        <f t="shared" ref="S63:AX63" si="2">IF(SUMIF($F$22:$F$60,"介護職員",S22:S60)=0,"",SUMIF($F$22:$F$60,"介護職員",S22:S60))</f>
        <v/>
      </c>
      <c r="T63" s="133" t="str">
        <f t="shared" si="2"/>
        <v/>
      </c>
      <c r="U63" s="133" t="str">
        <f t="shared" si="2"/>
        <v/>
      </c>
      <c r="V63" s="133" t="str">
        <f t="shared" si="2"/>
        <v/>
      </c>
      <c r="W63" s="133" t="str">
        <f t="shared" si="2"/>
        <v/>
      </c>
      <c r="X63" s="133" t="str">
        <f t="shared" si="2"/>
        <v/>
      </c>
      <c r="Y63" s="145" t="str">
        <f t="shared" si="2"/>
        <v/>
      </c>
      <c r="Z63" s="121" t="str">
        <f t="shared" si="2"/>
        <v/>
      </c>
      <c r="AA63" s="133" t="str">
        <f t="shared" si="2"/>
        <v/>
      </c>
      <c r="AB63" s="133" t="str">
        <f t="shared" si="2"/>
        <v/>
      </c>
      <c r="AC63" s="133" t="str">
        <f t="shared" si="2"/>
        <v/>
      </c>
      <c r="AD63" s="133" t="str">
        <f t="shared" si="2"/>
        <v/>
      </c>
      <c r="AE63" s="133" t="str">
        <f t="shared" si="2"/>
        <v/>
      </c>
      <c r="AF63" s="145" t="str">
        <f t="shared" si="2"/>
        <v/>
      </c>
      <c r="AG63" s="121" t="str">
        <f t="shared" si="2"/>
        <v/>
      </c>
      <c r="AH63" s="133" t="str">
        <f t="shared" si="2"/>
        <v/>
      </c>
      <c r="AI63" s="133" t="str">
        <f t="shared" si="2"/>
        <v/>
      </c>
      <c r="AJ63" s="133" t="str">
        <f t="shared" si="2"/>
        <v/>
      </c>
      <c r="AK63" s="133" t="str">
        <f t="shared" si="2"/>
        <v/>
      </c>
      <c r="AL63" s="133" t="str">
        <f t="shared" si="2"/>
        <v/>
      </c>
      <c r="AM63" s="145" t="str">
        <f t="shared" si="2"/>
        <v/>
      </c>
      <c r="AN63" s="121" t="str">
        <f t="shared" si="2"/>
        <v/>
      </c>
      <c r="AO63" s="133" t="str">
        <f t="shared" si="2"/>
        <v/>
      </c>
      <c r="AP63" s="133" t="str">
        <f t="shared" si="2"/>
        <v/>
      </c>
      <c r="AQ63" s="133" t="str">
        <f t="shared" si="2"/>
        <v/>
      </c>
      <c r="AR63" s="133" t="str">
        <f t="shared" si="2"/>
        <v/>
      </c>
      <c r="AS63" s="133" t="str">
        <f t="shared" si="2"/>
        <v/>
      </c>
      <c r="AT63" s="145" t="str">
        <f t="shared" si="2"/>
        <v/>
      </c>
      <c r="AU63" s="121" t="str">
        <f t="shared" si="2"/>
        <v/>
      </c>
      <c r="AV63" s="133" t="str">
        <f t="shared" si="2"/>
        <v/>
      </c>
      <c r="AW63" s="145" t="str">
        <f t="shared" si="2"/>
        <v/>
      </c>
      <c r="AX63" s="178" t="str">
        <f t="shared" si="2"/>
        <v/>
      </c>
      <c r="AY63" s="43"/>
      <c r="AZ63" s="191" t="str">
        <f>IF(AX63="","",IF($BB$3="４週",AX63/4,IF($BB$3="暦月",AX63/('通所型サービス（1枚版）'!$BB$8/7),"")))</f>
        <v/>
      </c>
      <c r="BA63" s="90"/>
      <c r="BB63" s="18"/>
      <c r="BC63" s="32"/>
      <c r="BD63" s="32"/>
      <c r="BE63" s="32"/>
      <c r="BF63" s="80"/>
      <c r="BG63" s="3"/>
      <c r="BH63" s="3"/>
      <c r="BI63" s="3"/>
      <c r="BJ63" s="3"/>
      <c r="BK63" s="3"/>
      <c r="BL63" s="3"/>
      <c r="BM63" s="3"/>
      <c r="BN63" s="3"/>
      <c r="BO63" s="3"/>
      <c r="BP63" s="3"/>
      <c r="BQ63" s="3"/>
      <c r="BR63" s="3"/>
      <c r="BS63" s="3"/>
      <c r="BT63" s="3"/>
      <c r="BU63" s="3"/>
    </row>
    <row r="64" spans="1:73" ht="20.25" customHeight="1">
      <c r="A64" s="3"/>
      <c r="B64" s="15"/>
      <c r="C64" s="30"/>
      <c r="D64" s="30"/>
      <c r="E64" s="30"/>
      <c r="F64" s="30"/>
      <c r="G64" s="62" t="s">
        <v>73</v>
      </c>
      <c r="H64" s="73"/>
      <c r="I64" s="73"/>
      <c r="J64" s="73"/>
      <c r="K64" s="73"/>
      <c r="L64" s="73"/>
      <c r="M64" s="73"/>
      <c r="N64" s="73"/>
      <c r="O64" s="73"/>
      <c r="P64" s="73"/>
      <c r="Q64" s="73"/>
      <c r="R64" s="110"/>
      <c r="S64" s="122"/>
      <c r="T64" s="134"/>
      <c r="U64" s="134"/>
      <c r="V64" s="134"/>
      <c r="W64" s="134"/>
      <c r="X64" s="134"/>
      <c r="Y64" s="146"/>
      <c r="Z64" s="122"/>
      <c r="AA64" s="134"/>
      <c r="AB64" s="134"/>
      <c r="AC64" s="134"/>
      <c r="AD64" s="134"/>
      <c r="AE64" s="134"/>
      <c r="AF64" s="146"/>
      <c r="AG64" s="122"/>
      <c r="AH64" s="134"/>
      <c r="AI64" s="134"/>
      <c r="AJ64" s="134"/>
      <c r="AK64" s="134"/>
      <c r="AL64" s="134"/>
      <c r="AM64" s="146"/>
      <c r="AN64" s="122"/>
      <c r="AO64" s="134"/>
      <c r="AP64" s="134"/>
      <c r="AQ64" s="134"/>
      <c r="AR64" s="134"/>
      <c r="AS64" s="134"/>
      <c r="AT64" s="146"/>
      <c r="AU64" s="122"/>
      <c r="AV64" s="134"/>
      <c r="AW64" s="146"/>
      <c r="AX64" s="179"/>
      <c r="AY64" s="38"/>
      <c r="AZ64" s="38"/>
      <c r="BA64" s="90"/>
      <c r="BB64" s="18"/>
      <c r="BC64" s="32"/>
      <c r="BD64" s="32"/>
      <c r="BE64" s="32"/>
      <c r="BF64" s="80"/>
      <c r="BG64" s="3"/>
      <c r="BH64" s="3"/>
      <c r="BI64" s="3"/>
      <c r="BJ64" s="3"/>
      <c r="BK64" s="3"/>
      <c r="BL64" s="3"/>
      <c r="BM64" s="3"/>
      <c r="BN64" s="3"/>
      <c r="BO64" s="3"/>
      <c r="BP64" s="3"/>
      <c r="BQ64" s="3"/>
      <c r="BR64" s="3"/>
      <c r="BS64" s="3"/>
      <c r="BT64" s="3"/>
      <c r="BU64" s="3"/>
    </row>
    <row r="65" spans="1:73" ht="20.25" customHeight="1">
      <c r="A65" s="3"/>
      <c r="B65" s="15"/>
      <c r="C65" s="30"/>
      <c r="D65" s="30"/>
      <c r="E65" s="30"/>
      <c r="F65" s="30"/>
      <c r="G65" s="62" t="s">
        <v>27</v>
      </c>
      <c r="H65" s="73"/>
      <c r="I65" s="73"/>
      <c r="J65" s="73"/>
      <c r="K65" s="73"/>
      <c r="L65" s="73"/>
      <c r="M65" s="73"/>
      <c r="N65" s="73"/>
      <c r="O65" s="73"/>
      <c r="P65" s="73"/>
      <c r="Q65" s="73"/>
      <c r="R65" s="110"/>
      <c r="S65" s="122"/>
      <c r="T65" s="134"/>
      <c r="U65" s="134"/>
      <c r="V65" s="134"/>
      <c r="W65" s="134"/>
      <c r="X65" s="134"/>
      <c r="Y65" s="146"/>
      <c r="Z65" s="122"/>
      <c r="AA65" s="134"/>
      <c r="AB65" s="134"/>
      <c r="AC65" s="134"/>
      <c r="AD65" s="134"/>
      <c r="AE65" s="134"/>
      <c r="AF65" s="146"/>
      <c r="AG65" s="122"/>
      <c r="AH65" s="134"/>
      <c r="AI65" s="134"/>
      <c r="AJ65" s="134"/>
      <c r="AK65" s="134"/>
      <c r="AL65" s="134"/>
      <c r="AM65" s="146"/>
      <c r="AN65" s="122"/>
      <c r="AO65" s="134"/>
      <c r="AP65" s="134"/>
      <c r="AQ65" s="134"/>
      <c r="AR65" s="134"/>
      <c r="AS65" s="134"/>
      <c r="AT65" s="146"/>
      <c r="AU65" s="122"/>
      <c r="AV65" s="134"/>
      <c r="AW65" s="146"/>
      <c r="AX65" s="18"/>
      <c r="AY65" s="32"/>
      <c r="AZ65" s="32"/>
      <c r="BA65" s="80"/>
      <c r="BB65" s="18"/>
      <c r="BC65" s="32"/>
      <c r="BD65" s="32"/>
      <c r="BE65" s="32"/>
      <c r="BF65" s="80"/>
      <c r="BG65" s="3"/>
      <c r="BH65" s="3"/>
      <c r="BI65" s="3"/>
      <c r="BJ65" s="3"/>
      <c r="BK65" s="3"/>
      <c r="BL65" s="3"/>
      <c r="BM65" s="3"/>
      <c r="BN65" s="3"/>
      <c r="BO65" s="3"/>
      <c r="BP65" s="3"/>
      <c r="BQ65" s="3"/>
      <c r="BR65" s="3"/>
      <c r="BS65" s="3"/>
      <c r="BT65" s="3"/>
      <c r="BU65" s="3"/>
    </row>
    <row r="66" spans="1:73" ht="20.25" customHeight="1">
      <c r="A66" s="3"/>
      <c r="B66" s="16"/>
      <c r="C66" s="31"/>
      <c r="D66" s="31"/>
      <c r="E66" s="31"/>
      <c r="F66" s="31"/>
      <c r="G66" s="63" t="s">
        <v>47</v>
      </c>
      <c r="H66" s="74"/>
      <c r="I66" s="74"/>
      <c r="J66" s="74"/>
      <c r="K66" s="74"/>
      <c r="L66" s="74"/>
      <c r="M66" s="74"/>
      <c r="N66" s="74"/>
      <c r="O66" s="74"/>
      <c r="P66" s="74"/>
      <c r="Q66" s="74"/>
      <c r="R66" s="111"/>
      <c r="S66" s="123" t="str">
        <f t="shared" ref="S66:AW66" si="3">IF(S65&lt;&gt;"",IF(S64&gt;15,((S64-15)/5+1)*S65,S65),"")</f>
        <v/>
      </c>
      <c r="T66" s="135" t="str">
        <f t="shared" si="3"/>
        <v/>
      </c>
      <c r="U66" s="135" t="str">
        <f t="shared" si="3"/>
        <v/>
      </c>
      <c r="V66" s="135" t="str">
        <f t="shared" si="3"/>
        <v/>
      </c>
      <c r="W66" s="135" t="str">
        <f t="shared" si="3"/>
        <v/>
      </c>
      <c r="X66" s="135" t="str">
        <f t="shared" si="3"/>
        <v/>
      </c>
      <c r="Y66" s="147" t="str">
        <f t="shared" si="3"/>
        <v/>
      </c>
      <c r="Z66" s="123" t="str">
        <f t="shared" si="3"/>
        <v/>
      </c>
      <c r="AA66" s="135" t="str">
        <f t="shared" si="3"/>
        <v/>
      </c>
      <c r="AB66" s="135" t="str">
        <f t="shared" si="3"/>
        <v/>
      </c>
      <c r="AC66" s="135" t="str">
        <f t="shared" si="3"/>
        <v/>
      </c>
      <c r="AD66" s="135" t="str">
        <f t="shared" si="3"/>
        <v/>
      </c>
      <c r="AE66" s="135" t="str">
        <f t="shared" si="3"/>
        <v/>
      </c>
      <c r="AF66" s="147" t="str">
        <f t="shared" si="3"/>
        <v/>
      </c>
      <c r="AG66" s="123" t="str">
        <f t="shared" si="3"/>
        <v/>
      </c>
      <c r="AH66" s="135" t="str">
        <f t="shared" si="3"/>
        <v/>
      </c>
      <c r="AI66" s="135" t="str">
        <f t="shared" si="3"/>
        <v/>
      </c>
      <c r="AJ66" s="135" t="str">
        <f t="shared" si="3"/>
        <v/>
      </c>
      <c r="AK66" s="135" t="str">
        <f t="shared" si="3"/>
        <v/>
      </c>
      <c r="AL66" s="135" t="str">
        <f t="shared" si="3"/>
        <v/>
      </c>
      <c r="AM66" s="147" t="str">
        <f t="shared" si="3"/>
        <v/>
      </c>
      <c r="AN66" s="123" t="str">
        <f t="shared" si="3"/>
        <v/>
      </c>
      <c r="AO66" s="135" t="str">
        <f t="shared" si="3"/>
        <v/>
      </c>
      <c r="AP66" s="135" t="str">
        <f t="shared" si="3"/>
        <v/>
      </c>
      <c r="AQ66" s="135" t="str">
        <f t="shared" si="3"/>
        <v/>
      </c>
      <c r="AR66" s="135" t="str">
        <f t="shared" si="3"/>
        <v/>
      </c>
      <c r="AS66" s="135" t="str">
        <f t="shared" si="3"/>
        <v/>
      </c>
      <c r="AT66" s="147" t="str">
        <f t="shared" si="3"/>
        <v/>
      </c>
      <c r="AU66" s="121" t="str">
        <f t="shared" si="3"/>
        <v/>
      </c>
      <c r="AV66" s="133" t="str">
        <f t="shared" si="3"/>
        <v/>
      </c>
      <c r="AW66" s="145" t="str">
        <f t="shared" si="3"/>
        <v/>
      </c>
      <c r="AX66" s="18"/>
      <c r="AY66" s="32"/>
      <c r="AZ66" s="32"/>
      <c r="BA66" s="80"/>
      <c r="BB66" s="18"/>
      <c r="BC66" s="32"/>
      <c r="BD66" s="32"/>
      <c r="BE66" s="32"/>
      <c r="BF66" s="80"/>
      <c r="BG66" s="3"/>
      <c r="BH66" s="3"/>
      <c r="BI66" s="3"/>
      <c r="BJ66" s="3"/>
      <c r="BK66" s="3"/>
      <c r="BL66" s="3"/>
      <c r="BM66" s="3"/>
      <c r="BN66" s="3"/>
      <c r="BO66" s="3"/>
      <c r="BP66" s="3"/>
      <c r="BQ66" s="3"/>
      <c r="BR66" s="3"/>
      <c r="BS66" s="3"/>
      <c r="BT66" s="3"/>
      <c r="BU66" s="3"/>
    </row>
    <row r="67" spans="1:73" ht="18.75" customHeight="1">
      <c r="A67" s="3"/>
      <c r="B67" s="17" t="s">
        <v>74</v>
      </c>
      <c r="C67" s="32"/>
      <c r="D67" s="32"/>
      <c r="E67" s="32"/>
      <c r="F67" s="32"/>
      <c r="G67" s="32"/>
      <c r="H67" s="32"/>
      <c r="I67" s="32"/>
      <c r="J67" s="32"/>
      <c r="K67" s="80"/>
      <c r="L67" s="85" t="s">
        <v>57</v>
      </c>
      <c r="M67" s="37"/>
      <c r="N67" s="37"/>
      <c r="O67" s="37"/>
      <c r="P67" s="37"/>
      <c r="Q67" s="37"/>
      <c r="R67" s="91"/>
      <c r="S67" s="124" t="str">
        <f t="shared" ref="S67:AW71" si="4">IF($L67="","",IF(COUNTIFS($F$22:$F$60,$L67,S$22:S$60,"&gt;0")=0,"",COUNTIFS($F$22:$F$60,$L67,S$22:S$60,"&gt;0")))</f>
        <v/>
      </c>
      <c r="T67" s="136" t="str">
        <f t="shared" si="4"/>
        <v/>
      </c>
      <c r="U67" s="136" t="str">
        <f t="shared" si="4"/>
        <v/>
      </c>
      <c r="V67" s="136" t="str">
        <f t="shared" si="4"/>
        <v/>
      </c>
      <c r="W67" s="136" t="str">
        <f t="shared" si="4"/>
        <v/>
      </c>
      <c r="X67" s="136" t="str">
        <f t="shared" si="4"/>
        <v/>
      </c>
      <c r="Y67" s="148" t="str">
        <f t="shared" si="4"/>
        <v/>
      </c>
      <c r="Z67" s="152" t="str">
        <f t="shared" si="4"/>
        <v/>
      </c>
      <c r="AA67" s="136" t="str">
        <f t="shared" si="4"/>
        <v/>
      </c>
      <c r="AB67" s="136" t="str">
        <f t="shared" si="4"/>
        <v/>
      </c>
      <c r="AC67" s="136" t="str">
        <f t="shared" si="4"/>
        <v/>
      </c>
      <c r="AD67" s="136" t="str">
        <f t="shared" si="4"/>
        <v/>
      </c>
      <c r="AE67" s="136" t="str">
        <f t="shared" si="4"/>
        <v/>
      </c>
      <c r="AF67" s="148" t="str">
        <f t="shared" si="4"/>
        <v/>
      </c>
      <c r="AG67" s="136" t="str">
        <f t="shared" si="4"/>
        <v/>
      </c>
      <c r="AH67" s="136" t="str">
        <f t="shared" si="4"/>
        <v/>
      </c>
      <c r="AI67" s="136" t="str">
        <f t="shared" si="4"/>
        <v/>
      </c>
      <c r="AJ67" s="136" t="str">
        <f t="shared" si="4"/>
        <v/>
      </c>
      <c r="AK67" s="136" t="str">
        <f t="shared" si="4"/>
        <v/>
      </c>
      <c r="AL67" s="136" t="str">
        <f t="shared" si="4"/>
        <v/>
      </c>
      <c r="AM67" s="148" t="str">
        <f t="shared" si="4"/>
        <v/>
      </c>
      <c r="AN67" s="136" t="str">
        <f t="shared" si="4"/>
        <v/>
      </c>
      <c r="AO67" s="136" t="str">
        <f t="shared" si="4"/>
        <v/>
      </c>
      <c r="AP67" s="136" t="str">
        <f t="shared" si="4"/>
        <v/>
      </c>
      <c r="AQ67" s="136" t="str">
        <f t="shared" si="4"/>
        <v/>
      </c>
      <c r="AR67" s="136" t="str">
        <f t="shared" si="4"/>
        <v/>
      </c>
      <c r="AS67" s="136" t="str">
        <f t="shared" si="4"/>
        <v/>
      </c>
      <c r="AT67" s="148" t="str">
        <f t="shared" si="4"/>
        <v/>
      </c>
      <c r="AU67" s="136" t="str">
        <f t="shared" si="4"/>
        <v/>
      </c>
      <c r="AV67" s="136" t="str">
        <f t="shared" si="4"/>
        <v/>
      </c>
      <c r="AW67" s="148" t="str">
        <f t="shared" si="4"/>
        <v/>
      </c>
      <c r="AX67" s="18"/>
      <c r="AY67" s="32"/>
      <c r="AZ67" s="32"/>
      <c r="BA67" s="80"/>
      <c r="BB67" s="18"/>
      <c r="BC67" s="32"/>
      <c r="BD67" s="32"/>
      <c r="BE67" s="32"/>
      <c r="BF67" s="80"/>
      <c r="BG67" s="3"/>
      <c r="BH67" s="3"/>
      <c r="BI67" s="3"/>
      <c r="BJ67" s="3"/>
      <c r="BK67" s="3"/>
      <c r="BL67" s="3"/>
      <c r="BM67" s="3"/>
      <c r="BN67" s="3"/>
      <c r="BO67" s="3"/>
      <c r="BP67" s="3"/>
      <c r="BQ67" s="3"/>
      <c r="BR67" s="3"/>
      <c r="BS67" s="3"/>
      <c r="BT67" s="3"/>
      <c r="BU67" s="3"/>
    </row>
    <row r="68" spans="1:73" ht="18.75" customHeight="1">
      <c r="A68" s="3"/>
      <c r="B68" s="18"/>
      <c r="C68" s="32"/>
      <c r="D68" s="32"/>
      <c r="E68" s="32"/>
      <c r="F68" s="32"/>
      <c r="G68" s="32"/>
      <c r="H68" s="32"/>
      <c r="I68" s="32"/>
      <c r="J68" s="32"/>
      <c r="K68" s="80"/>
      <c r="L68" s="86" t="s">
        <v>15</v>
      </c>
      <c r="M68" s="73"/>
      <c r="N68" s="73"/>
      <c r="O68" s="73"/>
      <c r="P68" s="73"/>
      <c r="Q68" s="73"/>
      <c r="R68" s="110"/>
      <c r="S68" s="121" t="str">
        <f t="shared" si="4"/>
        <v/>
      </c>
      <c r="T68" s="133" t="str">
        <f t="shared" si="4"/>
        <v/>
      </c>
      <c r="U68" s="133" t="str">
        <f t="shared" si="4"/>
        <v/>
      </c>
      <c r="V68" s="133" t="str">
        <f t="shared" si="4"/>
        <v/>
      </c>
      <c r="W68" s="133" t="str">
        <f t="shared" si="4"/>
        <v/>
      </c>
      <c r="X68" s="133" t="str">
        <f t="shared" si="4"/>
        <v/>
      </c>
      <c r="Y68" s="145" t="str">
        <f t="shared" si="4"/>
        <v/>
      </c>
      <c r="Z68" s="153" t="str">
        <f t="shared" si="4"/>
        <v/>
      </c>
      <c r="AA68" s="133" t="str">
        <f t="shared" si="4"/>
        <v/>
      </c>
      <c r="AB68" s="133" t="str">
        <f t="shared" si="4"/>
        <v/>
      </c>
      <c r="AC68" s="133" t="str">
        <f t="shared" si="4"/>
        <v/>
      </c>
      <c r="AD68" s="133" t="str">
        <f t="shared" si="4"/>
        <v/>
      </c>
      <c r="AE68" s="133" t="str">
        <f t="shared" si="4"/>
        <v/>
      </c>
      <c r="AF68" s="145" t="str">
        <f t="shared" si="4"/>
        <v/>
      </c>
      <c r="AG68" s="133" t="str">
        <f t="shared" si="4"/>
        <v/>
      </c>
      <c r="AH68" s="133" t="str">
        <f t="shared" si="4"/>
        <v/>
      </c>
      <c r="AI68" s="133" t="str">
        <f t="shared" si="4"/>
        <v/>
      </c>
      <c r="AJ68" s="133" t="str">
        <f t="shared" si="4"/>
        <v/>
      </c>
      <c r="AK68" s="133" t="str">
        <f t="shared" si="4"/>
        <v/>
      </c>
      <c r="AL68" s="133" t="str">
        <f t="shared" si="4"/>
        <v/>
      </c>
      <c r="AM68" s="145" t="str">
        <f t="shared" si="4"/>
        <v/>
      </c>
      <c r="AN68" s="133" t="str">
        <f t="shared" si="4"/>
        <v/>
      </c>
      <c r="AO68" s="133" t="str">
        <f t="shared" si="4"/>
        <v/>
      </c>
      <c r="AP68" s="133" t="str">
        <f t="shared" si="4"/>
        <v/>
      </c>
      <c r="AQ68" s="133" t="str">
        <f t="shared" si="4"/>
        <v/>
      </c>
      <c r="AR68" s="133" t="str">
        <f t="shared" si="4"/>
        <v/>
      </c>
      <c r="AS68" s="133" t="str">
        <f t="shared" si="4"/>
        <v/>
      </c>
      <c r="AT68" s="145" t="str">
        <f t="shared" si="4"/>
        <v/>
      </c>
      <c r="AU68" s="133" t="str">
        <f t="shared" si="4"/>
        <v/>
      </c>
      <c r="AV68" s="133" t="str">
        <f t="shared" si="4"/>
        <v/>
      </c>
      <c r="AW68" s="145" t="str">
        <f t="shared" si="4"/>
        <v/>
      </c>
      <c r="AX68" s="18"/>
      <c r="AY68" s="32"/>
      <c r="AZ68" s="32"/>
      <c r="BA68" s="80"/>
      <c r="BB68" s="18"/>
      <c r="BC68" s="32"/>
      <c r="BD68" s="32"/>
      <c r="BE68" s="32"/>
      <c r="BF68" s="80"/>
      <c r="BG68" s="3"/>
      <c r="BH68" s="3"/>
      <c r="BI68" s="3"/>
      <c r="BJ68" s="3"/>
      <c r="BK68" s="3"/>
      <c r="BL68" s="3"/>
      <c r="BM68" s="3"/>
      <c r="BN68" s="3"/>
      <c r="BO68" s="3"/>
      <c r="BP68" s="3"/>
      <c r="BQ68" s="3"/>
      <c r="BR68" s="3"/>
      <c r="BS68" s="3"/>
      <c r="BT68" s="3"/>
      <c r="BU68" s="3"/>
    </row>
    <row r="69" spans="1:73" ht="18.75" customHeight="1">
      <c r="A69" s="3"/>
      <c r="B69" s="18"/>
      <c r="C69" s="32"/>
      <c r="D69" s="32"/>
      <c r="E69" s="32"/>
      <c r="F69" s="32"/>
      <c r="G69" s="32"/>
      <c r="H69" s="32"/>
      <c r="I69" s="32"/>
      <c r="J69" s="32"/>
      <c r="K69" s="80"/>
      <c r="L69" s="86" t="s">
        <v>75</v>
      </c>
      <c r="M69" s="73"/>
      <c r="N69" s="73"/>
      <c r="O69" s="73"/>
      <c r="P69" s="73"/>
      <c r="Q69" s="73"/>
      <c r="R69" s="110"/>
      <c r="S69" s="121" t="str">
        <f t="shared" si="4"/>
        <v/>
      </c>
      <c r="T69" s="133" t="str">
        <f t="shared" si="4"/>
        <v/>
      </c>
      <c r="U69" s="133" t="str">
        <f t="shared" si="4"/>
        <v/>
      </c>
      <c r="V69" s="133" t="str">
        <f t="shared" si="4"/>
        <v/>
      </c>
      <c r="W69" s="133" t="str">
        <f t="shared" si="4"/>
        <v/>
      </c>
      <c r="X69" s="133" t="str">
        <f t="shared" si="4"/>
        <v/>
      </c>
      <c r="Y69" s="145" t="str">
        <f t="shared" si="4"/>
        <v/>
      </c>
      <c r="Z69" s="153" t="str">
        <f t="shared" si="4"/>
        <v/>
      </c>
      <c r="AA69" s="133" t="str">
        <f t="shared" si="4"/>
        <v/>
      </c>
      <c r="AB69" s="133" t="str">
        <f t="shared" si="4"/>
        <v/>
      </c>
      <c r="AC69" s="133" t="str">
        <f t="shared" si="4"/>
        <v/>
      </c>
      <c r="AD69" s="133" t="str">
        <f t="shared" si="4"/>
        <v/>
      </c>
      <c r="AE69" s="133" t="str">
        <f t="shared" si="4"/>
        <v/>
      </c>
      <c r="AF69" s="145" t="str">
        <f t="shared" si="4"/>
        <v/>
      </c>
      <c r="AG69" s="133" t="str">
        <f t="shared" si="4"/>
        <v/>
      </c>
      <c r="AH69" s="133" t="str">
        <f t="shared" si="4"/>
        <v/>
      </c>
      <c r="AI69" s="133" t="str">
        <f t="shared" si="4"/>
        <v/>
      </c>
      <c r="AJ69" s="133" t="str">
        <f t="shared" si="4"/>
        <v/>
      </c>
      <c r="AK69" s="133" t="str">
        <f t="shared" si="4"/>
        <v/>
      </c>
      <c r="AL69" s="133" t="str">
        <f t="shared" si="4"/>
        <v/>
      </c>
      <c r="AM69" s="145" t="str">
        <f t="shared" si="4"/>
        <v/>
      </c>
      <c r="AN69" s="133" t="str">
        <f t="shared" si="4"/>
        <v/>
      </c>
      <c r="AO69" s="133" t="str">
        <f t="shared" si="4"/>
        <v/>
      </c>
      <c r="AP69" s="133" t="str">
        <f t="shared" si="4"/>
        <v/>
      </c>
      <c r="AQ69" s="133" t="str">
        <f t="shared" si="4"/>
        <v/>
      </c>
      <c r="AR69" s="133" t="str">
        <f t="shared" si="4"/>
        <v/>
      </c>
      <c r="AS69" s="133" t="str">
        <f t="shared" si="4"/>
        <v/>
      </c>
      <c r="AT69" s="145" t="str">
        <f t="shared" si="4"/>
        <v/>
      </c>
      <c r="AU69" s="133" t="str">
        <f t="shared" si="4"/>
        <v/>
      </c>
      <c r="AV69" s="133" t="str">
        <f t="shared" si="4"/>
        <v/>
      </c>
      <c r="AW69" s="145" t="str">
        <f t="shared" si="4"/>
        <v/>
      </c>
      <c r="AX69" s="18"/>
      <c r="AY69" s="32"/>
      <c r="AZ69" s="32"/>
      <c r="BA69" s="80"/>
      <c r="BB69" s="18"/>
      <c r="BC69" s="32"/>
      <c r="BD69" s="32"/>
      <c r="BE69" s="32"/>
      <c r="BF69" s="80"/>
      <c r="BG69" s="3"/>
      <c r="BH69" s="3"/>
      <c r="BI69" s="3"/>
      <c r="BJ69" s="3"/>
      <c r="BK69" s="3"/>
      <c r="BL69" s="3"/>
      <c r="BM69" s="3"/>
      <c r="BN69" s="3"/>
      <c r="BO69" s="3"/>
      <c r="BP69" s="3"/>
      <c r="BQ69" s="3"/>
      <c r="BR69" s="3"/>
      <c r="BS69" s="3"/>
      <c r="BT69" s="3"/>
      <c r="BU69" s="3"/>
    </row>
    <row r="70" spans="1:73" ht="18.75" customHeight="1">
      <c r="A70" s="3"/>
      <c r="B70" s="18"/>
      <c r="C70" s="32"/>
      <c r="D70" s="32"/>
      <c r="E70" s="32"/>
      <c r="F70" s="32"/>
      <c r="G70" s="32"/>
      <c r="H70" s="32"/>
      <c r="I70" s="32"/>
      <c r="J70" s="32"/>
      <c r="K70" s="80"/>
      <c r="L70" s="86" t="s">
        <v>76</v>
      </c>
      <c r="M70" s="73"/>
      <c r="N70" s="73"/>
      <c r="O70" s="73"/>
      <c r="P70" s="73"/>
      <c r="Q70" s="73"/>
      <c r="R70" s="110"/>
      <c r="S70" s="121" t="str">
        <f t="shared" si="4"/>
        <v/>
      </c>
      <c r="T70" s="133" t="str">
        <f t="shared" si="4"/>
        <v/>
      </c>
      <c r="U70" s="133" t="str">
        <f t="shared" si="4"/>
        <v/>
      </c>
      <c r="V70" s="133" t="str">
        <f t="shared" si="4"/>
        <v/>
      </c>
      <c r="W70" s="133" t="str">
        <f t="shared" si="4"/>
        <v/>
      </c>
      <c r="X70" s="133" t="str">
        <f t="shared" si="4"/>
        <v/>
      </c>
      <c r="Y70" s="145" t="str">
        <f t="shared" si="4"/>
        <v/>
      </c>
      <c r="Z70" s="153" t="str">
        <f t="shared" si="4"/>
        <v/>
      </c>
      <c r="AA70" s="133" t="str">
        <f t="shared" si="4"/>
        <v/>
      </c>
      <c r="AB70" s="133" t="str">
        <f t="shared" si="4"/>
        <v/>
      </c>
      <c r="AC70" s="133" t="str">
        <f t="shared" si="4"/>
        <v/>
      </c>
      <c r="AD70" s="133" t="str">
        <f t="shared" si="4"/>
        <v/>
      </c>
      <c r="AE70" s="133" t="str">
        <f t="shared" si="4"/>
        <v/>
      </c>
      <c r="AF70" s="145" t="str">
        <f t="shared" si="4"/>
        <v/>
      </c>
      <c r="AG70" s="133" t="str">
        <f t="shared" si="4"/>
        <v/>
      </c>
      <c r="AH70" s="133" t="str">
        <f t="shared" si="4"/>
        <v/>
      </c>
      <c r="AI70" s="133" t="str">
        <f t="shared" si="4"/>
        <v/>
      </c>
      <c r="AJ70" s="133" t="str">
        <f t="shared" si="4"/>
        <v/>
      </c>
      <c r="AK70" s="133" t="str">
        <f t="shared" si="4"/>
        <v/>
      </c>
      <c r="AL70" s="133" t="str">
        <f t="shared" si="4"/>
        <v/>
      </c>
      <c r="AM70" s="145" t="str">
        <f t="shared" si="4"/>
        <v/>
      </c>
      <c r="AN70" s="133" t="str">
        <f t="shared" si="4"/>
        <v/>
      </c>
      <c r="AO70" s="133" t="str">
        <f t="shared" si="4"/>
        <v/>
      </c>
      <c r="AP70" s="133" t="str">
        <f t="shared" si="4"/>
        <v/>
      </c>
      <c r="AQ70" s="133" t="str">
        <f t="shared" si="4"/>
        <v/>
      </c>
      <c r="AR70" s="133" t="str">
        <f t="shared" si="4"/>
        <v/>
      </c>
      <c r="AS70" s="133" t="str">
        <f t="shared" si="4"/>
        <v/>
      </c>
      <c r="AT70" s="145" t="str">
        <f t="shared" si="4"/>
        <v/>
      </c>
      <c r="AU70" s="133" t="str">
        <f t="shared" si="4"/>
        <v/>
      </c>
      <c r="AV70" s="133" t="str">
        <f t="shared" si="4"/>
        <v/>
      </c>
      <c r="AW70" s="145" t="str">
        <f t="shared" si="4"/>
        <v/>
      </c>
      <c r="AX70" s="18"/>
      <c r="AY70" s="32"/>
      <c r="AZ70" s="32"/>
      <c r="BA70" s="80"/>
      <c r="BB70" s="18"/>
      <c r="BC70" s="32"/>
      <c r="BD70" s="32"/>
      <c r="BE70" s="32"/>
      <c r="BF70" s="80"/>
      <c r="BG70" s="3"/>
      <c r="BH70" s="3"/>
      <c r="BI70" s="3"/>
      <c r="BJ70" s="3"/>
      <c r="BK70" s="3"/>
      <c r="BL70" s="3"/>
      <c r="BM70" s="3"/>
      <c r="BN70" s="3"/>
      <c r="BO70" s="3"/>
      <c r="BP70" s="3"/>
      <c r="BQ70" s="3"/>
      <c r="BR70" s="3"/>
      <c r="BS70" s="3"/>
      <c r="BT70" s="3"/>
      <c r="BU70" s="3"/>
    </row>
    <row r="71" spans="1:73" ht="18.75" customHeight="1">
      <c r="A71" s="3"/>
      <c r="B71" s="19"/>
      <c r="C71" s="33"/>
      <c r="D71" s="33"/>
      <c r="E71" s="33"/>
      <c r="F71" s="33"/>
      <c r="G71" s="33"/>
      <c r="H71" s="33"/>
      <c r="I71" s="33"/>
      <c r="J71" s="33"/>
      <c r="K71" s="81"/>
      <c r="L71" s="87"/>
      <c r="M71" s="74"/>
      <c r="N71" s="74"/>
      <c r="O71" s="74"/>
      <c r="P71" s="74"/>
      <c r="Q71" s="74"/>
      <c r="R71" s="111"/>
      <c r="S71" s="125" t="str">
        <f t="shared" si="4"/>
        <v/>
      </c>
      <c r="T71" s="137" t="str">
        <f t="shared" si="4"/>
        <v/>
      </c>
      <c r="U71" s="137" t="str">
        <f t="shared" si="4"/>
        <v/>
      </c>
      <c r="V71" s="137" t="str">
        <f t="shared" si="4"/>
        <v/>
      </c>
      <c r="W71" s="137" t="str">
        <f t="shared" si="4"/>
        <v/>
      </c>
      <c r="X71" s="137" t="str">
        <f t="shared" si="4"/>
        <v/>
      </c>
      <c r="Y71" s="149" t="str">
        <f t="shared" si="4"/>
        <v/>
      </c>
      <c r="Z71" s="154" t="str">
        <f t="shared" si="4"/>
        <v/>
      </c>
      <c r="AA71" s="137" t="str">
        <f t="shared" si="4"/>
        <v/>
      </c>
      <c r="AB71" s="137" t="str">
        <f t="shared" si="4"/>
        <v/>
      </c>
      <c r="AC71" s="137" t="str">
        <f t="shared" si="4"/>
        <v/>
      </c>
      <c r="AD71" s="137" t="str">
        <f t="shared" si="4"/>
        <v/>
      </c>
      <c r="AE71" s="137" t="str">
        <f t="shared" si="4"/>
        <v/>
      </c>
      <c r="AF71" s="149" t="str">
        <f t="shared" si="4"/>
        <v/>
      </c>
      <c r="AG71" s="137" t="str">
        <f t="shared" si="4"/>
        <v/>
      </c>
      <c r="AH71" s="137" t="str">
        <f t="shared" si="4"/>
        <v/>
      </c>
      <c r="AI71" s="137" t="str">
        <f t="shared" si="4"/>
        <v/>
      </c>
      <c r="AJ71" s="137" t="str">
        <f t="shared" si="4"/>
        <v/>
      </c>
      <c r="AK71" s="137" t="str">
        <f t="shared" si="4"/>
        <v/>
      </c>
      <c r="AL71" s="137" t="str">
        <f t="shared" si="4"/>
        <v/>
      </c>
      <c r="AM71" s="149" t="str">
        <f t="shared" si="4"/>
        <v/>
      </c>
      <c r="AN71" s="137" t="str">
        <f t="shared" si="4"/>
        <v/>
      </c>
      <c r="AO71" s="137" t="str">
        <f t="shared" si="4"/>
        <v/>
      </c>
      <c r="AP71" s="137" t="str">
        <f t="shared" si="4"/>
        <v/>
      </c>
      <c r="AQ71" s="137" t="str">
        <f t="shared" si="4"/>
        <v/>
      </c>
      <c r="AR71" s="137" t="str">
        <f t="shared" si="4"/>
        <v/>
      </c>
      <c r="AS71" s="137" t="str">
        <f t="shared" si="4"/>
        <v/>
      </c>
      <c r="AT71" s="149" t="str">
        <f t="shared" si="4"/>
        <v/>
      </c>
      <c r="AU71" s="137" t="str">
        <f t="shared" si="4"/>
        <v/>
      </c>
      <c r="AV71" s="137" t="str">
        <f t="shared" si="4"/>
        <v/>
      </c>
      <c r="AW71" s="149" t="str">
        <f t="shared" si="4"/>
        <v/>
      </c>
      <c r="AX71" s="19"/>
      <c r="AY71" s="33"/>
      <c r="AZ71" s="33"/>
      <c r="BA71" s="81"/>
      <c r="BB71" s="19"/>
      <c r="BC71" s="33"/>
      <c r="BD71" s="33"/>
      <c r="BE71" s="33"/>
      <c r="BF71" s="81"/>
      <c r="BG71" s="3"/>
      <c r="BH71" s="3"/>
      <c r="BI71" s="3"/>
      <c r="BJ71" s="3"/>
      <c r="BK71" s="3"/>
      <c r="BL71" s="3"/>
      <c r="BM71" s="3"/>
      <c r="BN71" s="3"/>
      <c r="BO71" s="3"/>
      <c r="BP71" s="3"/>
      <c r="BQ71" s="3"/>
      <c r="BR71" s="3"/>
      <c r="BS71" s="3"/>
      <c r="BT71" s="3"/>
      <c r="BU71" s="3"/>
    </row>
    <row r="72" spans="1:73" ht="13.5" customHeight="1">
      <c r="A72" s="3"/>
      <c r="B72" s="3"/>
      <c r="C72" s="34"/>
      <c r="D72" s="34"/>
      <c r="E72" s="34"/>
      <c r="F72" s="34"/>
      <c r="G72" s="64"/>
      <c r="H72" s="75"/>
      <c r="I72" s="3"/>
      <c r="J72" s="3"/>
      <c r="K72" s="3"/>
      <c r="L72" s="3"/>
      <c r="M72" s="3"/>
      <c r="N72" s="3"/>
      <c r="O72" s="3"/>
      <c r="P72" s="3"/>
      <c r="Q72" s="3"/>
      <c r="R72" s="3"/>
      <c r="S72" s="3"/>
      <c r="T72" s="3"/>
      <c r="U72" s="3"/>
      <c r="V72" s="3"/>
      <c r="W72" s="3"/>
      <c r="X72" s="3"/>
      <c r="Y72" s="3"/>
      <c r="Z72" s="3"/>
      <c r="AA72" s="3"/>
      <c r="AB72" s="3"/>
      <c r="AC72" s="3"/>
      <c r="AD72" s="3"/>
      <c r="AE72" s="3"/>
      <c r="AF72" s="22"/>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row>
    <row r="73" spans="1:73" ht="11.25" customHeight="1">
      <c r="A73" s="3"/>
      <c r="B73" s="3"/>
      <c r="C73" s="3"/>
      <c r="D73" s="3"/>
      <c r="E73" s="3"/>
      <c r="F73" s="3"/>
      <c r="G73" s="3"/>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3"/>
      <c r="BC73" s="3"/>
      <c r="BD73" s="3"/>
      <c r="BE73" s="3"/>
      <c r="BF73" s="3"/>
      <c r="BG73" s="3"/>
      <c r="BH73" s="3"/>
      <c r="BI73" s="3"/>
      <c r="BJ73" s="3"/>
      <c r="BK73" s="3"/>
      <c r="BL73" s="3"/>
      <c r="BM73" s="3"/>
      <c r="BN73" s="3"/>
      <c r="BO73" s="3"/>
      <c r="BP73" s="3"/>
      <c r="BQ73" s="3"/>
      <c r="BR73" s="3"/>
      <c r="BS73" s="3"/>
      <c r="BT73" s="3"/>
      <c r="BU73" s="3"/>
    </row>
    <row r="74" spans="1:73" ht="20.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200"/>
      <c r="BO74" s="163"/>
      <c r="BP74" s="200"/>
      <c r="BQ74" s="200"/>
      <c r="BR74" s="200"/>
      <c r="BS74" s="205"/>
      <c r="BT74" s="206"/>
      <c r="BU74" s="206"/>
    </row>
    <row r="75" spans="1:73" ht="20.25" customHeight="1">
      <c r="A75" s="3"/>
      <c r="B75" s="3"/>
      <c r="C75" s="35"/>
      <c r="D75" s="35"/>
      <c r="E75" s="35"/>
      <c r="F75" s="35"/>
      <c r="G75" s="35"/>
      <c r="H75" s="22"/>
      <c r="I75" s="22"/>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row>
    <row r="76" spans="1:73" ht="20.25" customHeight="1">
      <c r="A76" s="3"/>
      <c r="B76" s="3"/>
      <c r="C76" s="35"/>
      <c r="D76" s="35"/>
      <c r="E76" s="35"/>
      <c r="F76" s="35"/>
      <c r="G76" s="35"/>
      <c r="H76" s="22"/>
      <c r="I76" s="22"/>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row>
    <row r="77" spans="1:73" ht="20.25" customHeight="1">
      <c r="A77" s="3"/>
      <c r="B77" s="3"/>
      <c r="C77" s="22"/>
      <c r="D77" s="22"/>
      <c r="E77" s="22"/>
      <c r="F77" s="22"/>
      <c r="G77" s="22"/>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row>
    <row r="78" spans="1:73" ht="20.25" customHeight="1">
      <c r="A78" s="3"/>
      <c r="B78" s="3"/>
      <c r="C78" s="22"/>
      <c r="D78" s="22"/>
      <c r="E78" s="22"/>
      <c r="F78" s="22"/>
      <c r="G78" s="22"/>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row>
    <row r="79" spans="1:73" ht="20.25" customHeight="1">
      <c r="A79" s="3"/>
      <c r="B79" s="3"/>
      <c r="C79" s="22"/>
      <c r="D79" s="22"/>
      <c r="E79" s="22"/>
      <c r="F79" s="22"/>
      <c r="G79" s="22"/>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row>
    <row r="80" spans="1:73" ht="20.25" customHeight="1">
      <c r="A80" s="3"/>
      <c r="B80" s="3"/>
      <c r="C80" s="22"/>
      <c r="D80" s="22"/>
      <c r="E80" s="22"/>
      <c r="F80" s="22"/>
      <c r="G80" s="22"/>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row>
    <row r="81" spans="1:73" ht="20.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row>
    <row r="82" spans="1:73" ht="20.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row>
    <row r="83" spans="1:73" ht="20.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row>
    <row r="84" spans="1:73" ht="20.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row>
    <row r="85" spans="1:73" ht="20.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row>
    <row r="86" spans="1:73" ht="20.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row>
    <row r="87" spans="1:73" ht="20.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row>
    <row r="88" spans="1:73" ht="20.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row>
    <row r="89" spans="1:73" ht="20.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row>
    <row r="90" spans="1:73" ht="20.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row>
    <row r="91" spans="1:73" ht="20.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row>
    <row r="92" spans="1:73" ht="20.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row>
    <row r="93" spans="1:73" ht="20.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row>
    <row r="94" spans="1:73" ht="20.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row>
    <row r="95" spans="1:73" ht="20.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row>
    <row r="96" spans="1:73" ht="20.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row>
    <row r="97" spans="1:73" ht="20.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row>
    <row r="98" spans="1:73" ht="20.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row>
    <row r="99" spans="1:73" ht="20.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row>
    <row r="100" spans="1:73" ht="20.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row>
    <row r="101" spans="1:73" ht="20.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row>
    <row r="102" spans="1:73" ht="20.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row>
    <row r="103" spans="1:73" ht="20.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row>
    <row r="104" spans="1:73" ht="20.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row>
    <row r="105" spans="1:73" ht="20.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row>
    <row r="106" spans="1:73" ht="20.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row>
    <row r="107" spans="1:73" ht="20.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row>
    <row r="108" spans="1:73" ht="20.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row>
    <row r="109" spans="1:73" ht="20.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row>
    <row r="110" spans="1:73" ht="20.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row>
    <row r="111" spans="1:73" ht="20.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row>
    <row r="112" spans="1:73" ht="20.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row>
    <row r="113" spans="1:73" ht="20.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row>
    <row r="114" spans="1:73" ht="20.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row>
    <row r="115" spans="1:73" ht="20.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row>
    <row r="116" spans="1:73" ht="20.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row>
    <row r="117" spans="1:73" ht="20.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row>
    <row r="118" spans="1:73" ht="20.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row>
    <row r="119" spans="1:73" ht="20.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row>
    <row r="120" spans="1:73" ht="20.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row>
    <row r="121" spans="1:73" ht="20.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row>
    <row r="122" spans="1:73" ht="20.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row>
    <row r="123" spans="1:73" ht="20.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row>
    <row r="124" spans="1:73" ht="20.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row>
    <row r="125" spans="1:73" ht="20.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row>
    <row r="126" spans="1:73" ht="20.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row>
    <row r="127" spans="1:73" ht="20.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row>
    <row r="128" spans="1:73" ht="20.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row>
    <row r="129" spans="1:73" ht="20.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row>
    <row r="130" spans="1:73" ht="20.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row>
    <row r="131" spans="1:73" ht="20.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row>
    <row r="132" spans="1:73" ht="20.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row>
    <row r="133" spans="1:73" ht="20.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row>
    <row r="134" spans="1:73" ht="20.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row>
    <row r="135" spans="1:73" ht="20.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row>
    <row r="136" spans="1:73" ht="20.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row>
    <row r="137" spans="1:73" ht="20.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row>
    <row r="138" spans="1:73" ht="20.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row>
    <row r="139" spans="1:73" ht="20.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row>
    <row r="140" spans="1:73" ht="20.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row>
    <row r="141" spans="1:73" ht="20.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row>
    <row r="142" spans="1:73" ht="20.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row>
    <row r="143" spans="1:73" ht="20.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row>
    <row r="144" spans="1:73" ht="20.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row>
    <row r="145" spans="1:73" ht="20.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row>
    <row r="146" spans="1:73" ht="20.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row>
    <row r="147" spans="1:73" ht="20.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row>
    <row r="148" spans="1:73" ht="20.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row>
    <row r="149" spans="1:73" ht="20.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row>
    <row r="150" spans="1:73" ht="20.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row>
    <row r="151" spans="1:73" ht="20.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row>
    <row r="152" spans="1:73" ht="20.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row>
    <row r="153" spans="1:73" ht="20.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row>
    <row r="154" spans="1:73" ht="20.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row>
    <row r="155" spans="1:73" ht="20.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row>
    <row r="156" spans="1:73" ht="20.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row>
    <row r="157" spans="1:73" ht="20.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row>
    <row r="158" spans="1:73" ht="20.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row>
    <row r="159" spans="1:73" ht="20.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row>
    <row r="160" spans="1:73" ht="20.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row>
    <row r="161" spans="1:73" ht="20.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row>
    <row r="162" spans="1:73" ht="20.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row>
    <row r="163" spans="1:73" ht="20.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row>
    <row r="164" spans="1:73" ht="20.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row>
    <row r="165" spans="1:73" ht="20.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row>
    <row r="166" spans="1:73" ht="20.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row>
    <row r="167" spans="1:73" ht="20.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row>
    <row r="168" spans="1:73" ht="20.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row>
    <row r="169" spans="1:73" ht="20.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row>
    <row r="170" spans="1:73" ht="20.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row>
    <row r="171" spans="1:73" ht="20.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row>
    <row r="172" spans="1:73" ht="20.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row>
    <row r="173" spans="1:73" ht="20.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row>
    <row r="174" spans="1:73" ht="20.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row>
    <row r="175" spans="1:73" ht="20.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row>
    <row r="176" spans="1:73" ht="20.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row>
    <row r="177" spans="1:73" ht="20.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row>
    <row r="178" spans="1:73" ht="20.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row>
    <row r="179" spans="1:73" ht="20.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row>
    <row r="180" spans="1:73" ht="20.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row>
    <row r="181" spans="1:73" ht="20.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row>
    <row r="182" spans="1:73" ht="20.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row>
    <row r="183" spans="1:73" ht="20.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row>
    <row r="184" spans="1:73" ht="20.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row>
    <row r="185" spans="1:73" ht="20.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row>
    <row r="186" spans="1:73" ht="20.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row>
    <row r="187" spans="1:73" ht="20.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row>
    <row r="188" spans="1:73" ht="20.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row>
    <row r="189" spans="1:73" ht="20.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row>
    <row r="190" spans="1:73" ht="20.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row>
    <row r="191" spans="1:73" ht="20.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row>
    <row r="192" spans="1:73" ht="20.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row>
    <row r="193" spans="1:73" ht="20.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row>
    <row r="194" spans="1:73" ht="20.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row>
    <row r="195" spans="1:73" ht="20.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row>
    <row r="196" spans="1:73" ht="20.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row>
    <row r="197" spans="1:73" ht="20.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row>
    <row r="198" spans="1:73" ht="20.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row>
    <row r="199" spans="1:73" ht="20.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row>
    <row r="200" spans="1:73" ht="20.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row>
    <row r="201" spans="1:73" ht="20.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row>
    <row r="202" spans="1:73" ht="20.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row>
    <row r="203" spans="1:73" ht="20.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row>
    <row r="204" spans="1:73" ht="20.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row>
    <row r="205" spans="1:73" ht="20.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row>
    <row r="206" spans="1:73" ht="20.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row>
    <row r="207" spans="1:73" ht="20.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row>
    <row r="208" spans="1:73" ht="20.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row>
    <row r="209" spans="1:73" ht="20.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row>
    <row r="210" spans="1:73" ht="20.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row>
    <row r="211" spans="1:73" ht="20.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row>
    <row r="212" spans="1:73" ht="20.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row>
    <row r="213" spans="1:73" ht="20.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row>
    <row r="214" spans="1:73" ht="20.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row>
    <row r="215" spans="1:73" ht="20.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row>
    <row r="216" spans="1:73" ht="20.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row>
    <row r="217" spans="1:73" ht="20.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row>
    <row r="218" spans="1:73" ht="20.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row>
    <row r="219" spans="1:73" ht="20.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row>
    <row r="220" spans="1:73" ht="20.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row>
    <row r="221" spans="1:73" ht="20.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row>
    <row r="222" spans="1:73" ht="20.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row>
    <row r="223" spans="1:73" ht="20.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row>
    <row r="224" spans="1:73" ht="20.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row>
    <row r="225" spans="1:73" ht="20.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row>
    <row r="226" spans="1:73" ht="20.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row>
    <row r="227" spans="1:73" ht="20.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row>
    <row r="228" spans="1:73" ht="20.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row>
    <row r="229" spans="1:73" ht="20.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row>
    <row r="230" spans="1:73" ht="20.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row>
    <row r="231" spans="1:73" ht="20.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row>
    <row r="232" spans="1:73" ht="20.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row>
    <row r="233" spans="1:73" ht="20.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row>
    <row r="234" spans="1:73" ht="20.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row>
    <row r="235" spans="1:73" ht="20.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row>
    <row r="236" spans="1:73" ht="20.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row>
    <row r="237" spans="1:73" ht="20.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row>
    <row r="238" spans="1:73" ht="20.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row>
    <row r="239" spans="1:73" ht="20.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row>
    <row r="240" spans="1:73" ht="20.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row>
    <row r="241" spans="1:73" ht="20.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row>
    <row r="242" spans="1:73" ht="20.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row>
    <row r="243" spans="1:73" ht="20.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row>
    <row r="244" spans="1:73" ht="20.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row>
    <row r="245" spans="1:73" ht="20.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row>
    <row r="246" spans="1:73" ht="20.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row>
    <row r="247" spans="1:73" ht="20.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row>
    <row r="248" spans="1:73" ht="20.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row>
    <row r="249" spans="1:73" ht="20.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row>
    <row r="250" spans="1:73" ht="20.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row>
    <row r="251" spans="1:73" ht="20.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row>
    <row r="252" spans="1:73" ht="20.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row>
    <row r="253" spans="1:73" ht="20.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row>
    <row r="254" spans="1:73" ht="20.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row>
    <row r="255" spans="1:73" ht="20.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row>
    <row r="256" spans="1:73" ht="20.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row>
    <row r="257" spans="1:73" ht="20.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row>
    <row r="258" spans="1:73" ht="20.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row>
    <row r="259" spans="1:73" ht="20.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row>
    <row r="260" spans="1:73" ht="20.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row>
    <row r="261" spans="1:73" ht="20.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row>
    <row r="262" spans="1:73" ht="20.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row>
    <row r="263" spans="1:73" ht="20.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row>
    <row r="264" spans="1:73" ht="20.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row>
    <row r="265" spans="1:73" ht="20.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row>
    <row r="266" spans="1:73" ht="20.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row>
    <row r="267" spans="1:73" ht="20.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row>
    <row r="268" spans="1:73" ht="20.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row>
    <row r="269" spans="1:73" ht="20.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row>
    <row r="270" spans="1:73" ht="20.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row>
    <row r="271" spans="1:73" ht="20.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row>
    <row r="272" spans="1:73" ht="20.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row>
    <row r="273" spans="1:73" ht="20.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row>
    <row r="274" spans="1:73" ht="20.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row>
    <row r="275" spans="1:73" ht="20.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row>
    <row r="276" spans="1:73" ht="20.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row>
    <row r="277" spans="1:73" ht="20.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row>
    <row r="278" spans="1:73" ht="20.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row>
    <row r="279" spans="1:73" ht="20.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row>
    <row r="280" spans="1:73" ht="20.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row>
    <row r="281" spans="1:73" ht="20.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row>
    <row r="282" spans="1:73" ht="20.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row>
    <row r="283" spans="1:73" ht="20.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row>
    <row r="284" spans="1:73" ht="20.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row>
    <row r="285" spans="1:73" ht="20.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row>
    <row r="286" spans="1:73" ht="20.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row>
    <row r="287" spans="1:73" ht="20.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row>
    <row r="288" spans="1:73" ht="20.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row>
    <row r="289" spans="1:73" ht="20.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row>
    <row r="290" spans="1:73" ht="20.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row>
    <row r="291" spans="1:73" ht="20.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row>
    <row r="292" spans="1:73" ht="20.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row>
    <row r="293" spans="1:73" ht="20.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row>
    <row r="294" spans="1:73" ht="20.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row>
    <row r="295" spans="1:73" ht="20.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row>
    <row r="296" spans="1:73" ht="20.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row>
    <row r="297" spans="1:73" ht="20.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row>
    <row r="298" spans="1:73" ht="20.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row>
    <row r="299" spans="1:73" ht="20.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row>
    <row r="300" spans="1:73" ht="20.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row>
    <row r="301" spans="1:73" ht="20.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row>
    <row r="302" spans="1:73" ht="20.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row>
    <row r="303" spans="1:73" ht="20.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row>
    <row r="304" spans="1:73" ht="20.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row>
    <row r="305" spans="1:73" ht="20.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row>
    <row r="306" spans="1:73" ht="20.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row>
    <row r="307" spans="1:73" ht="20.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row>
    <row r="308" spans="1:73" ht="20.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row>
    <row r="309" spans="1:73" ht="20.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row>
    <row r="310" spans="1:73" ht="20.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row>
    <row r="311" spans="1:73" ht="20.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row>
    <row r="312" spans="1:73" ht="20.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row>
    <row r="313" spans="1:73" ht="20.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row>
    <row r="314" spans="1:73" ht="20.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row>
    <row r="315" spans="1:73" ht="20.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row>
    <row r="316" spans="1:73" ht="20.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row>
    <row r="317" spans="1:73" ht="20.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row>
    <row r="318" spans="1:73" ht="20.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row>
    <row r="319" spans="1:73" ht="20.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row>
    <row r="320" spans="1:73" ht="20.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row>
    <row r="321" spans="1:73" ht="20.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row>
    <row r="322" spans="1:73" ht="20.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row>
    <row r="323" spans="1:73" ht="20.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row>
    <row r="324" spans="1:73" ht="20.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row>
    <row r="325" spans="1:73" ht="20.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row>
    <row r="326" spans="1:73" ht="20.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row>
    <row r="327" spans="1:73" ht="20.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row>
    <row r="328" spans="1:73" ht="20.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row>
    <row r="329" spans="1:73" ht="20.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row>
    <row r="330" spans="1:73" ht="20.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row>
    <row r="331" spans="1:73" ht="20.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row>
    <row r="332" spans="1:73" ht="20.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row>
    <row r="333" spans="1:73" ht="20.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row>
    <row r="334" spans="1:73" ht="20.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row>
    <row r="335" spans="1:73" ht="20.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row>
    <row r="336" spans="1:73" ht="20.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row>
    <row r="337" spans="1:73" ht="20.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row>
    <row r="338" spans="1:73" ht="20.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row>
    <row r="339" spans="1:73" ht="20.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row>
    <row r="340" spans="1:73" ht="20.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row>
    <row r="341" spans="1:73" ht="20.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row>
    <row r="342" spans="1:73" ht="20.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row>
    <row r="343" spans="1:73" ht="20.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row>
    <row r="344" spans="1:73" ht="20.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row>
    <row r="345" spans="1:73" ht="20.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row>
    <row r="346" spans="1:73" ht="20.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row>
    <row r="347" spans="1:73" ht="20.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row>
    <row r="348" spans="1:73" ht="20.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row>
    <row r="349" spans="1:73" ht="20.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row>
    <row r="350" spans="1:73" ht="20.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row>
    <row r="351" spans="1:73" ht="20.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row>
    <row r="352" spans="1:73" ht="20.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row>
    <row r="353" spans="1:73" ht="20.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row>
    <row r="354" spans="1:73" ht="20.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row>
    <row r="355" spans="1:73" ht="20.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row>
    <row r="356" spans="1:73" ht="20.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row>
    <row r="357" spans="1:73" ht="20.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row>
    <row r="358" spans="1:73" ht="20.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row>
    <row r="359" spans="1:73" ht="20.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row>
    <row r="360" spans="1:73" ht="20.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row>
    <row r="361" spans="1:73" ht="20.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row>
    <row r="362" spans="1:73" ht="20.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row>
    <row r="363" spans="1:73" ht="20.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row>
    <row r="364" spans="1:73" ht="20.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row>
    <row r="365" spans="1:73" ht="20.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row>
    <row r="366" spans="1:73" ht="20.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row>
    <row r="367" spans="1:73" ht="20.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row>
    <row r="368" spans="1:73" ht="20.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row>
    <row r="369" spans="1:73" ht="20.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row>
    <row r="370" spans="1:73" ht="20.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row>
    <row r="371" spans="1:73" ht="20.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row>
    <row r="372" spans="1:73" ht="20.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row>
    <row r="373" spans="1:73" ht="20.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row>
    <row r="374" spans="1:73" ht="20.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row>
    <row r="375" spans="1:73" ht="20.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row>
    <row r="376" spans="1:73" ht="20.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row>
    <row r="377" spans="1:73" ht="20.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row>
    <row r="378" spans="1:73" ht="20.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row>
    <row r="379" spans="1:73" ht="20.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row>
    <row r="380" spans="1:73" ht="20.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row>
    <row r="381" spans="1:73" ht="20.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row>
    <row r="382" spans="1:73" ht="20.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row>
    <row r="383" spans="1:73" ht="20.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row>
    <row r="384" spans="1:73" ht="20.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row>
    <row r="385" spans="1:73" ht="20.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row>
    <row r="386" spans="1:73" ht="20.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row>
    <row r="387" spans="1:73" ht="20.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row>
    <row r="388" spans="1:73" ht="20.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row>
    <row r="389" spans="1:73" ht="20.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row>
    <row r="390" spans="1:73" ht="20.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row>
    <row r="391" spans="1:73" ht="20.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row>
    <row r="392" spans="1:73" ht="20.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row>
    <row r="393" spans="1:73" ht="20.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row>
    <row r="394" spans="1:73" ht="20.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row>
    <row r="395" spans="1:73" ht="20.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row>
    <row r="396" spans="1:73" ht="20.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row>
    <row r="397" spans="1:73" ht="20.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row>
    <row r="398" spans="1:73" ht="20.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row>
    <row r="399" spans="1:73" ht="20.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row>
    <row r="400" spans="1:73" ht="20.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row>
    <row r="401" spans="1:73" ht="20.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row>
    <row r="402" spans="1:73" ht="20.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row>
    <row r="403" spans="1:73" ht="20.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row>
    <row r="404" spans="1:73" ht="20.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row>
    <row r="405" spans="1:73" ht="20.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row>
    <row r="406" spans="1:73" ht="20.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row>
    <row r="407" spans="1:73" ht="20.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row>
    <row r="408" spans="1:73" ht="20.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row>
    <row r="409" spans="1:73" ht="20.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row>
    <row r="410" spans="1:73" ht="20.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row>
    <row r="411" spans="1:73" ht="20.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row>
    <row r="412" spans="1:73" ht="20.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row>
    <row r="413" spans="1:73" ht="20.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row>
    <row r="414" spans="1:73" ht="20.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row>
    <row r="415" spans="1:73" ht="20.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row>
    <row r="416" spans="1:73" ht="20.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row>
    <row r="417" spans="1:73" ht="20.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row>
    <row r="418" spans="1:73" ht="20.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row>
    <row r="419" spans="1:73" ht="20.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row>
    <row r="420" spans="1:73" ht="20.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row>
    <row r="421" spans="1:73" ht="20.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row>
    <row r="422" spans="1:73" ht="20.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row>
    <row r="423" spans="1:73" ht="20.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row>
    <row r="424" spans="1:73" ht="20.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row>
    <row r="425" spans="1:73" ht="20.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row>
    <row r="426" spans="1:73" ht="20.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row>
    <row r="427" spans="1:73" ht="20.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row>
    <row r="428" spans="1:73" ht="20.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row>
    <row r="429" spans="1:73" ht="20.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row>
    <row r="430" spans="1:73" ht="20.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row>
    <row r="431" spans="1:73" ht="20.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row>
    <row r="432" spans="1:73" ht="20.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row>
    <row r="433" spans="1:73" ht="20.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row>
    <row r="434" spans="1:73" ht="20.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row>
    <row r="435" spans="1:73" ht="20.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row>
    <row r="436" spans="1:73" ht="20.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row>
    <row r="437" spans="1:73" ht="20.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row>
    <row r="438" spans="1:73" ht="20.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row>
    <row r="439" spans="1:73" ht="20.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row>
    <row r="440" spans="1:73" ht="20.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row>
    <row r="441" spans="1:73" ht="20.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row>
    <row r="442" spans="1:73" ht="20.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row>
    <row r="443" spans="1:73" ht="20.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row>
    <row r="444" spans="1:73" ht="20.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row>
    <row r="445" spans="1:73" ht="20.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row>
    <row r="446" spans="1:73" ht="20.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row>
    <row r="447" spans="1:73" ht="20.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row>
    <row r="448" spans="1:73" ht="20.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row>
    <row r="449" spans="1:73" ht="20.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row>
    <row r="450" spans="1:73" ht="20.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row>
    <row r="451" spans="1:73" ht="20.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row>
    <row r="452" spans="1:73" ht="20.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row>
    <row r="453" spans="1:73" ht="20.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row>
    <row r="454" spans="1:73" ht="20.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row>
    <row r="455" spans="1:73" ht="20.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row>
    <row r="456" spans="1:73" ht="20.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row>
    <row r="457" spans="1:73" ht="20.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row>
    <row r="458" spans="1:73" ht="20.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row>
    <row r="459" spans="1:73" ht="20.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row>
    <row r="460" spans="1:73" ht="20.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row>
    <row r="461" spans="1:73" ht="20.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row>
    <row r="462" spans="1:73" ht="20.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row>
    <row r="463" spans="1:73" ht="20.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row>
    <row r="464" spans="1:73" ht="20.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row>
    <row r="465" spans="1:73" ht="20.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row>
    <row r="466" spans="1:73" ht="20.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row>
    <row r="467" spans="1:73" ht="20.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row>
    <row r="468" spans="1:73" ht="20.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row>
    <row r="469" spans="1:73" ht="20.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row>
    <row r="470" spans="1:73" ht="20.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row>
    <row r="471" spans="1:73" ht="20.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row>
    <row r="472" spans="1:73" ht="20.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row>
    <row r="473" spans="1:73" ht="20.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row>
    <row r="474" spans="1:73" ht="20.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row>
    <row r="475" spans="1:73" ht="20.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row>
    <row r="476" spans="1:73" ht="20.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row>
    <row r="477" spans="1:73" ht="20.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row>
    <row r="478" spans="1:73" ht="20.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row>
    <row r="479" spans="1:73" ht="20.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row>
    <row r="480" spans="1:73" ht="20.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row>
    <row r="481" spans="1:73" ht="20.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row>
    <row r="482" spans="1:73" ht="20.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row>
    <row r="483" spans="1:73" ht="20.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row>
    <row r="484" spans="1:73" ht="20.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row>
    <row r="485" spans="1:73" ht="20.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row>
    <row r="486" spans="1:73" ht="20.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row>
    <row r="487" spans="1:73" ht="20.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row>
    <row r="488" spans="1:73" ht="20.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row>
    <row r="489" spans="1:73" ht="20.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row>
    <row r="490" spans="1:73" ht="20.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row>
    <row r="491" spans="1:73" ht="20.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row>
    <row r="492" spans="1:73" ht="20.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row>
    <row r="493" spans="1:73" ht="20.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row>
    <row r="494" spans="1:73" ht="20.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row>
    <row r="495" spans="1:73" ht="20.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row>
    <row r="496" spans="1:73" ht="20.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row>
    <row r="497" spans="1:73" ht="20.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row>
    <row r="498" spans="1:73" ht="20.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row>
    <row r="499" spans="1:73" ht="20.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row>
    <row r="500" spans="1:73" ht="20.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row>
    <row r="501" spans="1:73" ht="20.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row>
    <row r="502" spans="1:73" ht="20.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row>
    <row r="503" spans="1:73" ht="20.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row>
    <row r="504" spans="1:73" ht="20.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row>
    <row r="505" spans="1:73" ht="20.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row>
    <row r="506" spans="1:73" ht="20.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row>
    <row r="507" spans="1:73" ht="20.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row>
    <row r="508" spans="1:73" ht="20.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row>
    <row r="509" spans="1:73" ht="20.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row>
    <row r="510" spans="1:73" ht="20.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row>
    <row r="511" spans="1:73" ht="20.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row>
    <row r="512" spans="1:73" ht="20.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row>
    <row r="513" spans="1:73" ht="20.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row>
    <row r="514" spans="1:73" ht="20.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row>
    <row r="515" spans="1:73" ht="20.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row>
    <row r="516" spans="1:73" ht="20.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row>
    <row r="517" spans="1:73" ht="20.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row>
    <row r="518" spans="1:73" ht="20.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row>
    <row r="519" spans="1:73" ht="20.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row>
    <row r="520" spans="1:73" ht="20.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row>
    <row r="521" spans="1:73" ht="20.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row>
    <row r="522" spans="1:73" ht="20.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row>
    <row r="523" spans="1:73" ht="20.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row>
    <row r="524" spans="1:73" ht="20.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row>
    <row r="525" spans="1:73" ht="20.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row>
    <row r="526" spans="1:73" ht="20.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row>
    <row r="527" spans="1:73" ht="20.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row>
    <row r="528" spans="1:73" ht="20.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row>
    <row r="529" spans="1:73" ht="20.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row>
    <row r="530" spans="1:73" ht="20.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row>
    <row r="531" spans="1:73" ht="20.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row>
    <row r="532" spans="1:73" ht="20.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row>
    <row r="533" spans="1:73" ht="20.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row>
    <row r="534" spans="1:73" ht="20.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row>
    <row r="535" spans="1:73" ht="20.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row>
    <row r="536" spans="1:73" ht="20.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row>
    <row r="537" spans="1:73" ht="20.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row>
    <row r="538" spans="1:73" ht="20.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row>
    <row r="539" spans="1:73" ht="20.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row>
    <row r="540" spans="1:73" ht="20.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row>
    <row r="541" spans="1:73" ht="20.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row>
    <row r="542" spans="1:73" ht="20.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row>
    <row r="543" spans="1:73" ht="20.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row>
    <row r="544" spans="1:73" ht="20.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row>
    <row r="545" spans="1:73" ht="20.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row>
    <row r="546" spans="1:73" ht="20.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row>
    <row r="547" spans="1:73" ht="20.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row>
    <row r="548" spans="1:73" ht="20.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row>
    <row r="549" spans="1:73" ht="20.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row>
    <row r="550" spans="1:73" ht="20.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row>
    <row r="551" spans="1:73" ht="20.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row>
    <row r="552" spans="1:73" ht="20.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row>
    <row r="553" spans="1:73" ht="20.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row>
    <row r="554" spans="1:73" ht="20.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row>
    <row r="555" spans="1:73" ht="20.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row>
    <row r="556" spans="1:73" ht="20.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row>
    <row r="557" spans="1:73" ht="20.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row>
    <row r="558" spans="1:73" ht="20.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row>
    <row r="559" spans="1:73" ht="20.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row>
    <row r="560" spans="1:73" ht="20.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row>
    <row r="561" spans="1:73" ht="20.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row>
    <row r="562" spans="1:73" ht="20.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row>
    <row r="563" spans="1:73" ht="20.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row>
    <row r="564" spans="1:73" ht="20.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row>
    <row r="565" spans="1:73" ht="20.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row>
    <row r="566" spans="1:73" ht="20.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row>
    <row r="567" spans="1:73" ht="20.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row>
    <row r="568" spans="1:73" ht="20.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row>
    <row r="569" spans="1:73" ht="20.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row>
    <row r="570" spans="1:73" ht="20.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row>
    <row r="571" spans="1:73" ht="20.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row>
    <row r="572" spans="1:73" ht="20.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row>
    <row r="573" spans="1:73" ht="20.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row>
    <row r="574" spans="1:73" ht="20.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row>
    <row r="575" spans="1:73" ht="20.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row>
    <row r="576" spans="1:73" ht="20.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row>
    <row r="577" spans="1:73" ht="20.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row>
    <row r="578" spans="1:73" ht="20.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row>
    <row r="579" spans="1:73" ht="20.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row>
    <row r="580" spans="1:73" ht="20.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row>
    <row r="581" spans="1:73" ht="20.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row>
    <row r="582" spans="1:73" ht="20.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row>
    <row r="583" spans="1:73" ht="20.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row>
    <row r="584" spans="1:73" ht="20.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row>
    <row r="585" spans="1:73" ht="20.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row>
    <row r="586" spans="1:73" ht="20.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row>
    <row r="587" spans="1:73" ht="20.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row>
    <row r="588" spans="1:73" ht="20.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row>
    <row r="589" spans="1:73" ht="20.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row>
    <row r="590" spans="1:73" ht="20.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row>
    <row r="591" spans="1:73" ht="20.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row>
    <row r="592" spans="1:73" ht="20.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row>
    <row r="593" spans="1:73" ht="20.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row>
    <row r="594" spans="1:73" ht="20.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row>
    <row r="595" spans="1:73" ht="20.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row>
    <row r="596" spans="1:73" ht="20.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row>
    <row r="597" spans="1:73" ht="20.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row>
    <row r="598" spans="1:73" ht="20.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row>
    <row r="599" spans="1:73" ht="20.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row>
    <row r="600" spans="1:73" ht="20.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row>
    <row r="601" spans="1:73" ht="20.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row>
    <row r="602" spans="1:73" ht="20.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row>
    <row r="603" spans="1:73" ht="20.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row>
    <row r="604" spans="1:73" ht="20.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row>
    <row r="605" spans="1:73" ht="20.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row>
    <row r="606" spans="1:73" ht="20.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row>
    <row r="607" spans="1:73" ht="20.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row>
    <row r="608" spans="1:73" ht="20.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row>
    <row r="609" spans="1:73" ht="20.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row>
    <row r="610" spans="1:73" ht="20.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row>
    <row r="611" spans="1:73" ht="20.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row>
    <row r="612" spans="1:73" ht="20.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row>
    <row r="613" spans="1:73" ht="20.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row>
    <row r="614" spans="1:73" ht="20.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row>
    <row r="615" spans="1:73" ht="20.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row>
    <row r="616" spans="1:73" ht="20.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row>
    <row r="617" spans="1:73" ht="20.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row>
    <row r="618" spans="1:73" ht="20.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row>
    <row r="619" spans="1:73" ht="20.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row>
    <row r="620" spans="1:73" ht="20.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row>
    <row r="621" spans="1:73" ht="20.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row>
    <row r="622" spans="1:73" ht="20.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row>
    <row r="623" spans="1:73" ht="20.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row>
    <row r="624" spans="1:73" ht="20.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row>
    <row r="625" spans="1:73" ht="20.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row>
    <row r="626" spans="1:73" ht="20.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row>
    <row r="627" spans="1:73" ht="20.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row>
    <row r="628" spans="1:73" ht="20.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row>
    <row r="629" spans="1:73" ht="20.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row>
    <row r="630" spans="1:73" ht="20.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row>
    <row r="631" spans="1:73" ht="20.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row>
    <row r="632" spans="1:73" ht="20.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row>
    <row r="633" spans="1:73" ht="20.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row>
    <row r="634" spans="1:73" ht="20.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row>
    <row r="635" spans="1:73" ht="20.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row>
    <row r="636" spans="1:73" ht="20.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row>
    <row r="637" spans="1:73" ht="20.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row>
    <row r="638" spans="1:73" ht="20.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row>
    <row r="639" spans="1:73" ht="20.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row>
    <row r="640" spans="1:73" ht="20.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row>
    <row r="641" spans="1:73" ht="20.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row>
    <row r="642" spans="1:73" ht="20.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row>
    <row r="643" spans="1:73" ht="20.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row>
    <row r="644" spans="1:73" ht="20.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row>
    <row r="645" spans="1:73" ht="20.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row>
    <row r="646" spans="1:73" ht="20.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row>
    <row r="647" spans="1:73" ht="20.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row>
    <row r="648" spans="1:73" ht="20.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row>
    <row r="649" spans="1:73" ht="20.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row>
    <row r="650" spans="1:73" ht="20.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row>
    <row r="651" spans="1:73" ht="20.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row>
    <row r="652" spans="1:73" ht="20.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row>
    <row r="653" spans="1:73" ht="20.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row>
    <row r="654" spans="1:73" ht="20.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row>
    <row r="655" spans="1:73" ht="20.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row>
    <row r="656" spans="1:73" ht="20.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row>
    <row r="657" spans="1:73" ht="20.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row>
    <row r="658" spans="1:73" ht="20.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row>
    <row r="659" spans="1:73" ht="20.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row>
    <row r="660" spans="1:73" ht="20.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row>
    <row r="661" spans="1:73" ht="20.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row>
    <row r="662" spans="1:73" ht="20.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row>
    <row r="663" spans="1:73" ht="20.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row>
    <row r="664" spans="1:73" ht="20.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row>
    <row r="665" spans="1:73" ht="20.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row>
    <row r="666" spans="1:73" ht="20.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row>
    <row r="667" spans="1:73" ht="20.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row>
    <row r="668" spans="1:73" ht="20.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row>
    <row r="669" spans="1:73" ht="20.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row>
    <row r="670" spans="1:73" ht="20.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row>
    <row r="671" spans="1:73" ht="20.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row>
    <row r="672" spans="1:73" ht="20.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row>
    <row r="673" spans="1:73" ht="20.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row>
    <row r="674" spans="1:73" ht="20.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row>
    <row r="675" spans="1:73" ht="20.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row>
    <row r="676" spans="1:73" ht="20.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row>
    <row r="677" spans="1:73" ht="20.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row>
    <row r="678" spans="1:73" ht="20.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row>
    <row r="679" spans="1:73" ht="20.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row>
    <row r="680" spans="1:73" ht="20.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row>
    <row r="681" spans="1:73" ht="20.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row>
    <row r="682" spans="1:73" ht="20.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row>
    <row r="683" spans="1:73" ht="20.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row>
    <row r="684" spans="1:73" ht="20.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row>
    <row r="685" spans="1:73" ht="20.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row>
    <row r="686" spans="1:73" ht="20.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row>
    <row r="687" spans="1:73" ht="20.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row>
    <row r="688" spans="1:73" ht="20.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row>
    <row r="689" spans="1:73" ht="20.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row>
    <row r="690" spans="1:73" ht="20.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row>
    <row r="691" spans="1:73" ht="20.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row>
    <row r="692" spans="1:73" ht="20.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row>
    <row r="693" spans="1:73" ht="20.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row>
    <row r="694" spans="1:73" ht="20.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row>
    <row r="695" spans="1:73" ht="20.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row>
    <row r="696" spans="1:73" ht="20.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row>
    <row r="697" spans="1:73" ht="20.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row>
    <row r="698" spans="1:73" ht="20.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row>
    <row r="699" spans="1:73" ht="20.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row>
    <row r="700" spans="1:73" ht="20.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row>
    <row r="701" spans="1:73" ht="20.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row>
    <row r="702" spans="1:73" ht="20.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row>
    <row r="703" spans="1:73" ht="20.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row>
    <row r="704" spans="1:73" ht="20.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row>
    <row r="705" spans="1:73" ht="20.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row>
    <row r="706" spans="1:73" ht="20.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row>
    <row r="707" spans="1:73" ht="20.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row>
    <row r="708" spans="1:73" ht="20.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row>
    <row r="709" spans="1:73" ht="20.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row>
    <row r="710" spans="1:73" ht="20.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row>
    <row r="711" spans="1:73" ht="20.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row>
    <row r="712" spans="1:73" ht="20.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row>
    <row r="713" spans="1:73" ht="20.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row>
    <row r="714" spans="1:73" ht="20.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row>
    <row r="715" spans="1:73" ht="20.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row>
    <row r="716" spans="1:73" ht="20.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row>
    <row r="717" spans="1:73" ht="20.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row>
    <row r="718" spans="1:73" ht="20.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row>
    <row r="719" spans="1:73" ht="20.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row>
    <row r="720" spans="1:73" ht="20.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row>
    <row r="721" spans="1:73" ht="20.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row>
    <row r="722" spans="1:73" ht="20.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row>
    <row r="723" spans="1:73" ht="20.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row>
    <row r="724" spans="1:73" ht="20.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row>
    <row r="725" spans="1:73" ht="20.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row>
    <row r="726" spans="1:73" ht="20.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row>
    <row r="727" spans="1:73" ht="20.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row>
    <row r="728" spans="1:73" ht="20.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row>
    <row r="729" spans="1:73" ht="20.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row>
    <row r="730" spans="1:73" ht="20.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row>
    <row r="731" spans="1:73" ht="20.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row>
    <row r="732" spans="1:73" ht="20.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row>
    <row r="733" spans="1:73" ht="20.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row>
    <row r="734" spans="1:73" ht="20.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row>
    <row r="735" spans="1:73" ht="20.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row>
    <row r="736" spans="1:73" ht="20.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row>
    <row r="737" spans="1:73" ht="20.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row>
    <row r="738" spans="1:73" ht="20.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row>
    <row r="739" spans="1:73" ht="20.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row>
    <row r="740" spans="1:73" ht="20.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row>
    <row r="741" spans="1:73" ht="20.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row>
    <row r="742" spans="1:73" ht="20.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row>
    <row r="743" spans="1:73" ht="20.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row>
    <row r="744" spans="1:73" ht="20.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row>
    <row r="745" spans="1:73" ht="20.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row>
    <row r="746" spans="1:73" ht="20.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row>
    <row r="747" spans="1:73" ht="20.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row>
    <row r="748" spans="1:73" ht="20.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row>
    <row r="749" spans="1:73" ht="20.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row>
    <row r="750" spans="1:73" ht="20.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row>
    <row r="751" spans="1:73" ht="20.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row>
    <row r="752" spans="1:73" ht="20.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row>
    <row r="753" spans="1:73" ht="20.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row>
    <row r="754" spans="1:73" ht="20.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row>
    <row r="755" spans="1:73" ht="20.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row>
    <row r="756" spans="1:73" ht="20.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row>
    <row r="757" spans="1:73" ht="20.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row>
    <row r="758" spans="1:73" ht="20.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row>
    <row r="759" spans="1:73" ht="20.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row>
    <row r="760" spans="1:73" ht="20.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row>
    <row r="761" spans="1:73" ht="20.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row>
    <row r="762" spans="1:73" ht="20.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row>
    <row r="763" spans="1:73" ht="20.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row>
    <row r="764" spans="1:73" ht="20.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row>
    <row r="765" spans="1:73" ht="20.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row>
    <row r="766" spans="1:73" ht="20.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row>
    <row r="767" spans="1:73" ht="20.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row>
    <row r="768" spans="1:73" ht="20.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row>
    <row r="769" spans="1:73" ht="20.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row>
    <row r="770" spans="1:73" ht="20.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row>
    <row r="771" spans="1:73" ht="20.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row>
    <row r="772" spans="1:73" ht="20.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row>
    <row r="773" spans="1:73" ht="20.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row>
    <row r="774" spans="1:73" ht="20.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row>
    <row r="775" spans="1:73" ht="20.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row>
    <row r="776" spans="1:73" ht="20.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row>
    <row r="777" spans="1:73" ht="20.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row>
    <row r="778" spans="1:73" ht="20.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row>
    <row r="779" spans="1:73" ht="20.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row>
    <row r="780" spans="1:73" ht="20.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row>
    <row r="781" spans="1:73" ht="20.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row>
    <row r="782" spans="1:73" ht="20.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row>
    <row r="783" spans="1:73" ht="20.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row>
    <row r="784" spans="1:73" ht="20.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row>
    <row r="785" spans="1:73" ht="20.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row>
    <row r="786" spans="1:73" ht="20.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row>
    <row r="787" spans="1:73" ht="20.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row>
    <row r="788" spans="1:73" ht="20.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row>
    <row r="789" spans="1:73" ht="20.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row>
    <row r="790" spans="1:73" ht="20.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row>
    <row r="791" spans="1:73" ht="20.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row>
    <row r="792" spans="1:73" ht="20.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row>
    <row r="793" spans="1:73" ht="20.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row>
    <row r="794" spans="1:73" ht="20.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row>
    <row r="795" spans="1:73" ht="20.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row>
    <row r="796" spans="1:73" ht="20.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row>
    <row r="797" spans="1:73" ht="20.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row>
    <row r="798" spans="1:73" ht="20.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row>
    <row r="799" spans="1:73" ht="20.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row>
    <row r="800" spans="1:73" ht="20.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row>
    <row r="801" spans="1:73" ht="20.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row>
    <row r="802" spans="1:73" ht="20.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row>
    <row r="803" spans="1:73" ht="20.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row>
    <row r="804" spans="1:73" ht="20.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row>
    <row r="805" spans="1:73" ht="20.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row>
    <row r="806" spans="1:73" ht="20.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row>
    <row r="807" spans="1:73" ht="20.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row>
    <row r="808" spans="1:73" ht="20.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row>
    <row r="809" spans="1:73" ht="20.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row>
    <row r="810" spans="1:73" ht="20.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row>
    <row r="811" spans="1:73" ht="20.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row>
    <row r="812" spans="1:73" ht="20.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row>
    <row r="813" spans="1:73" ht="20.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row>
    <row r="814" spans="1:73" ht="20.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row>
    <row r="815" spans="1:73" ht="20.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row>
    <row r="816" spans="1:73" ht="20.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row>
    <row r="817" spans="1:73" ht="20.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row>
    <row r="818" spans="1:73" ht="20.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row>
    <row r="819" spans="1:73" ht="20.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row>
    <row r="820" spans="1:73" ht="20.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row>
    <row r="821" spans="1:73" ht="20.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row>
    <row r="822" spans="1:73" ht="20.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row>
    <row r="823" spans="1:73" ht="20.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row>
    <row r="824" spans="1:73" ht="20.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row>
    <row r="825" spans="1:73" ht="20.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row>
    <row r="826" spans="1:73" ht="20.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row>
    <row r="827" spans="1:73" ht="20.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row>
    <row r="828" spans="1:73" ht="20.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row>
    <row r="829" spans="1:73" ht="20.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row>
    <row r="830" spans="1:73" ht="20.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row>
    <row r="831" spans="1:73" ht="20.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row>
    <row r="832" spans="1:73" ht="20.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row>
    <row r="833" spans="1:73" ht="20.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row>
    <row r="834" spans="1:73" ht="20.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row>
    <row r="835" spans="1:73" ht="20.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row>
    <row r="836" spans="1:73" ht="20.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row>
    <row r="837" spans="1:73" ht="20.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row>
    <row r="838" spans="1:73" ht="20.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row>
    <row r="839" spans="1:73" ht="20.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row>
    <row r="840" spans="1:73" ht="20.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row>
    <row r="841" spans="1:73" ht="20.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row>
    <row r="842" spans="1:73" ht="20.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row>
    <row r="843" spans="1:73" ht="20.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row>
    <row r="844" spans="1:73" ht="20.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row>
    <row r="845" spans="1:73" ht="20.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row>
    <row r="846" spans="1:73" ht="20.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row>
    <row r="847" spans="1:73" ht="20.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row>
    <row r="848" spans="1:73" ht="20.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row>
    <row r="849" spans="1:73" ht="20.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row>
    <row r="850" spans="1:73" ht="20.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row>
    <row r="851" spans="1:73" ht="20.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row>
    <row r="852" spans="1:73" ht="20.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row>
    <row r="853" spans="1:73" ht="20.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row>
    <row r="854" spans="1:73" ht="20.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row>
    <row r="855" spans="1:73" ht="20.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row>
    <row r="856" spans="1:73" ht="20.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row>
    <row r="857" spans="1:73" ht="20.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row>
    <row r="858" spans="1:73" ht="20.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row>
    <row r="859" spans="1:73" ht="20.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row>
    <row r="860" spans="1:73" ht="20.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row>
    <row r="861" spans="1:73" ht="20.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row>
    <row r="862" spans="1:73" ht="20.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row>
    <row r="863" spans="1:73" ht="20.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row>
    <row r="864" spans="1:73" ht="20.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row>
    <row r="865" spans="1:73" ht="20.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row>
    <row r="866" spans="1:73" ht="20.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row>
    <row r="867" spans="1:73" ht="20.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row>
    <row r="868" spans="1:73" ht="20.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row>
    <row r="869" spans="1:73" ht="20.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row>
    <row r="870" spans="1:73" ht="20.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row>
    <row r="871" spans="1:73" ht="20.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row>
    <row r="872" spans="1:73" ht="20.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row>
    <row r="873" spans="1:73" ht="20.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row>
    <row r="874" spans="1:73" ht="20.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row>
    <row r="875" spans="1:73" ht="20.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row>
    <row r="876" spans="1:73" ht="20.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row>
    <row r="877" spans="1:73" ht="20.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row>
    <row r="878" spans="1:73" ht="20.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row>
    <row r="879" spans="1:73" ht="20.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row>
    <row r="880" spans="1:73" ht="20.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row>
    <row r="881" spans="1:73" ht="20.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row>
    <row r="882" spans="1:73" ht="20.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row>
    <row r="883" spans="1:73" ht="20.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row>
    <row r="884" spans="1:73" ht="20.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row>
    <row r="885" spans="1:73" ht="20.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row>
    <row r="886" spans="1:73" ht="20.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row>
    <row r="887" spans="1:73" ht="20.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row>
    <row r="888" spans="1:73" ht="20.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row>
    <row r="889" spans="1:73" ht="20.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row>
    <row r="890" spans="1:73" ht="20.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row>
    <row r="891" spans="1:73" ht="20.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row>
    <row r="892" spans="1:73" ht="20.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row>
    <row r="893" spans="1:73" ht="20.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row>
    <row r="894" spans="1:73" ht="20.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row>
    <row r="895" spans="1:73" ht="20.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row>
    <row r="896" spans="1:73" ht="20.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row>
    <row r="897" spans="1:73" ht="20.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row>
    <row r="898" spans="1:73" ht="20.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row>
    <row r="899" spans="1:73" ht="20.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row>
    <row r="900" spans="1:73" ht="20.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row>
    <row r="901" spans="1:73" ht="20.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row>
    <row r="902" spans="1:73" ht="20.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row>
    <row r="903" spans="1:73" ht="20.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row>
    <row r="904" spans="1:73" ht="20.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row>
    <row r="905" spans="1:73" ht="20.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row>
    <row r="906" spans="1:73" ht="20.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row>
    <row r="907" spans="1:73" ht="20.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row>
    <row r="908" spans="1:73" ht="20.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row>
    <row r="909" spans="1:73" ht="20.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row>
    <row r="910" spans="1:73" ht="20.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row>
    <row r="911" spans="1:73" ht="20.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row>
    <row r="912" spans="1:73" ht="20.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row>
    <row r="913" spans="1:73" ht="20.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row>
    <row r="914" spans="1:73" ht="20.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row>
    <row r="915" spans="1:73" ht="20.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row>
    <row r="916" spans="1:73" ht="20.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row>
    <row r="917" spans="1:73" ht="20.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row>
    <row r="918" spans="1:73" ht="20.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row>
    <row r="919" spans="1:73" ht="20.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row>
    <row r="920" spans="1:73" ht="20.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row>
    <row r="921" spans="1:73" ht="20.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row>
    <row r="922" spans="1:73" ht="20.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row>
    <row r="923" spans="1:73" ht="20.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row>
    <row r="924" spans="1:73" ht="20.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row>
    <row r="925" spans="1:73" ht="20.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row>
    <row r="926" spans="1:73" ht="20.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row>
    <row r="927" spans="1:73" ht="20.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row>
    <row r="928" spans="1:73" ht="20.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row>
    <row r="929" spans="1:73" ht="20.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row>
    <row r="930" spans="1:73" ht="20.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row>
    <row r="931" spans="1:73" ht="20.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row>
    <row r="932" spans="1:73" ht="20.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row>
    <row r="933" spans="1:73" ht="20.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row>
    <row r="934" spans="1:73" ht="20.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row>
    <row r="935" spans="1:73" ht="20.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row>
    <row r="936" spans="1:73" ht="20.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row>
    <row r="937" spans="1:73" ht="20.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row>
    <row r="938" spans="1:73" ht="20.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row>
    <row r="939" spans="1:73" ht="20.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row>
    <row r="940" spans="1:73" ht="20.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row>
    <row r="941" spans="1:73" ht="20.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row>
    <row r="942" spans="1:73" ht="20.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row>
    <row r="943" spans="1:73" ht="20.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row>
    <row r="944" spans="1:73" ht="20.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row>
    <row r="945" spans="1:73" ht="20.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row>
    <row r="946" spans="1:73" ht="20.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row>
    <row r="947" spans="1:73" ht="20.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row>
    <row r="948" spans="1:73" ht="20.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row>
    <row r="949" spans="1:73" ht="20.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row>
    <row r="950" spans="1:73" ht="20.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row>
    <row r="951" spans="1:73" ht="20.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row>
    <row r="952" spans="1:73" ht="20.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row>
    <row r="953" spans="1:73" ht="20.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row>
    <row r="954" spans="1:73" ht="20.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row>
    <row r="955" spans="1:73" ht="20.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row>
    <row r="956" spans="1:73" ht="20.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row>
    <row r="957" spans="1:73" ht="20.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row>
    <row r="958" spans="1:73" ht="20.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row>
    <row r="959" spans="1:73" ht="20.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row>
    <row r="960" spans="1:73" ht="20.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row>
    <row r="961" spans="1:73" ht="20.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row>
    <row r="962" spans="1:73" ht="20.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row>
    <row r="963" spans="1:73" ht="20.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row>
    <row r="964" spans="1:73" ht="20.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row>
    <row r="965" spans="1:73" ht="20.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row>
    <row r="966" spans="1:73" ht="20.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row>
    <row r="967" spans="1:73" ht="20.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row>
    <row r="968" spans="1:73" ht="20.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row>
    <row r="969" spans="1:73" ht="20.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row>
    <row r="970" spans="1:73" ht="20.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row>
    <row r="971" spans="1:73" ht="20.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row>
    <row r="972" spans="1:73" ht="20.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row>
    <row r="973" spans="1:73" ht="20.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row>
    <row r="974" spans="1:73" ht="20.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row>
    <row r="975" spans="1:73" ht="20.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row>
    <row r="976" spans="1:73" ht="20.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row>
    <row r="977" spans="1:73" ht="20.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row>
    <row r="978" spans="1:73" ht="20.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row>
    <row r="979" spans="1:73" ht="20.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row>
    <row r="980" spans="1:73" ht="20.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row>
    <row r="981" spans="1:73" ht="20.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row>
    <row r="982" spans="1:73" ht="20.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row>
    <row r="983" spans="1:73" ht="20.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row>
    <row r="984" spans="1:73" ht="20.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row>
    <row r="985" spans="1:73" ht="20.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row>
    <row r="986" spans="1:73" ht="20.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row>
    <row r="987" spans="1:73" ht="20.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row>
    <row r="988" spans="1:73" ht="20.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row>
    <row r="989" spans="1:73" ht="20.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row>
    <row r="990" spans="1:73" ht="20.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row>
    <row r="991" spans="1:73" ht="20.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row>
    <row r="992" spans="1:73" ht="20.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row>
    <row r="993" spans="1:73" ht="20.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row>
    <row r="994" spans="1:73" ht="20.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row>
    <row r="995" spans="1:73" ht="20.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row>
    <row r="996" spans="1:73" ht="20.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row>
    <row r="997" spans="1:73" ht="20.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row>
    <row r="998" spans="1:73" ht="20.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row>
    <row r="999" spans="1:73" ht="20.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row>
    <row r="1000" spans="1:73" ht="20.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row>
  </sheetData>
  <mergeCells count="243">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G62:R62"/>
    <mergeCell ref="AX62:AY62"/>
    <mergeCell ref="AZ62:BA62"/>
    <mergeCell ref="G63:R63"/>
    <mergeCell ref="AX63:AY63"/>
    <mergeCell ref="AZ63:BA63"/>
    <mergeCell ref="G64:R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7:K71"/>
    <mergeCell ref="BB62:BF71"/>
    <mergeCell ref="AX64:BA71"/>
  </mergeCells>
  <phoneticPr fontId="1" type="Hiragana"/>
  <conditionalFormatting sqref="S24 S62:BA71">
    <cfRule type="expression" dxfId="2648" priority="1">
      <formula>INDIRECT(ADDRESS(ROW(),COLUMN()))=TRUNC(INDIRECT(ADDRESS(ROW(),COLUMN())))</formula>
    </cfRule>
  </conditionalFormatting>
  <conditionalFormatting sqref="S23">
    <cfRule type="expression" dxfId="2647" priority="2">
      <formula>INDIRECT(ADDRESS(ROW(),COLUMN()))=TRUNC(INDIRECT(ADDRESS(ROW(),COLUMN())))</formula>
    </cfRule>
  </conditionalFormatting>
  <conditionalFormatting sqref="T24:Y24">
    <cfRule type="expression" dxfId="2646" priority="3">
      <formula>INDIRECT(ADDRESS(ROW(),COLUMN()))=TRUNC(INDIRECT(ADDRESS(ROW(),COLUMN())))</formula>
    </cfRule>
  </conditionalFormatting>
  <conditionalFormatting sqref="T23:Y23">
    <cfRule type="expression" dxfId="2645" priority="4">
      <formula>INDIRECT(ADDRESS(ROW(),COLUMN()))=TRUNC(INDIRECT(ADDRESS(ROW(),COLUMN())))</formula>
    </cfRule>
  </conditionalFormatting>
  <conditionalFormatting sqref="AX23:BA24">
    <cfRule type="expression" dxfId="2644" priority="5">
      <formula>INDIRECT(ADDRESS(ROW(),COLUMN()))=TRUNC(INDIRECT(ADDRESS(ROW(),COLUMN())))</formula>
    </cfRule>
  </conditionalFormatting>
  <conditionalFormatting sqref="BC14:BD14">
    <cfRule type="expression" dxfId="2643" priority="6">
      <formula>INDIRECT(ADDRESS(ROW(),COLUMN()))=TRUNC(INDIRECT(ADDRESS(ROW(),COLUMN())))</formula>
    </cfRule>
  </conditionalFormatting>
  <conditionalFormatting sqref="Z24">
    <cfRule type="expression" dxfId="2642" priority="7">
      <formula>INDIRECT(ADDRESS(ROW(),COLUMN()))=TRUNC(INDIRECT(ADDRESS(ROW(),COLUMN())))</formula>
    </cfRule>
  </conditionalFormatting>
  <conditionalFormatting sqref="Z23">
    <cfRule type="expression" dxfId="2641" priority="8">
      <formula>INDIRECT(ADDRESS(ROW(),COLUMN()))=TRUNC(INDIRECT(ADDRESS(ROW(),COLUMN())))</formula>
    </cfRule>
  </conditionalFormatting>
  <conditionalFormatting sqref="AA24:AF24">
    <cfRule type="expression" dxfId="2640" priority="9">
      <formula>INDIRECT(ADDRESS(ROW(),COLUMN()))=TRUNC(INDIRECT(ADDRESS(ROW(),COLUMN())))</formula>
    </cfRule>
  </conditionalFormatting>
  <conditionalFormatting sqref="AA23:AF23">
    <cfRule type="expression" dxfId="2639" priority="10">
      <formula>INDIRECT(ADDRESS(ROW(),COLUMN()))=TRUNC(INDIRECT(ADDRESS(ROW(),COLUMN())))</formula>
    </cfRule>
  </conditionalFormatting>
  <conditionalFormatting sqref="AG24">
    <cfRule type="expression" dxfId="2638" priority="11">
      <formula>INDIRECT(ADDRESS(ROW(),COLUMN()))=TRUNC(INDIRECT(ADDRESS(ROW(),COLUMN())))</formula>
    </cfRule>
  </conditionalFormatting>
  <conditionalFormatting sqref="AG23">
    <cfRule type="expression" dxfId="2637" priority="12">
      <formula>INDIRECT(ADDRESS(ROW(),COLUMN()))=TRUNC(INDIRECT(ADDRESS(ROW(),COLUMN())))</formula>
    </cfRule>
  </conditionalFormatting>
  <conditionalFormatting sqref="AH24:AM24">
    <cfRule type="expression" dxfId="2636" priority="13">
      <formula>INDIRECT(ADDRESS(ROW(),COLUMN()))=TRUNC(INDIRECT(ADDRESS(ROW(),COLUMN())))</formula>
    </cfRule>
  </conditionalFormatting>
  <conditionalFormatting sqref="AH23:AM23">
    <cfRule type="expression" dxfId="2635" priority="14">
      <formula>INDIRECT(ADDRESS(ROW(),COLUMN()))=TRUNC(INDIRECT(ADDRESS(ROW(),COLUMN())))</formula>
    </cfRule>
  </conditionalFormatting>
  <conditionalFormatting sqref="AN24">
    <cfRule type="expression" dxfId="2634" priority="15">
      <formula>INDIRECT(ADDRESS(ROW(),COLUMN()))=TRUNC(INDIRECT(ADDRESS(ROW(),COLUMN())))</formula>
    </cfRule>
  </conditionalFormatting>
  <conditionalFormatting sqref="AN23">
    <cfRule type="expression" dxfId="2633" priority="16">
      <formula>INDIRECT(ADDRESS(ROW(),COLUMN()))=TRUNC(INDIRECT(ADDRESS(ROW(),COLUMN())))</formula>
    </cfRule>
  </conditionalFormatting>
  <conditionalFormatting sqref="AO24:AT24">
    <cfRule type="expression" dxfId="2632" priority="17">
      <formula>INDIRECT(ADDRESS(ROW(),COLUMN()))=TRUNC(INDIRECT(ADDRESS(ROW(),COLUMN())))</formula>
    </cfRule>
  </conditionalFormatting>
  <conditionalFormatting sqref="AO23:AT23">
    <cfRule type="expression" dxfId="2631" priority="18">
      <formula>INDIRECT(ADDRESS(ROW(),COLUMN()))=TRUNC(INDIRECT(ADDRESS(ROW(),COLUMN())))</formula>
    </cfRule>
  </conditionalFormatting>
  <conditionalFormatting sqref="AU24">
    <cfRule type="expression" dxfId="2630" priority="19">
      <formula>INDIRECT(ADDRESS(ROW(),COLUMN()))=TRUNC(INDIRECT(ADDRESS(ROW(),COLUMN())))</formula>
    </cfRule>
  </conditionalFormatting>
  <conditionalFormatting sqref="AU23">
    <cfRule type="expression" dxfId="2629" priority="20">
      <formula>INDIRECT(ADDRESS(ROW(),COLUMN()))=TRUNC(INDIRECT(ADDRESS(ROW(),COLUMN())))</formula>
    </cfRule>
  </conditionalFormatting>
  <conditionalFormatting sqref="AV24:AW24">
    <cfRule type="expression" dxfId="2628" priority="21">
      <formula>INDIRECT(ADDRESS(ROW(),COLUMN()))=TRUNC(INDIRECT(ADDRESS(ROW(),COLUMN())))</formula>
    </cfRule>
  </conditionalFormatting>
  <conditionalFormatting sqref="AV23:AW23">
    <cfRule type="expression" dxfId="2627" priority="22">
      <formula>INDIRECT(ADDRESS(ROW(),COLUMN()))=TRUNC(INDIRECT(ADDRESS(ROW(),COLUMN())))</formula>
    </cfRule>
  </conditionalFormatting>
  <conditionalFormatting sqref="S27">
    <cfRule type="expression" dxfId="2626" priority="23">
      <formula>INDIRECT(ADDRESS(ROW(),COLUMN()))=TRUNC(INDIRECT(ADDRESS(ROW(),COLUMN())))</formula>
    </cfRule>
  </conditionalFormatting>
  <conditionalFormatting sqref="S26">
    <cfRule type="expression" dxfId="2625" priority="24">
      <formula>INDIRECT(ADDRESS(ROW(),COLUMN()))=TRUNC(INDIRECT(ADDRESS(ROW(),COLUMN())))</formula>
    </cfRule>
  </conditionalFormatting>
  <conditionalFormatting sqref="T27:Y27">
    <cfRule type="expression" dxfId="2624" priority="25">
      <formula>INDIRECT(ADDRESS(ROW(),COLUMN()))=TRUNC(INDIRECT(ADDRESS(ROW(),COLUMN())))</formula>
    </cfRule>
  </conditionalFormatting>
  <conditionalFormatting sqref="T26:Y26">
    <cfRule type="expression" dxfId="2623" priority="26">
      <formula>INDIRECT(ADDRESS(ROW(),COLUMN()))=TRUNC(INDIRECT(ADDRESS(ROW(),COLUMN())))</formula>
    </cfRule>
  </conditionalFormatting>
  <conditionalFormatting sqref="AX26:BA27">
    <cfRule type="expression" dxfId="2622" priority="27">
      <formula>INDIRECT(ADDRESS(ROW(),COLUMN()))=TRUNC(INDIRECT(ADDRESS(ROW(),COLUMN())))</formula>
    </cfRule>
  </conditionalFormatting>
  <conditionalFormatting sqref="Z27">
    <cfRule type="expression" dxfId="2621" priority="28">
      <formula>INDIRECT(ADDRESS(ROW(),COLUMN()))=TRUNC(INDIRECT(ADDRESS(ROW(),COLUMN())))</formula>
    </cfRule>
  </conditionalFormatting>
  <conditionalFormatting sqref="Z26">
    <cfRule type="expression" dxfId="2620" priority="29">
      <formula>INDIRECT(ADDRESS(ROW(),COLUMN()))=TRUNC(INDIRECT(ADDRESS(ROW(),COLUMN())))</formula>
    </cfRule>
  </conditionalFormatting>
  <conditionalFormatting sqref="AA27:AF27">
    <cfRule type="expression" dxfId="2619" priority="30">
      <formula>INDIRECT(ADDRESS(ROW(),COLUMN()))=TRUNC(INDIRECT(ADDRESS(ROW(),COLUMN())))</formula>
    </cfRule>
  </conditionalFormatting>
  <conditionalFormatting sqref="AA26:AF26">
    <cfRule type="expression" dxfId="2618" priority="31">
      <formula>INDIRECT(ADDRESS(ROW(),COLUMN()))=TRUNC(INDIRECT(ADDRESS(ROW(),COLUMN())))</formula>
    </cfRule>
  </conditionalFormatting>
  <conditionalFormatting sqref="AG27">
    <cfRule type="expression" dxfId="2617" priority="32">
      <formula>INDIRECT(ADDRESS(ROW(),COLUMN()))=TRUNC(INDIRECT(ADDRESS(ROW(),COLUMN())))</formula>
    </cfRule>
  </conditionalFormatting>
  <conditionalFormatting sqref="AG26">
    <cfRule type="expression" dxfId="2616" priority="33">
      <formula>INDIRECT(ADDRESS(ROW(),COLUMN()))=TRUNC(INDIRECT(ADDRESS(ROW(),COLUMN())))</formula>
    </cfRule>
  </conditionalFormatting>
  <conditionalFormatting sqref="AH27:AM27">
    <cfRule type="expression" dxfId="2615" priority="34">
      <formula>INDIRECT(ADDRESS(ROW(),COLUMN()))=TRUNC(INDIRECT(ADDRESS(ROW(),COLUMN())))</formula>
    </cfRule>
  </conditionalFormatting>
  <conditionalFormatting sqref="AH26:AM26">
    <cfRule type="expression" dxfId="2614" priority="35">
      <formula>INDIRECT(ADDRESS(ROW(),COLUMN()))=TRUNC(INDIRECT(ADDRESS(ROW(),COLUMN())))</formula>
    </cfRule>
  </conditionalFormatting>
  <conditionalFormatting sqref="AN27">
    <cfRule type="expression" dxfId="2613" priority="36">
      <formula>INDIRECT(ADDRESS(ROW(),COLUMN()))=TRUNC(INDIRECT(ADDRESS(ROW(),COLUMN())))</formula>
    </cfRule>
  </conditionalFormatting>
  <conditionalFormatting sqref="AN26">
    <cfRule type="expression" dxfId="2612" priority="37">
      <formula>INDIRECT(ADDRESS(ROW(),COLUMN()))=TRUNC(INDIRECT(ADDRESS(ROW(),COLUMN())))</formula>
    </cfRule>
  </conditionalFormatting>
  <conditionalFormatting sqref="AO27:AT27">
    <cfRule type="expression" dxfId="2611" priority="38">
      <formula>INDIRECT(ADDRESS(ROW(),COLUMN()))=TRUNC(INDIRECT(ADDRESS(ROW(),COLUMN())))</formula>
    </cfRule>
  </conditionalFormatting>
  <conditionalFormatting sqref="AO26:AT26">
    <cfRule type="expression" dxfId="2610" priority="39">
      <formula>INDIRECT(ADDRESS(ROW(),COLUMN()))=TRUNC(INDIRECT(ADDRESS(ROW(),COLUMN())))</formula>
    </cfRule>
  </conditionalFormatting>
  <conditionalFormatting sqref="AU27">
    <cfRule type="expression" dxfId="2609" priority="40">
      <formula>INDIRECT(ADDRESS(ROW(),COLUMN()))=TRUNC(INDIRECT(ADDRESS(ROW(),COLUMN())))</formula>
    </cfRule>
  </conditionalFormatting>
  <conditionalFormatting sqref="AU26">
    <cfRule type="expression" dxfId="2608" priority="41">
      <formula>INDIRECT(ADDRESS(ROW(),COLUMN()))=TRUNC(INDIRECT(ADDRESS(ROW(),COLUMN())))</formula>
    </cfRule>
  </conditionalFormatting>
  <conditionalFormatting sqref="AV27:AW27">
    <cfRule type="expression" dxfId="2607" priority="42">
      <formula>INDIRECT(ADDRESS(ROW(),COLUMN()))=TRUNC(INDIRECT(ADDRESS(ROW(),COLUMN())))</formula>
    </cfRule>
  </conditionalFormatting>
  <conditionalFormatting sqref="AV26:AW26">
    <cfRule type="expression" dxfId="2606" priority="43">
      <formula>INDIRECT(ADDRESS(ROW(),COLUMN()))=TRUNC(INDIRECT(ADDRESS(ROW(),COLUMN())))</formula>
    </cfRule>
  </conditionalFormatting>
  <conditionalFormatting sqref="S30">
    <cfRule type="expression" dxfId="2605" priority="44">
      <formula>INDIRECT(ADDRESS(ROW(),COLUMN()))=TRUNC(INDIRECT(ADDRESS(ROW(),COLUMN())))</formula>
    </cfRule>
  </conditionalFormatting>
  <conditionalFormatting sqref="S29">
    <cfRule type="expression" dxfId="2604" priority="45">
      <formula>INDIRECT(ADDRESS(ROW(),COLUMN()))=TRUNC(INDIRECT(ADDRESS(ROW(),COLUMN())))</formula>
    </cfRule>
  </conditionalFormatting>
  <conditionalFormatting sqref="T30:Y30">
    <cfRule type="expression" dxfId="2603" priority="46">
      <formula>INDIRECT(ADDRESS(ROW(),COLUMN()))=TRUNC(INDIRECT(ADDRESS(ROW(),COLUMN())))</formula>
    </cfRule>
  </conditionalFormatting>
  <conditionalFormatting sqref="T29:Y29">
    <cfRule type="expression" dxfId="2602" priority="47">
      <formula>INDIRECT(ADDRESS(ROW(),COLUMN()))=TRUNC(INDIRECT(ADDRESS(ROW(),COLUMN())))</formula>
    </cfRule>
  </conditionalFormatting>
  <conditionalFormatting sqref="AX29:BA30">
    <cfRule type="expression" dxfId="2601" priority="48">
      <formula>INDIRECT(ADDRESS(ROW(),COLUMN()))=TRUNC(INDIRECT(ADDRESS(ROW(),COLUMN())))</formula>
    </cfRule>
  </conditionalFormatting>
  <conditionalFormatting sqref="Z30">
    <cfRule type="expression" dxfId="2600" priority="49">
      <formula>INDIRECT(ADDRESS(ROW(),COLUMN()))=TRUNC(INDIRECT(ADDRESS(ROW(),COLUMN())))</formula>
    </cfRule>
  </conditionalFormatting>
  <conditionalFormatting sqref="Z29">
    <cfRule type="expression" dxfId="2599" priority="50">
      <formula>INDIRECT(ADDRESS(ROW(),COLUMN()))=TRUNC(INDIRECT(ADDRESS(ROW(),COLUMN())))</formula>
    </cfRule>
  </conditionalFormatting>
  <conditionalFormatting sqref="AA30:AF30">
    <cfRule type="expression" dxfId="2598" priority="51">
      <formula>INDIRECT(ADDRESS(ROW(),COLUMN()))=TRUNC(INDIRECT(ADDRESS(ROW(),COLUMN())))</formula>
    </cfRule>
  </conditionalFormatting>
  <conditionalFormatting sqref="AA29:AF29">
    <cfRule type="expression" dxfId="2597" priority="52">
      <formula>INDIRECT(ADDRESS(ROW(),COLUMN()))=TRUNC(INDIRECT(ADDRESS(ROW(),COLUMN())))</formula>
    </cfRule>
  </conditionalFormatting>
  <conditionalFormatting sqref="AG30">
    <cfRule type="expression" dxfId="2596" priority="53">
      <formula>INDIRECT(ADDRESS(ROW(),COLUMN()))=TRUNC(INDIRECT(ADDRESS(ROW(),COLUMN())))</formula>
    </cfRule>
  </conditionalFormatting>
  <conditionalFormatting sqref="AG29">
    <cfRule type="expression" dxfId="2595" priority="54">
      <formula>INDIRECT(ADDRESS(ROW(),COLUMN()))=TRUNC(INDIRECT(ADDRESS(ROW(),COLUMN())))</formula>
    </cfRule>
  </conditionalFormatting>
  <conditionalFormatting sqref="AH30:AM30">
    <cfRule type="expression" dxfId="2594" priority="55">
      <formula>INDIRECT(ADDRESS(ROW(),COLUMN()))=TRUNC(INDIRECT(ADDRESS(ROW(),COLUMN())))</formula>
    </cfRule>
  </conditionalFormatting>
  <conditionalFormatting sqref="AH29:AM29">
    <cfRule type="expression" dxfId="2593" priority="56">
      <formula>INDIRECT(ADDRESS(ROW(),COLUMN()))=TRUNC(INDIRECT(ADDRESS(ROW(),COLUMN())))</formula>
    </cfRule>
  </conditionalFormatting>
  <conditionalFormatting sqref="AN30">
    <cfRule type="expression" dxfId="2592" priority="57">
      <formula>INDIRECT(ADDRESS(ROW(),COLUMN()))=TRUNC(INDIRECT(ADDRESS(ROW(),COLUMN())))</formula>
    </cfRule>
  </conditionalFormatting>
  <conditionalFormatting sqref="AN29">
    <cfRule type="expression" dxfId="2591" priority="58">
      <formula>INDIRECT(ADDRESS(ROW(),COLUMN()))=TRUNC(INDIRECT(ADDRESS(ROW(),COLUMN())))</formula>
    </cfRule>
  </conditionalFormatting>
  <conditionalFormatting sqref="AO30:AT30">
    <cfRule type="expression" dxfId="2590" priority="59">
      <formula>INDIRECT(ADDRESS(ROW(),COLUMN()))=TRUNC(INDIRECT(ADDRESS(ROW(),COLUMN())))</formula>
    </cfRule>
  </conditionalFormatting>
  <conditionalFormatting sqref="AO29:AT29">
    <cfRule type="expression" dxfId="2589" priority="60">
      <formula>INDIRECT(ADDRESS(ROW(),COLUMN()))=TRUNC(INDIRECT(ADDRESS(ROW(),COLUMN())))</formula>
    </cfRule>
  </conditionalFormatting>
  <conditionalFormatting sqref="AU30">
    <cfRule type="expression" dxfId="2588" priority="61">
      <formula>INDIRECT(ADDRESS(ROW(),COLUMN()))=TRUNC(INDIRECT(ADDRESS(ROW(),COLUMN())))</formula>
    </cfRule>
  </conditionalFormatting>
  <conditionalFormatting sqref="AU29">
    <cfRule type="expression" dxfId="2587" priority="62">
      <formula>INDIRECT(ADDRESS(ROW(),COLUMN()))=TRUNC(INDIRECT(ADDRESS(ROW(),COLUMN())))</formula>
    </cfRule>
  </conditionalFormatting>
  <conditionalFormatting sqref="AV30:AW30">
    <cfRule type="expression" dxfId="2586" priority="63">
      <formula>INDIRECT(ADDRESS(ROW(),COLUMN()))=TRUNC(INDIRECT(ADDRESS(ROW(),COLUMN())))</formula>
    </cfRule>
  </conditionalFormatting>
  <conditionalFormatting sqref="AV29:AW29">
    <cfRule type="expression" dxfId="2585" priority="64">
      <formula>INDIRECT(ADDRESS(ROW(),COLUMN()))=TRUNC(INDIRECT(ADDRESS(ROW(),COLUMN())))</formula>
    </cfRule>
  </conditionalFormatting>
  <conditionalFormatting sqref="S33">
    <cfRule type="expression" dxfId="2584" priority="65">
      <formula>INDIRECT(ADDRESS(ROW(),COLUMN()))=TRUNC(INDIRECT(ADDRESS(ROW(),COLUMN())))</formula>
    </cfRule>
  </conditionalFormatting>
  <conditionalFormatting sqref="S32">
    <cfRule type="expression" dxfId="2583" priority="66">
      <formula>INDIRECT(ADDRESS(ROW(),COLUMN()))=TRUNC(INDIRECT(ADDRESS(ROW(),COLUMN())))</formula>
    </cfRule>
  </conditionalFormatting>
  <conditionalFormatting sqref="T33:Y33">
    <cfRule type="expression" dxfId="2582" priority="67">
      <formula>INDIRECT(ADDRESS(ROW(),COLUMN()))=TRUNC(INDIRECT(ADDRESS(ROW(),COLUMN())))</formula>
    </cfRule>
  </conditionalFormatting>
  <conditionalFormatting sqref="T32:Y32">
    <cfRule type="expression" dxfId="2581" priority="68">
      <formula>INDIRECT(ADDRESS(ROW(),COLUMN()))=TRUNC(INDIRECT(ADDRESS(ROW(),COLUMN())))</formula>
    </cfRule>
  </conditionalFormatting>
  <conditionalFormatting sqref="AX32:BA33">
    <cfRule type="expression" dxfId="2580" priority="69">
      <formula>INDIRECT(ADDRESS(ROW(),COLUMN()))=TRUNC(INDIRECT(ADDRESS(ROW(),COLUMN())))</formula>
    </cfRule>
  </conditionalFormatting>
  <conditionalFormatting sqref="Z33">
    <cfRule type="expression" dxfId="2579" priority="70">
      <formula>INDIRECT(ADDRESS(ROW(),COLUMN()))=TRUNC(INDIRECT(ADDRESS(ROW(),COLUMN())))</formula>
    </cfRule>
  </conditionalFormatting>
  <conditionalFormatting sqref="Z32">
    <cfRule type="expression" dxfId="2578" priority="71">
      <formula>INDIRECT(ADDRESS(ROW(),COLUMN()))=TRUNC(INDIRECT(ADDRESS(ROW(),COLUMN())))</formula>
    </cfRule>
  </conditionalFormatting>
  <conditionalFormatting sqref="AA33:AF33">
    <cfRule type="expression" dxfId="2577" priority="72">
      <formula>INDIRECT(ADDRESS(ROW(),COLUMN()))=TRUNC(INDIRECT(ADDRESS(ROW(),COLUMN())))</formula>
    </cfRule>
  </conditionalFormatting>
  <conditionalFormatting sqref="AA32:AF32">
    <cfRule type="expression" dxfId="2576" priority="73">
      <formula>INDIRECT(ADDRESS(ROW(),COLUMN()))=TRUNC(INDIRECT(ADDRESS(ROW(),COLUMN())))</formula>
    </cfRule>
  </conditionalFormatting>
  <conditionalFormatting sqref="AG33">
    <cfRule type="expression" dxfId="2575" priority="74">
      <formula>INDIRECT(ADDRESS(ROW(),COLUMN()))=TRUNC(INDIRECT(ADDRESS(ROW(),COLUMN())))</formula>
    </cfRule>
  </conditionalFormatting>
  <conditionalFormatting sqref="AG32">
    <cfRule type="expression" dxfId="2574" priority="75">
      <formula>INDIRECT(ADDRESS(ROW(),COLUMN()))=TRUNC(INDIRECT(ADDRESS(ROW(),COLUMN())))</formula>
    </cfRule>
  </conditionalFormatting>
  <conditionalFormatting sqref="AH33:AM33">
    <cfRule type="expression" dxfId="2573" priority="76">
      <formula>INDIRECT(ADDRESS(ROW(),COLUMN()))=TRUNC(INDIRECT(ADDRESS(ROW(),COLUMN())))</formula>
    </cfRule>
  </conditionalFormatting>
  <conditionalFormatting sqref="AH32:AM32">
    <cfRule type="expression" dxfId="2572" priority="77">
      <formula>INDIRECT(ADDRESS(ROW(),COLUMN()))=TRUNC(INDIRECT(ADDRESS(ROW(),COLUMN())))</formula>
    </cfRule>
  </conditionalFormatting>
  <conditionalFormatting sqref="AN33">
    <cfRule type="expression" dxfId="2571" priority="78">
      <formula>INDIRECT(ADDRESS(ROW(),COLUMN()))=TRUNC(INDIRECT(ADDRESS(ROW(),COLUMN())))</formula>
    </cfRule>
  </conditionalFormatting>
  <conditionalFormatting sqref="AN32">
    <cfRule type="expression" dxfId="2570" priority="79">
      <formula>INDIRECT(ADDRESS(ROW(),COLUMN()))=TRUNC(INDIRECT(ADDRESS(ROW(),COLUMN())))</formula>
    </cfRule>
  </conditionalFormatting>
  <conditionalFormatting sqref="AO33:AT33">
    <cfRule type="expression" dxfId="2569" priority="80">
      <formula>INDIRECT(ADDRESS(ROW(),COLUMN()))=TRUNC(INDIRECT(ADDRESS(ROW(),COLUMN())))</formula>
    </cfRule>
  </conditionalFormatting>
  <conditionalFormatting sqref="AO32:AT32">
    <cfRule type="expression" dxfId="2568" priority="81">
      <formula>INDIRECT(ADDRESS(ROW(),COLUMN()))=TRUNC(INDIRECT(ADDRESS(ROW(),COLUMN())))</formula>
    </cfRule>
  </conditionalFormatting>
  <conditionalFormatting sqref="AU33">
    <cfRule type="expression" dxfId="2567" priority="82">
      <formula>INDIRECT(ADDRESS(ROW(),COLUMN()))=TRUNC(INDIRECT(ADDRESS(ROW(),COLUMN())))</formula>
    </cfRule>
  </conditionalFormatting>
  <conditionalFormatting sqref="AU32">
    <cfRule type="expression" dxfId="2566" priority="83">
      <formula>INDIRECT(ADDRESS(ROW(),COLUMN()))=TRUNC(INDIRECT(ADDRESS(ROW(),COLUMN())))</formula>
    </cfRule>
  </conditionalFormatting>
  <conditionalFormatting sqref="AV33:AW33">
    <cfRule type="expression" dxfId="2565" priority="84">
      <formula>INDIRECT(ADDRESS(ROW(),COLUMN()))=TRUNC(INDIRECT(ADDRESS(ROW(),COLUMN())))</formula>
    </cfRule>
  </conditionalFormatting>
  <conditionalFormatting sqref="AV32:AW32">
    <cfRule type="expression" dxfId="2564" priority="85">
      <formula>INDIRECT(ADDRESS(ROW(),COLUMN()))=TRUNC(INDIRECT(ADDRESS(ROW(),COLUMN())))</formula>
    </cfRule>
  </conditionalFormatting>
  <conditionalFormatting sqref="S36">
    <cfRule type="expression" dxfId="2563" priority="86">
      <formula>INDIRECT(ADDRESS(ROW(),COLUMN()))=TRUNC(INDIRECT(ADDRESS(ROW(),COLUMN())))</formula>
    </cfRule>
  </conditionalFormatting>
  <conditionalFormatting sqref="S35">
    <cfRule type="expression" dxfId="2562" priority="87">
      <formula>INDIRECT(ADDRESS(ROW(),COLUMN()))=TRUNC(INDIRECT(ADDRESS(ROW(),COLUMN())))</formula>
    </cfRule>
  </conditionalFormatting>
  <conditionalFormatting sqref="T36:Y36">
    <cfRule type="expression" dxfId="2561" priority="88">
      <formula>INDIRECT(ADDRESS(ROW(),COLUMN()))=TRUNC(INDIRECT(ADDRESS(ROW(),COLUMN())))</formula>
    </cfRule>
  </conditionalFormatting>
  <conditionalFormatting sqref="T35:Y35">
    <cfRule type="expression" dxfId="2560" priority="89">
      <formula>INDIRECT(ADDRESS(ROW(),COLUMN()))=TRUNC(INDIRECT(ADDRESS(ROW(),COLUMN())))</formula>
    </cfRule>
  </conditionalFormatting>
  <conditionalFormatting sqref="AX35:BA36">
    <cfRule type="expression" dxfId="2559" priority="90">
      <formula>INDIRECT(ADDRESS(ROW(),COLUMN()))=TRUNC(INDIRECT(ADDRESS(ROW(),COLUMN())))</formula>
    </cfRule>
  </conditionalFormatting>
  <conditionalFormatting sqref="Z36">
    <cfRule type="expression" dxfId="2558" priority="91">
      <formula>INDIRECT(ADDRESS(ROW(),COLUMN()))=TRUNC(INDIRECT(ADDRESS(ROW(),COLUMN())))</formula>
    </cfRule>
  </conditionalFormatting>
  <conditionalFormatting sqref="Z35">
    <cfRule type="expression" dxfId="2557" priority="92">
      <formula>INDIRECT(ADDRESS(ROW(),COLUMN()))=TRUNC(INDIRECT(ADDRESS(ROW(),COLUMN())))</formula>
    </cfRule>
  </conditionalFormatting>
  <conditionalFormatting sqref="AA36:AF36">
    <cfRule type="expression" dxfId="2556" priority="93">
      <formula>INDIRECT(ADDRESS(ROW(),COLUMN()))=TRUNC(INDIRECT(ADDRESS(ROW(),COLUMN())))</formula>
    </cfRule>
  </conditionalFormatting>
  <conditionalFormatting sqref="AA35:AF35">
    <cfRule type="expression" dxfId="2555" priority="94">
      <formula>INDIRECT(ADDRESS(ROW(),COLUMN()))=TRUNC(INDIRECT(ADDRESS(ROW(),COLUMN())))</formula>
    </cfRule>
  </conditionalFormatting>
  <conditionalFormatting sqref="AG36">
    <cfRule type="expression" dxfId="2554" priority="95">
      <formula>INDIRECT(ADDRESS(ROW(),COLUMN()))=TRUNC(INDIRECT(ADDRESS(ROW(),COLUMN())))</formula>
    </cfRule>
  </conditionalFormatting>
  <conditionalFormatting sqref="AG35">
    <cfRule type="expression" dxfId="2553" priority="96">
      <formula>INDIRECT(ADDRESS(ROW(),COLUMN()))=TRUNC(INDIRECT(ADDRESS(ROW(),COLUMN())))</formula>
    </cfRule>
  </conditionalFormatting>
  <conditionalFormatting sqref="AH36:AM36">
    <cfRule type="expression" dxfId="2552" priority="97">
      <formula>INDIRECT(ADDRESS(ROW(),COLUMN()))=TRUNC(INDIRECT(ADDRESS(ROW(),COLUMN())))</formula>
    </cfRule>
  </conditionalFormatting>
  <conditionalFormatting sqref="AH35:AM35">
    <cfRule type="expression" dxfId="2551" priority="98">
      <formula>INDIRECT(ADDRESS(ROW(),COLUMN()))=TRUNC(INDIRECT(ADDRESS(ROW(),COLUMN())))</formula>
    </cfRule>
  </conditionalFormatting>
  <conditionalFormatting sqref="AN36">
    <cfRule type="expression" dxfId="2550" priority="99">
      <formula>INDIRECT(ADDRESS(ROW(),COLUMN()))=TRUNC(INDIRECT(ADDRESS(ROW(),COLUMN())))</formula>
    </cfRule>
  </conditionalFormatting>
  <conditionalFormatting sqref="AN35">
    <cfRule type="expression" dxfId="2549" priority="100">
      <formula>INDIRECT(ADDRESS(ROW(),COLUMN()))=TRUNC(INDIRECT(ADDRESS(ROW(),COLUMN())))</formula>
    </cfRule>
  </conditionalFormatting>
  <conditionalFormatting sqref="AO36:AT36">
    <cfRule type="expression" dxfId="2548" priority="101">
      <formula>INDIRECT(ADDRESS(ROW(),COLUMN()))=TRUNC(INDIRECT(ADDRESS(ROW(),COLUMN())))</formula>
    </cfRule>
  </conditionalFormatting>
  <conditionalFormatting sqref="AO35:AT35">
    <cfRule type="expression" dxfId="2547" priority="102">
      <formula>INDIRECT(ADDRESS(ROW(),COLUMN()))=TRUNC(INDIRECT(ADDRESS(ROW(),COLUMN())))</formula>
    </cfRule>
  </conditionalFormatting>
  <conditionalFormatting sqref="AU36">
    <cfRule type="expression" dxfId="2546" priority="103">
      <formula>INDIRECT(ADDRESS(ROW(),COLUMN()))=TRUNC(INDIRECT(ADDRESS(ROW(),COLUMN())))</formula>
    </cfRule>
  </conditionalFormatting>
  <conditionalFormatting sqref="AU35">
    <cfRule type="expression" dxfId="2545" priority="104">
      <formula>INDIRECT(ADDRESS(ROW(),COLUMN()))=TRUNC(INDIRECT(ADDRESS(ROW(),COLUMN())))</formula>
    </cfRule>
  </conditionalFormatting>
  <conditionalFormatting sqref="AV36:AW36">
    <cfRule type="expression" dxfId="2544" priority="105">
      <formula>INDIRECT(ADDRESS(ROW(),COLUMN()))=TRUNC(INDIRECT(ADDRESS(ROW(),COLUMN())))</formula>
    </cfRule>
  </conditionalFormatting>
  <conditionalFormatting sqref="AV35:AW35">
    <cfRule type="expression" dxfId="2543" priority="106">
      <formula>INDIRECT(ADDRESS(ROW(),COLUMN()))=TRUNC(INDIRECT(ADDRESS(ROW(),COLUMN())))</formula>
    </cfRule>
  </conditionalFormatting>
  <conditionalFormatting sqref="S39">
    <cfRule type="expression" dxfId="2542" priority="107">
      <formula>INDIRECT(ADDRESS(ROW(),COLUMN()))=TRUNC(INDIRECT(ADDRESS(ROW(),COLUMN())))</formula>
    </cfRule>
  </conditionalFormatting>
  <conditionalFormatting sqref="S38">
    <cfRule type="expression" dxfId="2541" priority="108">
      <formula>INDIRECT(ADDRESS(ROW(),COLUMN()))=TRUNC(INDIRECT(ADDRESS(ROW(),COLUMN())))</formula>
    </cfRule>
  </conditionalFormatting>
  <conditionalFormatting sqref="T39:Y39">
    <cfRule type="expression" dxfId="2540" priority="109">
      <formula>INDIRECT(ADDRESS(ROW(),COLUMN()))=TRUNC(INDIRECT(ADDRESS(ROW(),COLUMN())))</formula>
    </cfRule>
  </conditionalFormatting>
  <conditionalFormatting sqref="T38:Y38">
    <cfRule type="expression" dxfId="2539" priority="110">
      <formula>INDIRECT(ADDRESS(ROW(),COLUMN()))=TRUNC(INDIRECT(ADDRESS(ROW(),COLUMN())))</formula>
    </cfRule>
  </conditionalFormatting>
  <conditionalFormatting sqref="AX38:BA39">
    <cfRule type="expression" dxfId="2538" priority="111">
      <formula>INDIRECT(ADDRESS(ROW(),COLUMN()))=TRUNC(INDIRECT(ADDRESS(ROW(),COLUMN())))</formula>
    </cfRule>
  </conditionalFormatting>
  <conditionalFormatting sqref="Z39">
    <cfRule type="expression" dxfId="2537" priority="112">
      <formula>INDIRECT(ADDRESS(ROW(),COLUMN()))=TRUNC(INDIRECT(ADDRESS(ROW(),COLUMN())))</formula>
    </cfRule>
  </conditionalFormatting>
  <conditionalFormatting sqref="Z38">
    <cfRule type="expression" dxfId="2536" priority="113">
      <formula>INDIRECT(ADDRESS(ROW(),COLUMN()))=TRUNC(INDIRECT(ADDRESS(ROW(),COLUMN())))</formula>
    </cfRule>
  </conditionalFormatting>
  <conditionalFormatting sqref="AA39:AF39">
    <cfRule type="expression" dxfId="2535" priority="114">
      <formula>INDIRECT(ADDRESS(ROW(),COLUMN()))=TRUNC(INDIRECT(ADDRESS(ROW(),COLUMN())))</formula>
    </cfRule>
  </conditionalFormatting>
  <conditionalFormatting sqref="AA38:AF38">
    <cfRule type="expression" dxfId="2534" priority="115">
      <formula>INDIRECT(ADDRESS(ROW(),COLUMN()))=TRUNC(INDIRECT(ADDRESS(ROW(),COLUMN())))</formula>
    </cfRule>
  </conditionalFormatting>
  <conditionalFormatting sqref="AG39">
    <cfRule type="expression" dxfId="2533" priority="116">
      <formula>INDIRECT(ADDRESS(ROW(),COLUMN()))=TRUNC(INDIRECT(ADDRESS(ROW(),COLUMN())))</formula>
    </cfRule>
  </conditionalFormatting>
  <conditionalFormatting sqref="AG38">
    <cfRule type="expression" dxfId="2532" priority="117">
      <formula>INDIRECT(ADDRESS(ROW(),COLUMN()))=TRUNC(INDIRECT(ADDRESS(ROW(),COLUMN())))</formula>
    </cfRule>
  </conditionalFormatting>
  <conditionalFormatting sqref="AH39:AM39">
    <cfRule type="expression" dxfId="2531" priority="118">
      <formula>INDIRECT(ADDRESS(ROW(),COLUMN()))=TRUNC(INDIRECT(ADDRESS(ROW(),COLUMN())))</formula>
    </cfRule>
  </conditionalFormatting>
  <conditionalFormatting sqref="AH38:AM38">
    <cfRule type="expression" dxfId="2530" priority="119">
      <formula>INDIRECT(ADDRESS(ROW(),COLUMN()))=TRUNC(INDIRECT(ADDRESS(ROW(),COLUMN())))</formula>
    </cfRule>
  </conditionalFormatting>
  <conditionalFormatting sqref="AN39">
    <cfRule type="expression" dxfId="2529" priority="120">
      <formula>INDIRECT(ADDRESS(ROW(),COLUMN()))=TRUNC(INDIRECT(ADDRESS(ROW(),COLUMN())))</formula>
    </cfRule>
  </conditionalFormatting>
  <conditionalFormatting sqref="AN38">
    <cfRule type="expression" dxfId="2528" priority="121">
      <formula>INDIRECT(ADDRESS(ROW(),COLUMN()))=TRUNC(INDIRECT(ADDRESS(ROW(),COLUMN())))</formula>
    </cfRule>
  </conditionalFormatting>
  <conditionalFormatting sqref="AO39:AT39">
    <cfRule type="expression" dxfId="2527" priority="122">
      <formula>INDIRECT(ADDRESS(ROW(),COLUMN()))=TRUNC(INDIRECT(ADDRESS(ROW(),COLUMN())))</formula>
    </cfRule>
  </conditionalFormatting>
  <conditionalFormatting sqref="AO38:AT38">
    <cfRule type="expression" dxfId="2526" priority="123">
      <formula>INDIRECT(ADDRESS(ROW(),COLUMN()))=TRUNC(INDIRECT(ADDRESS(ROW(),COLUMN())))</formula>
    </cfRule>
  </conditionalFormatting>
  <conditionalFormatting sqref="AU39">
    <cfRule type="expression" dxfId="2525" priority="124">
      <formula>INDIRECT(ADDRESS(ROW(),COLUMN()))=TRUNC(INDIRECT(ADDRESS(ROW(),COLUMN())))</formula>
    </cfRule>
  </conditionalFormatting>
  <conditionalFormatting sqref="AU38">
    <cfRule type="expression" dxfId="2524" priority="125">
      <formula>INDIRECT(ADDRESS(ROW(),COLUMN()))=TRUNC(INDIRECT(ADDRESS(ROW(),COLUMN())))</formula>
    </cfRule>
  </conditionalFormatting>
  <conditionalFormatting sqref="AV39:AW39">
    <cfRule type="expression" dxfId="2523" priority="126">
      <formula>INDIRECT(ADDRESS(ROW(),COLUMN()))=TRUNC(INDIRECT(ADDRESS(ROW(),COLUMN())))</formula>
    </cfRule>
  </conditionalFormatting>
  <conditionalFormatting sqref="AV38:AW38">
    <cfRule type="expression" dxfId="2522" priority="127">
      <formula>INDIRECT(ADDRESS(ROW(),COLUMN()))=TRUNC(INDIRECT(ADDRESS(ROW(),COLUMN())))</formula>
    </cfRule>
  </conditionalFormatting>
  <conditionalFormatting sqref="S42">
    <cfRule type="expression" dxfId="2521" priority="128">
      <formula>INDIRECT(ADDRESS(ROW(),COLUMN()))=TRUNC(INDIRECT(ADDRESS(ROW(),COLUMN())))</formula>
    </cfRule>
  </conditionalFormatting>
  <conditionalFormatting sqref="S41">
    <cfRule type="expression" dxfId="2520" priority="129">
      <formula>INDIRECT(ADDRESS(ROW(),COLUMN()))=TRUNC(INDIRECT(ADDRESS(ROW(),COLUMN())))</formula>
    </cfRule>
  </conditionalFormatting>
  <conditionalFormatting sqref="T42:Y42">
    <cfRule type="expression" dxfId="2519" priority="130">
      <formula>INDIRECT(ADDRESS(ROW(),COLUMN()))=TRUNC(INDIRECT(ADDRESS(ROW(),COLUMN())))</formula>
    </cfRule>
  </conditionalFormatting>
  <conditionalFormatting sqref="T41:Y41">
    <cfRule type="expression" dxfId="2518" priority="131">
      <formula>INDIRECT(ADDRESS(ROW(),COLUMN()))=TRUNC(INDIRECT(ADDRESS(ROW(),COLUMN())))</formula>
    </cfRule>
  </conditionalFormatting>
  <conditionalFormatting sqref="AX41:BA42">
    <cfRule type="expression" dxfId="2517" priority="132">
      <formula>INDIRECT(ADDRESS(ROW(),COLUMN()))=TRUNC(INDIRECT(ADDRESS(ROW(),COLUMN())))</formula>
    </cfRule>
  </conditionalFormatting>
  <conditionalFormatting sqref="Z42">
    <cfRule type="expression" dxfId="2516" priority="133">
      <formula>INDIRECT(ADDRESS(ROW(),COLUMN()))=TRUNC(INDIRECT(ADDRESS(ROW(),COLUMN())))</formula>
    </cfRule>
  </conditionalFormatting>
  <conditionalFormatting sqref="Z41">
    <cfRule type="expression" dxfId="2515" priority="134">
      <formula>INDIRECT(ADDRESS(ROW(),COLUMN()))=TRUNC(INDIRECT(ADDRESS(ROW(),COLUMN())))</formula>
    </cfRule>
  </conditionalFormatting>
  <conditionalFormatting sqref="AA42:AF42">
    <cfRule type="expression" dxfId="2514" priority="135">
      <formula>INDIRECT(ADDRESS(ROW(),COLUMN()))=TRUNC(INDIRECT(ADDRESS(ROW(),COLUMN())))</formula>
    </cfRule>
  </conditionalFormatting>
  <conditionalFormatting sqref="AA41:AF41">
    <cfRule type="expression" dxfId="2513" priority="136">
      <formula>INDIRECT(ADDRESS(ROW(),COLUMN()))=TRUNC(INDIRECT(ADDRESS(ROW(),COLUMN())))</formula>
    </cfRule>
  </conditionalFormatting>
  <conditionalFormatting sqref="AG42">
    <cfRule type="expression" dxfId="2512" priority="137">
      <formula>INDIRECT(ADDRESS(ROW(),COLUMN()))=TRUNC(INDIRECT(ADDRESS(ROW(),COLUMN())))</formula>
    </cfRule>
  </conditionalFormatting>
  <conditionalFormatting sqref="AG41">
    <cfRule type="expression" dxfId="2511" priority="138">
      <formula>INDIRECT(ADDRESS(ROW(),COLUMN()))=TRUNC(INDIRECT(ADDRESS(ROW(),COLUMN())))</formula>
    </cfRule>
  </conditionalFormatting>
  <conditionalFormatting sqref="AH42:AM42">
    <cfRule type="expression" dxfId="2510" priority="139">
      <formula>INDIRECT(ADDRESS(ROW(),COLUMN()))=TRUNC(INDIRECT(ADDRESS(ROW(),COLUMN())))</formula>
    </cfRule>
  </conditionalFormatting>
  <conditionalFormatting sqref="AH41:AM41">
    <cfRule type="expression" dxfId="2509" priority="140">
      <formula>INDIRECT(ADDRESS(ROW(),COLUMN()))=TRUNC(INDIRECT(ADDRESS(ROW(),COLUMN())))</formula>
    </cfRule>
  </conditionalFormatting>
  <conditionalFormatting sqref="AN42">
    <cfRule type="expression" dxfId="2508" priority="141">
      <formula>INDIRECT(ADDRESS(ROW(),COLUMN()))=TRUNC(INDIRECT(ADDRESS(ROW(),COLUMN())))</formula>
    </cfRule>
  </conditionalFormatting>
  <conditionalFormatting sqref="AN41">
    <cfRule type="expression" dxfId="2507" priority="142">
      <formula>INDIRECT(ADDRESS(ROW(),COLUMN()))=TRUNC(INDIRECT(ADDRESS(ROW(),COLUMN())))</formula>
    </cfRule>
  </conditionalFormatting>
  <conditionalFormatting sqref="AO42:AT42">
    <cfRule type="expression" dxfId="2506" priority="143">
      <formula>INDIRECT(ADDRESS(ROW(),COLUMN()))=TRUNC(INDIRECT(ADDRESS(ROW(),COLUMN())))</formula>
    </cfRule>
  </conditionalFormatting>
  <conditionalFormatting sqref="AO41:AT41">
    <cfRule type="expression" dxfId="2505" priority="144">
      <formula>INDIRECT(ADDRESS(ROW(),COLUMN()))=TRUNC(INDIRECT(ADDRESS(ROW(),COLUMN())))</formula>
    </cfRule>
  </conditionalFormatting>
  <conditionalFormatting sqref="AU42">
    <cfRule type="expression" dxfId="2504" priority="145">
      <formula>INDIRECT(ADDRESS(ROW(),COLUMN()))=TRUNC(INDIRECT(ADDRESS(ROW(),COLUMN())))</formula>
    </cfRule>
  </conditionalFormatting>
  <conditionalFormatting sqref="AU41">
    <cfRule type="expression" dxfId="2503" priority="146">
      <formula>INDIRECT(ADDRESS(ROW(),COLUMN()))=TRUNC(INDIRECT(ADDRESS(ROW(),COLUMN())))</formula>
    </cfRule>
  </conditionalFormatting>
  <conditionalFormatting sqref="AV42:AW42">
    <cfRule type="expression" dxfId="2502" priority="147">
      <formula>INDIRECT(ADDRESS(ROW(),COLUMN()))=TRUNC(INDIRECT(ADDRESS(ROW(),COLUMN())))</formula>
    </cfRule>
  </conditionalFormatting>
  <conditionalFormatting sqref="AV41:AW41">
    <cfRule type="expression" dxfId="2501" priority="148">
      <formula>INDIRECT(ADDRESS(ROW(),COLUMN()))=TRUNC(INDIRECT(ADDRESS(ROW(),COLUMN())))</formula>
    </cfRule>
  </conditionalFormatting>
  <conditionalFormatting sqref="S45">
    <cfRule type="expression" dxfId="2500" priority="149">
      <formula>INDIRECT(ADDRESS(ROW(),COLUMN()))=TRUNC(INDIRECT(ADDRESS(ROW(),COLUMN())))</formula>
    </cfRule>
  </conditionalFormatting>
  <conditionalFormatting sqref="S44">
    <cfRule type="expression" dxfId="2499" priority="150">
      <formula>INDIRECT(ADDRESS(ROW(),COLUMN()))=TRUNC(INDIRECT(ADDRESS(ROW(),COLUMN())))</formula>
    </cfRule>
  </conditionalFormatting>
  <conditionalFormatting sqref="T45:Y45">
    <cfRule type="expression" dxfId="2498" priority="151">
      <formula>INDIRECT(ADDRESS(ROW(),COLUMN()))=TRUNC(INDIRECT(ADDRESS(ROW(),COLUMN())))</formula>
    </cfRule>
  </conditionalFormatting>
  <conditionalFormatting sqref="T44:Y44">
    <cfRule type="expression" dxfId="2497" priority="152">
      <formula>INDIRECT(ADDRESS(ROW(),COLUMN()))=TRUNC(INDIRECT(ADDRESS(ROW(),COLUMN())))</formula>
    </cfRule>
  </conditionalFormatting>
  <conditionalFormatting sqref="AX44:BA45">
    <cfRule type="expression" dxfId="2496" priority="153">
      <formula>INDIRECT(ADDRESS(ROW(),COLUMN()))=TRUNC(INDIRECT(ADDRESS(ROW(),COLUMN())))</formula>
    </cfRule>
  </conditionalFormatting>
  <conditionalFormatting sqref="Z45">
    <cfRule type="expression" dxfId="2495" priority="154">
      <formula>INDIRECT(ADDRESS(ROW(),COLUMN()))=TRUNC(INDIRECT(ADDRESS(ROW(),COLUMN())))</formula>
    </cfRule>
  </conditionalFormatting>
  <conditionalFormatting sqref="Z44">
    <cfRule type="expression" dxfId="2494" priority="155">
      <formula>INDIRECT(ADDRESS(ROW(),COLUMN()))=TRUNC(INDIRECT(ADDRESS(ROW(),COLUMN())))</formula>
    </cfRule>
  </conditionalFormatting>
  <conditionalFormatting sqref="AA45:AF45">
    <cfRule type="expression" dxfId="2493" priority="156">
      <formula>INDIRECT(ADDRESS(ROW(),COLUMN()))=TRUNC(INDIRECT(ADDRESS(ROW(),COLUMN())))</formula>
    </cfRule>
  </conditionalFormatting>
  <conditionalFormatting sqref="AA44:AF44">
    <cfRule type="expression" dxfId="2492" priority="157">
      <formula>INDIRECT(ADDRESS(ROW(),COLUMN()))=TRUNC(INDIRECT(ADDRESS(ROW(),COLUMN())))</formula>
    </cfRule>
  </conditionalFormatting>
  <conditionalFormatting sqref="AG45">
    <cfRule type="expression" dxfId="2491" priority="158">
      <formula>INDIRECT(ADDRESS(ROW(),COLUMN()))=TRUNC(INDIRECT(ADDRESS(ROW(),COLUMN())))</formula>
    </cfRule>
  </conditionalFormatting>
  <conditionalFormatting sqref="AG44">
    <cfRule type="expression" dxfId="2490" priority="159">
      <formula>INDIRECT(ADDRESS(ROW(),COLUMN()))=TRUNC(INDIRECT(ADDRESS(ROW(),COLUMN())))</formula>
    </cfRule>
  </conditionalFormatting>
  <conditionalFormatting sqref="AH45:AM45">
    <cfRule type="expression" dxfId="2489" priority="160">
      <formula>INDIRECT(ADDRESS(ROW(),COLUMN()))=TRUNC(INDIRECT(ADDRESS(ROW(),COLUMN())))</formula>
    </cfRule>
  </conditionalFormatting>
  <conditionalFormatting sqref="AH44:AM44">
    <cfRule type="expression" dxfId="2488" priority="161">
      <formula>INDIRECT(ADDRESS(ROW(),COLUMN()))=TRUNC(INDIRECT(ADDRESS(ROW(),COLUMN())))</formula>
    </cfRule>
  </conditionalFormatting>
  <conditionalFormatting sqref="AN45">
    <cfRule type="expression" dxfId="2487" priority="162">
      <formula>INDIRECT(ADDRESS(ROW(),COLUMN()))=TRUNC(INDIRECT(ADDRESS(ROW(),COLUMN())))</formula>
    </cfRule>
  </conditionalFormatting>
  <conditionalFormatting sqref="AN44">
    <cfRule type="expression" dxfId="2486" priority="163">
      <formula>INDIRECT(ADDRESS(ROW(),COLUMN()))=TRUNC(INDIRECT(ADDRESS(ROW(),COLUMN())))</formula>
    </cfRule>
  </conditionalFormatting>
  <conditionalFormatting sqref="AO45:AT45">
    <cfRule type="expression" dxfId="2485" priority="164">
      <formula>INDIRECT(ADDRESS(ROW(),COLUMN()))=TRUNC(INDIRECT(ADDRESS(ROW(),COLUMN())))</formula>
    </cfRule>
  </conditionalFormatting>
  <conditionalFormatting sqref="AO44:AT44">
    <cfRule type="expression" dxfId="2484" priority="165">
      <formula>INDIRECT(ADDRESS(ROW(),COLUMN()))=TRUNC(INDIRECT(ADDRESS(ROW(),COLUMN())))</formula>
    </cfRule>
  </conditionalFormatting>
  <conditionalFormatting sqref="AU45">
    <cfRule type="expression" dxfId="2483" priority="166">
      <formula>INDIRECT(ADDRESS(ROW(),COLUMN()))=TRUNC(INDIRECT(ADDRESS(ROW(),COLUMN())))</formula>
    </cfRule>
  </conditionalFormatting>
  <conditionalFormatting sqref="AU44">
    <cfRule type="expression" dxfId="2482" priority="167">
      <formula>INDIRECT(ADDRESS(ROW(),COLUMN()))=TRUNC(INDIRECT(ADDRESS(ROW(),COLUMN())))</formula>
    </cfRule>
  </conditionalFormatting>
  <conditionalFormatting sqref="AV45:AW45">
    <cfRule type="expression" dxfId="2481" priority="168">
      <formula>INDIRECT(ADDRESS(ROW(),COLUMN()))=TRUNC(INDIRECT(ADDRESS(ROW(),COLUMN())))</formula>
    </cfRule>
  </conditionalFormatting>
  <conditionalFormatting sqref="AV44:AW44">
    <cfRule type="expression" dxfId="2480" priority="169">
      <formula>INDIRECT(ADDRESS(ROW(),COLUMN()))=TRUNC(INDIRECT(ADDRESS(ROW(),COLUMN())))</formula>
    </cfRule>
  </conditionalFormatting>
  <conditionalFormatting sqref="S48">
    <cfRule type="expression" dxfId="2479" priority="170">
      <formula>INDIRECT(ADDRESS(ROW(),COLUMN()))=TRUNC(INDIRECT(ADDRESS(ROW(),COLUMN())))</formula>
    </cfRule>
  </conditionalFormatting>
  <conditionalFormatting sqref="S47">
    <cfRule type="expression" dxfId="2478" priority="171">
      <formula>INDIRECT(ADDRESS(ROW(),COLUMN()))=TRUNC(INDIRECT(ADDRESS(ROW(),COLUMN())))</formula>
    </cfRule>
  </conditionalFormatting>
  <conditionalFormatting sqref="T48:Y48">
    <cfRule type="expression" dxfId="2477" priority="172">
      <formula>INDIRECT(ADDRESS(ROW(),COLUMN()))=TRUNC(INDIRECT(ADDRESS(ROW(),COLUMN())))</formula>
    </cfRule>
  </conditionalFormatting>
  <conditionalFormatting sqref="T47:Y47">
    <cfRule type="expression" dxfId="2476" priority="173">
      <formula>INDIRECT(ADDRESS(ROW(),COLUMN()))=TRUNC(INDIRECT(ADDRESS(ROW(),COLUMN())))</formula>
    </cfRule>
  </conditionalFormatting>
  <conditionalFormatting sqref="AX47:BA48">
    <cfRule type="expression" dxfId="2475" priority="174">
      <formula>INDIRECT(ADDRESS(ROW(),COLUMN()))=TRUNC(INDIRECT(ADDRESS(ROW(),COLUMN())))</formula>
    </cfRule>
  </conditionalFormatting>
  <conditionalFormatting sqref="Z48">
    <cfRule type="expression" dxfId="2474" priority="175">
      <formula>INDIRECT(ADDRESS(ROW(),COLUMN()))=TRUNC(INDIRECT(ADDRESS(ROW(),COLUMN())))</formula>
    </cfRule>
  </conditionalFormatting>
  <conditionalFormatting sqref="Z47">
    <cfRule type="expression" dxfId="2473" priority="176">
      <formula>INDIRECT(ADDRESS(ROW(),COLUMN()))=TRUNC(INDIRECT(ADDRESS(ROW(),COLUMN())))</formula>
    </cfRule>
  </conditionalFormatting>
  <conditionalFormatting sqref="AA48:AF48">
    <cfRule type="expression" dxfId="2472" priority="177">
      <formula>INDIRECT(ADDRESS(ROW(),COLUMN()))=TRUNC(INDIRECT(ADDRESS(ROW(),COLUMN())))</formula>
    </cfRule>
  </conditionalFormatting>
  <conditionalFormatting sqref="AA47:AF47">
    <cfRule type="expression" dxfId="2471" priority="178">
      <formula>INDIRECT(ADDRESS(ROW(),COLUMN()))=TRUNC(INDIRECT(ADDRESS(ROW(),COLUMN())))</formula>
    </cfRule>
  </conditionalFormatting>
  <conditionalFormatting sqref="AG48">
    <cfRule type="expression" dxfId="2470" priority="179">
      <formula>INDIRECT(ADDRESS(ROW(),COLUMN()))=TRUNC(INDIRECT(ADDRESS(ROW(),COLUMN())))</formula>
    </cfRule>
  </conditionalFormatting>
  <conditionalFormatting sqref="AG47">
    <cfRule type="expression" dxfId="2469" priority="180">
      <formula>INDIRECT(ADDRESS(ROW(),COLUMN()))=TRUNC(INDIRECT(ADDRESS(ROW(),COLUMN())))</formula>
    </cfRule>
  </conditionalFormatting>
  <conditionalFormatting sqref="AH48:AM48">
    <cfRule type="expression" dxfId="2468" priority="181">
      <formula>INDIRECT(ADDRESS(ROW(),COLUMN()))=TRUNC(INDIRECT(ADDRESS(ROW(),COLUMN())))</formula>
    </cfRule>
  </conditionalFormatting>
  <conditionalFormatting sqref="AH47:AM47">
    <cfRule type="expression" dxfId="2467" priority="182">
      <formula>INDIRECT(ADDRESS(ROW(),COLUMN()))=TRUNC(INDIRECT(ADDRESS(ROW(),COLUMN())))</formula>
    </cfRule>
  </conditionalFormatting>
  <conditionalFormatting sqref="AN48">
    <cfRule type="expression" dxfId="2466" priority="183">
      <formula>INDIRECT(ADDRESS(ROW(),COLUMN()))=TRUNC(INDIRECT(ADDRESS(ROW(),COLUMN())))</formula>
    </cfRule>
  </conditionalFormatting>
  <conditionalFormatting sqref="AN47">
    <cfRule type="expression" dxfId="2465" priority="184">
      <formula>INDIRECT(ADDRESS(ROW(),COLUMN()))=TRUNC(INDIRECT(ADDRESS(ROW(),COLUMN())))</formula>
    </cfRule>
  </conditionalFormatting>
  <conditionalFormatting sqref="AO48:AT48">
    <cfRule type="expression" dxfId="2464" priority="185">
      <formula>INDIRECT(ADDRESS(ROW(),COLUMN()))=TRUNC(INDIRECT(ADDRESS(ROW(),COLUMN())))</formula>
    </cfRule>
  </conditionalFormatting>
  <conditionalFormatting sqref="AO47:AT47">
    <cfRule type="expression" dxfId="2463" priority="186">
      <formula>INDIRECT(ADDRESS(ROW(),COLUMN()))=TRUNC(INDIRECT(ADDRESS(ROW(),COLUMN())))</formula>
    </cfRule>
  </conditionalFormatting>
  <conditionalFormatting sqref="AU48">
    <cfRule type="expression" dxfId="2462" priority="187">
      <formula>INDIRECT(ADDRESS(ROW(),COLUMN()))=TRUNC(INDIRECT(ADDRESS(ROW(),COLUMN())))</formula>
    </cfRule>
  </conditionalFormatting>
  <conditionalFormatting sqref="AU47">
    <cfRule type="expression" dxfId="2461" priority="188">
      <formula>INDIRECT(ADDRESS(ROW(),COLUMN()))=TRUNC(INDIRECT(ADDRESS(ROW(),COLUMN())))</formula>
    </cfRule>
  </conditionalFormatting>
  <conditionalFormatting sqref="AV48:AW48">
    <cfRule type="expression" dxfId="2460" priority="189">
      <formula>INDIRECT(ADDRESS(ROW(),COLUMN()))=TRUNC(INDIRECT(ADDRESS(ROW(),COLUMN())))</formula>
    </cfRule>
  </conditionalFormatting>
  <conditionalFormatting sqref="AV47:AW47">
    <cfRule type="expression" dxfId="2459" priority="190">
      <formula>INDIRECT(ADDRESS(ROW(),COLUMN()))=TRUNC(INDIRECT(ADDRESS(ROW(),COLUMN())))</formula>
    </cfRule>
  </conditionalFormatting>
  <conditionalFormatting sqref="S51">
    <cfRule type="expression" dxfId="2458" priority="191">
      <formula>INDIRECT(ADDRESS(ROW(),COLUMN()))=TRUNC(INDIRECT(ADDRESS(ROW(),COLUMN())))</formula>
    </cfRule>
  </conditionalFormatting>
  <conditionalFormatting sqref="S50">
    <cfRule type="expression" dxfId="2457" priority="192">
      <formula>INDIRECT(ADDRESS(ROW(),COLUMN()))=TRUNC(INDIRECT(ADDRESS(ROW(),COLUMN())))</formula>
    </cfRule>
  </conditionalFormatting>
  <conditionalFormatting sqref="T51:Y51">
    <cfRule type="expression" dxfId="2456" priority="193">
      <formula>INDIRECT(ADDRESS(ROW(),COLUMN()))=TRUNC(INDIRECT(ADDRESS(ROW(),COLUMN())))</formula>
    </cfRule>
  </conditionalFormatting>
  <conditionalFormatting sqref="T50:Y50">
    <cfRule type="expression" dxfId="2455" priority="194">
      <formula>INDIRECT(ADDRESS(ROW(),COLUMN()))=TRUNC(INDIRECT(ADDRESS(ROW(),COLUMN())))</formula>
    </cfRule>
  </conditionalFormatting>
  <conditionalFormatting sqref="AX50:BA51">
    <cfRule type="expression" dxfId="2454" priority="195">
      <formula>INDIRECT(ADDRESS(ROW(),COLUMN()))=TRUNC(INDIRECT(ADDRESS(ROW(),COLUMN())))</formula>
    </cfRule>
  </conditionalFormatting>
  <conditionalFormatting sqref="Z51">
    <cfRule type="expression" dxfId="2453" priority="196">
      <formula>INDIRECT(ADDRESS(ROW(),COLUMN()))=TRUNC(INDIRECT(ADDRESS(ROW(),COLUMN())))</formula>
    </cfRule>
  </conditionalFormatting>
  <conditionalFormatting sqref="Z50">
    <cfRule type="expression" dxfId="2452" priority="197">
      <formula>INDIRECT(ADDRESS(ROW(),COLUMN()))=TRUNC(INDIRECT(ADDRESS(ROW(),COLUMN())))</formula>
    </cfRule>
  </conditionalFormatting>
  <conditionalFormatting sqref="AA51:AF51">
    <cfRule type="expression" dxfId="2451" priority="198">
      <formula>INDIRECT(ADDRESS(ROW(),COLUMN()))=TRUNC(INDIRECT(ADDRESS(ROW(),COLUMN())))</formula>
    </cfRule>
  </conditionalFormatting>
  <conditionalFormatting sqref="AA50:AF50">
    <cfRule type="expression" dxfId="2450" priority="199">
      <formula>INDIRECT(ADDRESS(ROW(),COLUMN()))=TRUNC(INDIRECT(ADDRESS(ROW(),COLUMN())))</formula>
    </cfRule>
  </conditionalFormatting>
  <conditionalFormatting sqref="AG51">
    <cfRule type="expression" dxfId="2449" priority="200">
      <formula>INDIRECT(ADDRESS(ROW(),COLUMN()))=TRUNC(INDIRECT(ADDRESS(ROW(),COLUMN())))</formula>
    </cfRule>
  </conditionalFormatting>
  <conditionalFormatting sqref="AG50">
    <cfRule type="expression" dxfId="2448" priority="201">
      <formula>INDIRECT(ADDRESS(ROW(),COLUMN()))=TRUNC(INDIRECT(ADDRESS(ROW(),COLUMN())))</formula>
    </cfRule>
  </conditionalFormatting>
  <conditionalFormatting sqref="AH51:AM51">
    <cfRule type="expression" dxfId="2447" priority="202">
      <formula>INDIRECT(ADDRESS(ROW(),COLUMN()))=TRUNC(INDIRECT(ADDRESS(ROW(),COLUMN())))</formula>
    </cfRule>
  </conditionalFormatting>
  <conditionalFormatting sqref="AH50:AM50">
    <cfRule type="expression" dxfId="2446" priority="203">
      <formula>INDIRECT(ADDRESS(ROW(),COLUMN()))=TRUNC(INDIRECT(ADDRESS(ROW(),COLUMN())))</formula>
    </cfRule>
  </conditionalFormatting>
  <conditionalFormatting sqref="AN51">
    <cfRule type="expression" dxfId="2445" priority="204">
      <formula>INDIRECT(ADDRESS(ROW(),COLUMN()))=TRUNC(INDIRECT(ADDRESS(ROW(),COLUMN())))</formula>
    </cfRule>
  </conditionalFormatting>
  <conditionalFormatting sqref="AN50">
    <cfRule type="expression" dxfId="2444" priority="205">
      <formula>INDIRECT(ADDRESS(ROW(),COLUMN()))=TRUNC(INDIRECT(ADDRESS(ROW(),COLUMN())))</formula>
    </cfRule>
  </conditionalFormatting>
  <conditionalFormatting sqref="AO51:AT51">
    <cfRule type="expression" dxfId="2443" priority="206">
      <formula>INDIRECT(ADDRESS(ROW(),COLUMN()))=TRUNC(INDIRECT(ADDRESS(ROW(),COLUMN())))</formula>
    </cfRule>
  </conditionalFormatting>
  <conditionalFormatting sqref="AO50:AT50">
    <cfRule type="expression" dxfId="2442" priority="207">
      <formula>INDIRECT(ADDRESS(ROW(),COLUMN()))=TRUNC(INDIRECT(ADDRESS(ROW(),COLUMN())))</formula>
    </cfRule>
  </conditionalFormatting>
  <conditionalFormatting sqref="AU51">
    <cfRule type="expression" dxfId="2441" priority="208">
      <formula>INDIRECT(ADDRESS(ROW(),COLUMN()))=TRUNC(INDIRECT(ADDRESS(ROW(),COLUMN())))</formula>
    </cfRule>
  </conditionalFormatting>
  <conditionalFormatting sqref="AU50">
    <cfRule type="expression" dxfId="2440" priority="209">
      <formula>INDIRECT(ADDRESS(ROW(),COLUMN()))=TRUNC(INDIRECT(ADDRESS(ROW(),COLUMN())))</formula>
    </cfRule>
  </conditionalFormatting>
  <conditionalFormatting sqref="AV51:AW51">
    <cfRule type="expression" dxfId="2439" priority="210">
      <formula>INDIRECT(ADDRESS(ROW(),COLUMN()))=TRUNC(INDIRECT(ADDRESS(ROW(),COLUMN())))</formula>
    </cfRule>
  </conditionalFormatting>
  <conditionalFormatting sqref="AV50:AW50">
    <cfRule type="expression" dxfId="2438" priority="211">
      <formula>INDIRECT(ADDRESS(ROW(),COLUMN()))=TRUNC(INDIRECT(ADDRESS(ROW(),COLUMN())))</formula>
    </cfRule>
  </conditionalFormatting>
  <conditionalFormatting sqref="S54">
    <cfRule type="expression" dxfId="2437" priority="212">
      <formula>INDIRECT(ADDRESS(ROW(),COLUMN()))=TRUNC(INDIRECT(ADDRESS(ROW(),COLUMN())))</formula>
    </cfRule>
  </conditionalFormatting>
  <conditionalFormatting sqref="S53">
    <cfRule type="expression" dxfId="2436" priority="213">
      <formula>INDIRECT(ADDRESS(ROW(),COLUMN()))=TRUNC(INDIRECT(ADDRESS(ROW(),COLUMN())))</formula>
    </cfRule>
  </conditionalFormatting>
  <conditionalFormatting sqref="T54:Y54">
    <cfRule type="expression" dxfId="2435" priority="214">
      <formula>INDIRECT(ADDRESS(ROW(),COLUMN()))=TRUNC(INDIRECT(ADDRESS(ROW(),COLUMN())))</formula>
    </cfRule>
  </conditionalFormatting>
  <conditionalFormatting sqref="T53:Y53">
    <cfRule type="expression" dxfId="2434" priority="215">
      <formula>INDIRECT(ADDRESS(ROW(),COLUMN()))=TRUNC(INDIRECT(ADDRESS(ROW(),COLUMN())))</formula>
    </cfRule>
  </conditionalFormatting>
  <conditionalFormatting sqref="AX53:BA54">
    <cfRule type="expression" dxfId="2433" priority="216">
      <formula>INDIRECT(ADDRESS(ROW(),COLUMN()))=TRUNC(INDIRECT(ADDRESS(ROW(),COLUMN())))</formula>
    </cfRule>
  </conditionalFormatting>
  <conditionalFormatting sqref="Z54">
    <cfRule type="expression" dxfId="2432" priority="217">
      <formula>INDIRECT(ADDRESS(ROW(),COLUMN()))=TRUNC(INDIRECT(ADDRESS(ROW(),COLUMN())))</formula>
    </cfRule>
  </conditionalFormatting>
  <conditionalFormatting sqref="Z53">
    <cfRule type="expression" dxfId="2431" priority="218">
      <formula>INDIRECT(ADDRESS(ROW(),COLUMN()))=TRUNC(INDIRECT(ADDRESS(ROW(),COLUMN())))</formula>
    </cfRule>
  </conditionalFormatting>
  <conditionalFormatting sqref="AA54:AF54">
    <cfRule type="expression" dxfId="2430" priority="219">
      <formula>INDIRECT(ADDRESS(ROW(),COLUMN()))=TRUNC(INDIRECT(ADDRESS(ROW(),COLUMN())))</formula>
    </cfRule>
  </conditionalFormatting>
  <conditionalFormatting sqref="AA53:AF53">
    <cfRule type="expression" dxfId="2429" priority="220">
      <formula>INDIRECT(ADDRESS(ROW(),COLUMN()))=TRUNC(INDIRECT(ADDRESS(ROW(),COLUMN())))</formula>
    </cfRule>
  </conditionalFormatting>
  <conditionalFormatting sqref="AG54">
    <cfRule type="expression" dxfId="2428" priority="221">
      <formula>INDIRECT(ADDRESS(ROW(),COLUMN()))=TRUNC(INDIRECT(ADDRESS(ROW(),COLUMN())))</formula>
    </cfRule>
  </conditionalFormatting>
  <conditionalFormatting sqref="AG53">
    <cfRule type="expression" dxfId="2427" priority="222">
      <formula>INDIRECT(ADDRESS(ROW(),COLUMN()))=TRUNC(INDIRECT(ADDRESS(ROW(),COLUMN())))</formula>
    </cfRule>
  </conditionalFormatting>
  <conditionalFormatting sqref="AH54:AM54">
    <cfRule type="expression" dxfId="2426" priority="223">
      <formula>INDIRECT(ADDRESS(ROW(),COLUMN()))=TRUNC(INDIRECT(ADDRESS(ROW(),COLUMN())))</formula>
    </cfRule>
  </conditionalFormatting>
  <conditionalFormatting sqref="AH53:AM53">
    <cfRule type="expression" dxfId="2425" priority="224">
      <formula>INDIRECT(ADDRESS(ROW(),COLUMN()))=TRUNC(INDIRECT(ADDRESS(ROW(),COLUMN())))</formula>
    </cfRule>
  </conditionalFormatting>
  <conditionalFormatting sqref="AN54">
    <cfRule type="expression" dxfId="2424" priority="225">
      <formula>INDIRECT(ADDRESS(ROW(),COLUMN()))=TRUNC(INDIRECT(ADDRESS(ROW(),COLUMN())))</formula>
    </cfRule>
  </conditionalFormatting>
  <conditionalFormatting sqref="AN53">
    <cfRule type="expression" dxfId="2423" priority="226">
      <formula>INDIRECT(ADDRESS(ROW(),COLUMN()))=TRUNC(INDIRECT(ADDRESS(ROW(),COLUMN())))</formula>
    </cfRule>
  </conditionalFormatting>
  <conditionalFormatting sqref="AO54:AT54">
    <cfRule type="expression" dxfId="2422" priority="227">
      <formula>INDIRECT(ADDRESS(ROW(),COLUMN()))=TRUNC(INDIRECT(ADDRESS(ROW(),COLUMN())))</formula>
    </cfRule>
  </conditionalFormatting>
  <conditionalFormatting sqref="AO53:AT53">
    <cfRule type="expression" dxfId="2421" priority="228">
      <formula>INDIRECT(ADDRESS(ROW(),COLUMN()))=TRUNC(INDIRECT(ADDRESS(ROW(),COLUMN())))</formula>
    </cfRule>
  </conditionalFormatting>
  <conditionalFormatting sqref="AU54">
    <cfRule type="expression" dxfId="2420" priority="229">
      <formula>INDIRECT(ADDRESS(ROW(),COLUMN()))=TRUNC(INDIRECT(ADDRESS(ROW(),COLUMN())))</formula>
    </cfRule>
  </conditionalFormatting>
  <conditionalFormatting sqref="AU53">
    <cfRule type="expression" dxfId="2419" priority="230">
      <formula>INDIRECT(ADDRESS(ROW(),COLUMN()))=TRUNC(INDIRECT(ADDRESS(ROW(),COLUMN())))</formula>
    </cfRule>
  </conditionalFormatting>
  <conditionalFormatting sqref="AV54:AW54">
    <cfRule type="expression" dxfId="2418" priority="231">
      <formula>INDIRECT(ADDRESS(ROW(),COLUMN()))=TRUNC(INDIRECT(ADDRESS(ROW(),COLUMN())))</formula>
    </cfRule>
  </conditionalFormatting>
  <conditionalFormatting sqref="AV53:AW53">
    <cfRule type="expression" dxfId="2417" priority="232">
      <formula>INDIRECT(ADDRESS(ROW(),COLUMN()))=TRUNC(INDIRECT(ADDRESS(ROW(),COLUMN())))</formula>
    </cfRule>
  </conditionalFormatting>
  <conditionalFormatting sqref="S57">
    <cfRule type="expression" dxfId="2416" priority="233">
      <formula>INDIRECT(ADDRESS(ROW(),COLUMN()))=TRUNC(INDIRECT(ADDRESS(ROW(),COLUMN())))</formula>
    </cfRule>
  </conditionalFormatting>
  <conditionalFormatting sqref="S56">
    <cfRule type="expression" dxfId="2415" priority="234">
      <formula>INDIRECT(ADDRESS(ROW(),COLUMN()))=TRUNC(INDIRECT(ADDRESS(ROW(),COLUMN())))</formula>
    </cfRule>
  </conditionalFormatting>
  <conditionalFormatting sqref="T57:Y57">
    <cfRule type="expression" dxfId="2414" priority="235">
      <formula>INDIRECT(ADDRESS(ROW(),COLUMN()))=TRUNC(INDIRECT(ADDRESS(ROW(),COLUMN())))</formula>
    </cfRule>
  </conditionalFormatting>
  <conditionalFormatting sqref="T56:Y56">
    <cfRule type="expression" dxfId="2413" priority="236">
      <formula>INDIRECT(ADDRESS(ROW(),COLUMN()))=TRUNC(INDIRECT(ADDRESS(ROW(),COLUMN())))</formula>
    </cfRule>
  </conditionalFormatting>
  <conditionalFormatting sqref="AX56:BA57">
    <cfRule type="expression" dxfId="2412" priority="237">
      <formula>INDIRECT(ADDRESS(ROW(),COLUMN()))=TRUNC(INDIRECT(ADDRESS(ROW(),COLUMN())))</formula>
    </cfRule>
  </conditionalFormatting>
  <conditionalFormatting sqref="Z57">
    <cfRule type="expression" dxfId="2411" priority="238">
      <formula>INDIRECT(ADDRESS(ROW(),COLUMN()))=TRUNC(INDIRECT(ADDRESS(ROW(),COLUMN())))</formula>
    </cfRule>
  </conditionalFormatting>
  <conditionalFormatting sqref="Z56">
    <cfRule type="expression" dxfId="2410" priority="239">
      <formula>INDIRECT(ADDRESS(ROW(),COLUMN()))=TRUNC(INDIRECT(ADDRESS(ROW(),COLUMN())))</formula>
    </cfRule>
  </conditionalFormatting>
  <conditionalFormatting sqref="AA57:AF57">
    <cfRule type="expression" dxfId="2409" priority="240">
      <formula>INDIRECT(ADDRESS(ROW(),COLUMN()))=TRUNC(INDIRECT(ADDRESS(ROW(),COLUMN())))</formula>
    </cfRule>
  </conditionalFormatting>
  <conditionalFormatting sqref="AA56:AF56">
    <cfRule type="expression" dxfId="2408" priority="241">
      <formula>INDIRECT(ADDRESS(ROW(),COLUMN()))=TRUNC(INDIRECT(ADDRESS(ROW(),COLUMN())))</formula>
    </cfRule>
  </conditionalFormatting>
  <conditionalFormatting sqref="AG57">
    <cfRule type="expression" dxfId="2407" priority="242">
      <formula>INDIRECT(ADDRESS(ROW(),COLUMN()))=TRUNC(INDIRECT(ADDRESS(ROW(),COLUMN())))</formula>
    </cfRule>
  </conditionalFormatting>
  <conditionalFormatting sqref="AG56">
    <cfRule type="expression" dxfId="2406" priority="243">
      <formula>INDIRECT(ADDRESS(ROW(),COLUMN()))=TRUNC(INDIRECT(ADDRESS(ROW(),COLUMN())))</formula>
    </cfRule>
  </conditionalFormatting>
  <conditionalFormatting sqref="AH57:AM57">
    <cfRule type="expression" dxfId="2405" priority="244">
      <formula>INDIRECT(ADDRESS(ROW(),COLUMN()))=TRUNC(INDIRECT(ADDRESS(ROW(),COLUMN())))</formula>
    </cfRule>
  </conditionalFormatting>
  <conditionalFormatting sqref="AH56:AM56">
    <cfRule type="expression" dxfId="2404" priority="245">
      <formula>INDIRECT(ADDRESS(ROW(),COLUMN()))=TRUNC(INDIRECT(ADDRESS(ROW(),COLUMN())))</formula>
    </cfRule>
  </conditionalFormatting>
  <conditionalFormatting sqref="AN57">
    <cfRule type="expression" dxfId="2403" priority="246">
      <formula>INDIRECT(ADDRESS(ROW(),COLUMN()))=TRUNC(INDIRECT(ADDRESS(ROW(),COLUMN())))</formula>
    </cfRule>
  </conditionalFormatting>
  <conditionalFormatting sqref="AN56">
    <cfRule type="expression" dxfId="2402" priority="247">
      <formula>INDIRECT(ADDRESS(ROW(),COLUMN()))=TRUNC(INDIRECT(ADDRESS(ROW(),COLUMN())))</formula>
    </cfRule>
  </conditionalFormatting>
  <conditionalFormatting sqref="AO57:AT57">
    <cfRule type="expression" dxfId="2401" priority="248">
      <formula>INDIRECT(ADDRESS(ROW(),COLUMN()))=TRUNC(INDIRECT(ADDRESS(ROW(),COLUMN())))</formula>
    </cfRule>
  </conditionalFormatting>
  <conditionalFormatting sqref="AO56:AT56">
    <cfRule type="expression" dxfId="2400" priority="249">
      <formula>INDIRECT(ADDRESS(ROW(),COLUMN()))=TRUNC(INDIRECT(ADDRESS(ROW(),COLUMN())))</formula>
    </cfRule>
  </conditionalFormatting>
  <conditionalFormatting sqref="AU57">
    <cfRule type="expression" dxfId="2399" priority="250">
      <formula>INDIRECT(ADDRESS(ROW(),COLUMN()))=TRUNC(INDIRECT(ADDRESS(ROW(),COLUMN())))</formula>
    </cfRule>
  </conditionalFormatting>
  <conditionalFormatting sqref="AU56">
    <cfRule type="expression" dxfId="2398" priority="251">
      <formula>INDIRECT(ADDRESS(ROW(),COLUMN()))=TRUNC(INDIRECT(ADDRESS(ROW(),COLUMN())))</formula>
    </cfRule>
  </conditionalFormatting>
  <conditionalFormatting sqref="AV57:AW57">
    <cfRule type="expression" dxfId="2397" priority="252">
      <formula>INDIRECT(ADDRESS(ROW(),COLUMN()))=TRUNC(INDIRECT(ADDRESS(ROW(),COLUMN())))</formula>
    </cfRule>
  </conditionalFormatting>
  <conditionalFormatting sqref="AV56:AW56">
    <cfRule type="expression" dxfId="2396" priority="253">
      <formula>INDIRECT(ADDRESS(ROW(),COLUMN()))=TRUNC(INDIRECT(ADDRESS(ROW(),COLUMN())))</formula>
    </cfRule>
  </conditionalFormatting>
  <conditionalFormatting sqref="S60">
    <cfRule type="expression" dxfId="2395" priority="254">
      <formula>INDIRECT(ADDRESS(ROW(),COLUMN()))=TRUNC(INDIRECT(ADDRESS(ROW(),COLUMN())))</formula>
    </cfRule>
  </conditionalFormatting>
  <conditionalFormatting sqref="S59">
    <cfRule type="expression" dxfId="2394" priority="255">
      <formula>INDIRECT(ADDRESS(ROW(),COLUMN()))=TRUNC(INDIRECT(ADDRESS(ROW(),COLUMN())))</formula>
    </cfRule>
  </conditionalFormatting>
  <conditionalFormatting sqref="T60:Y60">
    <cfRule type="expression" dxfId="2393" priority="256">
      <formula>INDIRECT(ADDRESS(ROW(),COLUMN()))=TRUNC(INDIRECT(ADDRESS(ROW(),COLUMN())))</formula>
    </cfRule>
  </conditionalFormatting>
  <conditionalFormatting sqref="T59:Y59">
    <cfRule type="expression" dxfId="2392" priority="257">
      <formula>INDIRECT(ADDRESS(ROW(),COLUMN()))=TRUNC(INDIRECT(ADDRESS(ROW(),COLUMN())))</formula>
    </cfRule>
  </conditionalFormatting>
  <conditionalFormatting sqref="AX59:BA60">
    <cfRule type="expression" dxfId="2391" priority="258">
      <formula>INDIRECT(ADDRESS(ROW(),COLUMN()))=TRUNC(INDIRECT(ADDRESS(ROW(),COLUMN())))</formula>
    </cfRule>
  </conditionalFormatting>
  <conditionalFormatting sqref="Z60">
    <cfRule type="expression" dxfId="2390" priority="259">
      <formula>INDIRECT(ADDRESS(ROW(),COLUMN()))=TRUNC(INDIRECT(ADDRESS(ROW(),COLUMN())))</formula>
    </cfRule>
  </conditionalFormatting>
  <conditionalFormatting sqref="Z59">
    <cfRule type="expression" dxfId="2389" priority="260">
      <formula>INDIRECT(ADDRESS(ROW(),COLUMN()))=TRUNC(INDIRECT(ADDRESS(ROW(),COLUMN())))</formula>
    </cfRule>
  </conditionalFormatting>
  <conditionalFormatting sqref="AA60:AF60">
    <cfRule type="expression" dxfId="2388" priority="261">
      <formula>INDIRECT(ADDRESS(ROW(),COLUMN()))=TRUNC(INDIRECT(ADDRESS(ROW(),COLUMN())))</formula>
    </cfRule>
  </conditionalFormatting>
  <conditionalFormatting sqref="AA59:AF59">
    <cfRule type="expression" dxfId="2387" priority="262">
      <formula>INDIRECT(ADDRESS(ROW(),COLUMN()))=TRUNC(INDIRECT(ADDRESS(ROW(),COLUMN())))</formula>
    </cfRule>
  </conditionalFormatting>
  <conditionalFormatting sqref="AG60">
    <cfRule type="expression" dxfId="2386" priority="263">
      <formula>INDIRECT(ADDRESS(ROW(),COLUMN()))=TRUNC(INDIRECT(ADDRESS(ROW(),COLUMN())))</formula>
    </cfRule>
  </conditionalFormatting>
  <conditionalFormatting sqref="AG59">
    <cfRule type="expression" dxfId="2385" priority="264">
      <formula>INDIRECT(ADDRESS(ROW(),COLUMN()))=TRUNC(INDIRECT(ADDRESS(ROW(),COLUMN())))</formula>
    </cfRule>
  </conditionalFormatting>
  <conditionalFormatting sqref="AH60:AM60">
    <cfRule type="expression" dxfId="2384" priority="265">
      <formula>INDIRECT(ADDRESS(ROW(),COLUMN()))=TRUNC(INDIRECT(ADDRESS(ROW(),COLUMN())))</formula>
    </cfRule>
  </conditionalFormatting>
  <conditionalFormatting sqref="AH59:AM59">
    <cfRule type="expression" dxfId="2383" priority="266">
      <formula>INDIRECT(ADDRESS(ROW(),COLUMN()))=TRUNC(INDIRECT(ADDRESS(ROW(),COLUMN())))</formula>
    </cfRule>
  </conditionalFormatting>
  <conditionalFormatting sqref="AN60">
    <cfRule type="expression" dxfId="2382" priority="267">
      <formula>INDIRECT(ADDRESS(ROW(),COLUMN()))=TRUNC(INDIRECT(ADDRESS(ROW(),COLUMN())))</formula>
    </cfRule>
  </conditionalFormatting>
  <conditionalFormatting sqref="AN59">
    <cfRule type="expression" dxfId="2381" priority="268">
      <formula>INDIRECT(ADDRESS(ROW(),COLUMN()))=TRUNC(INDIRECT(ADDRESS(ROW(),COLUMN())))</formula>
    </cfRule>
  </conditionalFormatting>
  <conditionalFormatting sqref="AO60:AT60">
    <cfRule type="expression" dxfId="2380" priority="269">
      <formula>INDIRECT(ADDRESS(ROW(),COLUMN()))=TRUNC(INDIRECT(ADDRESS(ROW(),COLUMN())))</formula>
    </cfRule>
  </conditionalFormatting>
  <conditionalFormatting sqref="AO59:AT59">
    <cfRule type="expression" dxfId="2379" priority="270">
      <formula>INDIRECT(ADDRESS(ROW(),COLUMN()))=TRUNC(INDIRECT(ADDRESS(ROW(),COLUMN())))</formula>
    </cfRule>
  </conditionalFormatting>
  <conditionalFormatting sqref="AU60">
    <cfRule type="expression" dxfId="2378" priority="271">
      <formula>INDIRECT(ADDRESS(ROW(),COLUMN()))=TRUNC(INDIRECT(ADDRESS(ROW(),COLUMN())))</formula>
    </cfRule>
  </conditionalFormatting>
  <conditionalFormatting sqref="AU59">
    <cfRule type="expression" dxfId="2377" priority="272">
      <formula>INDIRECT(ADDRESS(ROW(),COLUMN()))=TRUNC(INDIRECT(ADDRESS(ROW(),COLUMN())))</formula>
    </cfRule>
  </conditionalFormatting>
  <conditionalFormatting sqref="AV60:AW60">
    <cfRule type="expression" dxfId="2376" priority="273">
      <formula>INDIRECT(ADDRESS(ROW(),COLUMN()))=TRUNC(INDIRECT(ADDRESS(ROW(),COLUMN())))</formula>
    </cfRule>
  </conditionalFormatting>
  <conditionalFormatting sqref="AV59:AW59">
    <cfRule type="expression" dxfId="2375" priority="274">
      <formula>INDIRECT(ADDRESS(ROW(),COLUMN()))=TRUNC(INDIRECT(ADDRESS(ROW(),COLUMN())))</formula>
    </cfRule>
  </conditionalFormatting>
  <dataValidations count="8">
    <dataValidation type="list" allowBlank="1" showDropDown="0" showInputMessage="0" showErrorMessage="0" sqref="H22 H25 H28 H31 H34 H37 H40 H43 H46 H49 H52 H55 H58">
      <formula1>INDIRECT(C22)</formula1>
    </dataValidation>
    <dataValidation type="list" allowBlank="1" showDropDown="0" showInputMessage="0" showErrorMessage="1" sqref="AC3">
      <formula1>#REF!</formula1>
    </dataValidation>
    <dataValidation type="list" allowBlank="1" showDropDown="0" showInputMessage="0" showErrorMessage="0" sqref="C22 C25 C28 C31 C34 C37 C40 C43 C46 C49 C52 C55 C58">
      <formula1>職種</formula1>
    </dataValidation>
    <dataValidation type="list" allowBlank="1" showDropDown="0" showInputMessage="0" showErrorMessage="0" sqref="G22 G25 G28 G31 G34 G37 G40 G43 G46 G49 G52 G55 G58">
      <formula1>"A,B,C,D"</formula1>
    </dataValidation>
    <dataValidation type="decimal" allowBlank="1" showDropDown="0" showInputMessage="1" showErrorMessage="1" prompt="入力可能範囲　32～40" sqref="AX6">
      <formula1>32</formula1>
      <formula2>40</formula2>
    </dataValidation>
    <dataValidation type="list" allowBlank="1" showDropDown="0" showInputMessage="0" showErrorMessage="0" sqref="S22:AW22 S25:AW25 S28:AW28 S31:AW31 S34:AW34 S37:AW37 S40:AW40 S43:AW43 S46:AW46 S49:AW49 S52:AW52 S55:AW55 S58:AW58">
      <formula1>シフト記号表</formula1>
    </dataValidation>
    <dataValidation type="list" allowBlank="1" showDropDown="0" showInputMessage="0" showErrorMessage="1" sqref="BB3">
      <formula1>"４週,暦月"</formula1>
    </dataValidation>
    <dataValidation type="list" allowBlank="1" showDropDown="0" showInputMessage="0" showErrorMessage="1" sqref="BB4">
      <formula1>"予定,実績,予定・実績"</formula1>
    </dataValidation>
  </dataValidations>
  <printOptions horizontalCentered="1"/>
  <pageMargins left="0.15748031496062992" right="0.15748031496062992" top="0.31496062992125984" bottom="0.35433070866141736" header="0" footer="0"/>
  <pageSetup paperSize="9" scale="42" fitToWidth="1" fitToHeight="0" orientation="landscape" usePrinterDefaults="1" r:id="rId1"/>
  <headerFooter>
    <oddFooter>&amp;R&amp;P/</oddFooter>
  </headerFooter>
  <extLst>
    <ext xmlns:x14="http://schemas.microsoft.com/office/spreadsheetml/2009/9/main" uri="{CCE6A557-97BC-4b89-ADB6-D9C93CAAB3DF}">
      <x14:dataValidations xmlns:xm="http://schemas.microsoft.com/office/excel/2006/main" count="1">
        <x14:dataValidation type="list" allowBlank="1" showDropDown="0" showInputMessage="0" showErrorMessage="0">
          <x14:formula1>
            <xm:f>'プルダウン・リスト'!$C$4:$C$8</xm:f>
          </x14:formula1>
          <xm:sqref>AP1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BU1000"/>
  <sheetViews>
    <sheetView showGridLines="0" workbookViewId="0"/>
  </sheetViews>
  <sheetFormatPr defaultColWidth="14.4296875" defaultRowHeight="15" customHeight="1"/>
  <cols>
    <col min="1" max="1" width="1.56640625" customWidth="1"/>
    <col min="2" max="5" width="5.70703125" customWidth="1"/>
    <col min="6" max="6" width="16.4296875" hidden="1" customWidth="1"/>
    <col min="7" max="58" width="5.56640625" customWidth="1"/>
    <col min="59" max="73" width="4.4296875" customWidth="1"/>
  </cols>
  <sheetData>
    <row r="1" spans="1:73" ht="20.25" customHeight="1">
      <c r="A1" s="1"/>
      <c r="B1" s="1"/>
      <c r="C1" s="20" t="s">
        <v>3</v>
      </c>
      <c r="D1" s="20"/>
      <c r="E1" s="20"/>
      <c r="F1" s="20"/>
      <c r="G1" s="20"/>
      <c r="H1" s="54" t="s">
        <v>11</v>
      </c>
      <c r="I1" s="1"/>
      <c r="J1" s="54"/>
      <c r="K1" s="1"/>
      <c r="L1" s="20"/>
      <c r="M1" s="20"/>
      <c r="N1" s="20"/>
      <c r="O1" s="20"/>
      <c r="P1" s="20"/>
      <c r="Q1" s="20"/>
      <c r="R1" s="20"/>
      <c r="S1" s="1"/>
      <c r="T1" s="1"/>
      <c r="U1" s="1"/>
      <c r="V1" s="1"/>
      <c r="W1" s="1"/>
      <c r="X1" s="1"/>
      <c r="Y1" s="1"/>
      <c r="Z1" s="1"/>
      <c r="AA1" s="1"/>
      <c r="AB1" s="1"/>
      <c r="AC1" s="1"/>
      <c r="AD1" s="1"/>
      <c r="AE1" s="1"/>
      <c r="AF1" s="1"/>
      <c r="AG1" s="1"/>
      <c r="AH1" s="1"/>
      <c r="AI1" s="1"/>
      <c r="AJ1" s="1"/>
      <c r="AK1" s="1"/>
      <c r="AL1" s="1"/>
      <c r="AM1" s="159"/>
      <c r="AN1" s="82"/>
      <c r="AO1" s="82" t="s">
        <v>5</v>
      </c>
      <c r="AP1" s="162" t="s">
        <v>13</v>
      </c>
      <c r="AQ1" s="88"/>
      <c r="AR1" s="88"/>
      <c r="AS1" s="88"/>
      <c r="AT1" s="88"/>
      <c r="AU1" s="88"/>
      <c r="AV1" s="88"/>
      <c r="AW1" s="88"/>
      <c r="AX1" s="88"/>
      <c r="AY1" s="88"/>
      <c r="AZ1" s="88"/>
      <c r="BA1" s="88"/>
      <c r="BB1" s="88"/>
      <c r="BC1" s="88"/>
      <c r="BD1" s="88"/>
      <c r="BE1" s="88"/>
      <c r="BF1" s="82" t="s">
        <v>17</v>
      </c>
      <c r="BG1" s="1"/>
      <c r="BH1" s="1"/>
      <c r="BI1" s="1"/>
      <c r="BJ1" s="1"/>
      <c r="BK1" s="1"/>
      <c r="BL1" s="1"/>
      <c r="BM1" s="1"/>
      <c r="BN1" s="1"/>
      <c r="BO1" s="1"/>
      <c r="BP1" s="1"/>
      <c r="BQ1" s="1"/>
      <c r="BR1" s="1"/>
      <c r="BS1" s="1"/>
      <c r="BT1" s="1"/>
      <c r="BU1" s="1"/>
    </row>
    <row r="2" spans="1:73" ht="20.25" customHeight="1">
      <c r="A2" s="1"/>
      <c r="B2" s="1"/>
      <c r="C2" s="20"/>
      <c r="D2" s="20"/>
      <c r="E2" s="20"/>
      <c r="F2" s="20"/>
      <c r="G2" s="20"/>
      <c r="H2" s="1"/>
      <c r="I2" s="1"/>
      <c r="J2" s="54"/>
      <c r="K2" s="1"/>
      <c r="L2" s="20"/>
      <c r="M2" s="20"/>
      <c r="N2" s="20"/>
      <c r="O2" s="20"/>
      <c r="P2" s="20"/>
      <c r="Q2" s="20"/>
      <c r="R2" s="20"/>
      <c r="S2" s="1"/>
      <c r="T2" s="1"/>
      <c r="U2" s="1"/>
      <c r="V2" s="1"/>
      <c r="W2" s="1"/>
      <c r="X2" s="1"/>
      <c r="Y2" s="82" t="s">
        <v>18</v>
      </c>
      <c r="Z2" s="150">
        <v>6</v>
      </c>
      <c r="AA2" s="88"/>
      <c r="AB2" s="82" t="s">
        <v>16</v>
      </c>
      <c r="AC2" s="151">
        <f>IF(Z2=0,"",YEAR(DATE(2018+Z2,1,1)))</f>
        <v>2024</v>
      </c>
      <c r="AD2" s="32"/>
      <c r="AE2" s="2" t="s">
        <v>10</v>
      </c>
      <c r="AF2" s="2" t="s">
        <v>6</v>
      </c>
      <c r="AG2" s="150">
        <v>4</v>
      </c>
      <c r="AH2" s="88"/>
      <c r="AI2" s="2" t="s">
        <v>19</v>
      </c>
      <c r="AJ2" s="1"/>
      <c r="AK2" s="1"/>
      <c r="AL2" s="1"/>
      <c r="AM2" s="159"/>
      <c r="AN2" s="82"/>
      <c r="AO2" s="82" t="s">
        <v>20</v>
      </c>
      <c r="AP2" s="150"/>
      <c r="AQ2" s="88"/>
      <c r="AR2" s="88"/>
      <c r="AS2" s="88"/>
      <c r="AT2" s="88"/>
      <c r="AU2" s="88"/>
      <c r="AV2" s="88"/>
      <c r="AW2" s="88"/>
      <c r="AX2" s="88"/>
      <c r="AY2" s="88"/>
      <c r="AZ2" s="88"/>
      <c r="BA2" s="88"/>
      <c r="BB2" s="88"/>
      <c r="BC2" s="88"/>
      <c r="BD2" s="88"/>
      <c r="BE2" s="88"/>
      <c r="BF2" s="82" t="s">
        <v>17</v>
      </c>
      <c r="BG2" s="1"/>
      <c r="BH2" s="1"/>
      <c r="BI2" s="1"/>
      <c r="BJ2" s="1"/>
      <c r="BK2" s="1"/>
      <c r="BL2" s="1"/>
      <c r="BM2" s="1"/>
      <c r="BN2" s="1"/>
      <c r="BO2" s="1"/>
      <c r="BP2" s="1"/>
      <c r="BQ2" s="1"/>
      <c r="BR2" s="1"/>
      <c r="BS2" s="1"/>
      <c r="BT2" s="1"/>
      <c r="BU2" s="1"/>
    </row>
    <row r="3" spans="1:73" ht="20.25" customHeight="1">
      <c r="A3" s="2"/>
      <c r="B3" s="2"/>
      <c r="C3" s="2"/>
      <c r="D3" s="2"/>
      <c r="E3" s="2"/>
      <c r="F3" s="2"/>
      <c r="G3" s="54"/>
      <c r="H3" s="2"/>
      <c r="I3" s="2"/>
      <c r="J3" s="54"/>
      <c r="K3" s="2"/>
      <c r="L3" s="82"/>
      <c r="M3" s="82"/>
      <c r="N3" s="82"/>
      <c r="O3" s="82"/>
      <c r="P3" s="82"/>
      <c r="Q3" s="82"/>
      <c r="R3" s="82"/>
      <c r="S3" s="2"/>
      <c r="T3" s="2"/>
      <c r="U3" s="2"/>
      <c r="V3" s="2"/>
      <c r="W3" s="2"/>
      <c r="X3" s="2"/>
      <c r="Y3" s="2"/>
      <c r="Z3" s="44"/>
      <c r="AA3" s="44"/>
      <c r="AB3" s="44"/>
      <c r="AC3" s="156"/>
      <c r="AD3" s="44"/>
      <c r="AE3" s="2"/>
      <c r="AF3" s="2"/>
      <c r="AG3" s="2"/>
      <c r="AH3" s="2"/>
      <c r="AI3" s="2"/>
      <c r="AJ3" s="2"/>
      <c r="AK3" s="2"/>
      <c r="AL3" s="2"/>
      <c r="AM3" s="2"/>
      <c r="AN3" s="2"/>
      <c r="AO3" s="2"/>
      <c r="AP3" s="2"/>
      <c r="AQ3" s="2"/>
      <c r="AR3" s="2"/>
      <c r="AS3" s="2"/>
      <c r="AT3" s="2"/>
      <c r="AU3" s="2"/>
      <c r="AV3" s="2"/>
      <c r="AW3" s="2"/>
      <c r="AX3" s="2"/>
      <c r="AY3" s="2"/>
      <c r="AZ3" s="2"/>
      <c r="BA3" s="192" t="s">
        <v>23</v>
      </c>
      <c r="BB3" s="193" t="s">
        <v>24</v>
      </c>
      <c r="BC3" s="73"/>
      <c r="BD3" s="73"/>
      <c r="BE3" s="167"/>
      <c r="BF3" s="82"/>
      <c r="BG3" s="2"/>
      <c r="BH3" s="2"/>
      <c r="BI3" s="2"/>
      <c r="BJ3" s="2"/>
      <c r="BK3" s="2"/>
      <c r="BL3" s="2"/>
      <c r="BM3" s="2"/>
      <c r="BN3" s="2"/>
      <c r="BO3" s="2"/>
      <c r="BP3" s="2"/>
      <c r="BQ3" s="2"/>
      <c r="BR3" s="2"/>
      <c r="BS3" s="2"/>
      <c r="BT3" s="2"/>
      <c r="BU3" s="2"/>
    </row>
    <row r="4" spans="1:73" ht="20.25" customHeight="1">
      <c r="A4" s="2"/>
      <c r="B4" s="2"/>
      <c r="C4" s="2"/>
      <c r="D4" s="2"/>
      <c r="E4" s="2"/>
      <c r="F4" s="2"/>
      <c r="G4" s="54"/>
      <c r="H4" s="2"/>
      <c r="I4" s="2"/>
      <c r="J4" s="54"/>
      <c r="K4" s="2"/>
      <c r="L4" s="82"/>
      <c r="M4" s="82"/>
      <c r="N4" s="82"/>
      <c r="O4" s="82"/>
      <c r="P4" s="82"/>
      <c r="Q4" s="82"/>
      <c r="R4" s="82"/>
      <c r="S4" s="2"/>
      <c r="T4" s="2"/>
      <c r="U4" s="2"/>
      <c r="V4" s="2"/>
      <c r="W4" s="2"/>
      <c r="X4" s="2"/>
      <c r="Y4" s="2"/>
      <c r="Z4" s="151"/>
      <c r="AA4" s="151"/>
      <c r="AB4" s="2"/>
      <c r="AC4" s="2"/>
      <c r="AD4" s="2"/>
      <c r="AE4" s="2"/>
      <c r="AF4" s="2"/>
      <c r="AG4" s="1"/>
      <c r="AH4" s="1"/>
      <c r="AI4" s="1"/>
      <c r="AJ4" s="1"/>
      <c r="AK4" s="1"/>
      <c r="AL4" s="1"/>
      <c r="AM4" s="1"/>
      <c r="AN4" s="1"/>
      <c r="AO4" s="1"/>
      <c r="AP4" s="1"/>
      <c r="AQ4" s="1"/>
      <c r="AR4" s="1"/>
      <c r="AS4" s="1"/>
      <c r="AT4" s="1"/>
      <c r="AU4" s="1"/>
      <c r="AV4" s="1"/>
      <c r="AW4" s="1"/>
      <c r="AX4" s="1"/>
      <c r="AY4" s="1"/>
      <c r="AZ4" s="1"/>
      <c r="BA4" s="192" t="s">
        <v>26</v>
      </c>
      <c r="BB4" s="193" t="s">
        <v>31</v>
      </c>
      <c r="BC4" s="73"/>
      <c r="BD4" s="73"/>
      <c r="BE4" s="167"/>
      <c r="BF4" s="77"/>
      <c r="BG4" s="2"/>
      <c r="BH4" s="2"/>
      <c r="BI4" s="2"/>
      <c r="BJ4" s="2"/>
      <c r="BK4" s="2"/>
      <c r="BL4" s="2"/>
      <c r="BM4" s="2"/>
      <c r="BN4" s="2"/>
      <c r="BO4" s="2"/>
      <c r="BP4" s="2"/>
      <c r="BQ4" s="2"/>
      <c r="BR4" s="2"/>
      <c r="BS4" s="2"/>
      <c r="BT4" s="2"/>
      <c r="BU4" s="2"/>
    </row>
    <row r="5" spans="1:73" ht="6.75" customHeight="1">
      <c r="A5" s="2"/>
      <c r="B5" s="2"/>
      <c r="C5" s="1"/>
      <c r="D5" s="1"/>
      <c r="E5" s="1"/>
      <c r="F5" s="1"/>
      <c r="G5" s="20"/>
      <c r="H5" s="1"/>
      <c r="I5" s="1"/>
      <c r="J5" s="20"/>
      <c r="K5" s="1"/>
      <c r="L5" s="77"/>
      <c r="M5" s="77"/>
      <c r="N5" s="77"/>
      <c r="O5" s="77"/>
      <c r="P5" s="77"/>
      <c r="Q5" s="77"/>
      <c r="R5" s="77"/>
      <c r="S5" s="1"/>
      <c r="T5" s="1"/>
      <c r="U5" s="1"/>
      <c r="V5" s="1"/>
      <c r="W5" s="1"/>
      <c r="X5" s="1"/>
      <c r="Y5" s="1"/>
      <c r="Z5" s="78"/>
      <c r="AA5" s="78"/>
      <c r="AB5" s="1"/>
      <c r="AC5" s="1"/>
      <c r="AD5" s="1"/>
      <c r="AE5" s="1"/>
      <c r="AF5" s="2"/>
      <c r="AG5" s="1"/>
      <c r="AH5" s="1"/>
      <c r="AI5" s="1"/>
      <c r="AJ5" s="1"/>
      <c r="AK5" s="1"/>
      <c r="AL5" s="1"/>
      <c r="AM5" s="1"/>
      <c r="AN5" s="1"/>
      <c r="AO5" s="1"/>
      <c r="AP5" s="1"/>
      <c r="AQ5" s="1"/>
      <c r="AR5" s="1"/>
      <c r="AS5" s="1"/>
      <c r="AT5" s="1"/>
      <c r="AU5" s="1"/>
      <c r="AV5" s="1"/>
      <c r="AW5" s="1"/>
      <c r="AX5" s="1"/>
      <c r="AY5" s="1"/>
      <c r="AZ5" s="1"/>
      <c r="BA5" s="1"/>
      <c r="BB5" s="1"/>
      <c r="BC5" s="1"/>
      <c r="BD5" s="1"/>
      <c r="BE5" s="77"/>
      <c r="BF5" s="77"/>
      <c r="BG5" s="2"/>
      <c r="BH5" s="2"/>
      <c r="BI5" s="2"/>
      <c r="BJ5" s="2"/>
      <c r="BK5" s="2"/>
      <c r="BL5" s="2"/>
      <c r="BM5" s="2"/>
      <c r="BN5" s="2"/>
      <c r="BO5" s="2"/>
      <c r="BP5" s="2"/>
      <c r="BQ5" s="2"/>
      <c r="BR5" s="2"/>
      <c r="BS5" s="2"/>
      <c r="BT5" s="2"/>
      <c r="BU5" s="2"/>
    </row>
    <row r="6" spans="1:73" ht="20.25" customHeight="1">
      <c r="A6" s="2"/>
      <c r="B6" s="2"/>
      <c r="C6" s="1"/>
      <c r="D6" s="1"/>
      <c r="E6" s="1"/>
      <c r="F6" s="1"/>
      <c r="G6" s="20"/>
      <c r="H6" s="1"/>
      <c r="I6" s="1"/>
      <c r="J6" s="20"/>
      <c r="K6" s="1"/>
      <c r="L6" s="77"/>
      <c r="M6" s="77"/>
      <c r="N6" s="77"/>
      <c r="O6" s="77"/>
      <c r="P6" s="77"/>
      <c r="Q6" s="77"/>
      <c r="R6" s="77"/>
      <c r="S6" s="1"/>
      <c r="T6" s="1"/>
      <c r="U6" s="1"/>
      <c r="V6" s="1"/>
      <c r="W6" s="1"/>
      <c r="X6" s="1"/>
      <c r="Y6" s="1"/>
      <c r="Z6" s="78"/>
      <c r="AA6" s="78"/>
      <c r="AB6" s="1"/>
      <c r="AC6" s="1"/>
      <c r="AD6" s="1"/>
      <c r="AE6" s="1"/>
      <c r="AF6" s="2"/>
      <c r="AG6" s="1"/>
      <c r="AH6" s="1"/>
      <c r="AI6" s="1"/>
      <c r="AJ6" s="1"/>
      <c r="AK6" s="1"/>
      <c r="AL6" s="1" t="s">
        <v>33</v>
      </c>
      <c r="AM6" s="1"/>
      <c r="AN6" s="1"/>
      <c r="AO6" s="1"/>
      <c r="AP6" s="1"/>
      <c r="AQ6" s="1"/>
      <c r="AR6" s="1"/>
      <c r="AS6" s="1"/>
      <c r="AT6" s="6"/>
      <c r="AU6" s="6"/>
      <c r="AV6" s="163"/>
      <c r="AW6" s="1"/>
      <c r="AX6" s="168">
        <v>40</v>
      </c>
      <c r="AY6" s="167"/>
      <c r="AZ6" s="163" t="s">
        <v>32</v>
      </c>
      <c r="BA6" s="1"/>
      <c r="BB6" s="168">
        <v>160</v>
      </c>
      <c r="BC6" s="167"/>
      <c r="BD6" s="163" t="s">
        <v>34</v>
      </c>
      <c r="BE6" s="1"/>
      <c r="BF6" s="77"/>
      <c r="BG6" s="2"/>
      <c r="BH6" s="2"/>
      <c r="BI6" s="2"/>
      <c r="BJ6" s="2"/>
      <c r="BK6" s="2"/>
      <c r="BL6" s="2"/>
      <c r="BM6" s="2"/>
      <c r="BN6" s="2"/>
      <c r="BO6" s="2"/>
      <c r="BP6" s="2"/>
      <c r="BQ6" s="2"/>
      <c r="BR6" s="2"/>
      <c r="BS6" s="2"/>
      <c r="BT6" s="2"/>
      <c r="BU6" s="2"/>
    </row>
    <row r="7" spans="1:73" ht="6.75" customHeight="1">
      <c r="A7" s="2"/>
      <c r="B7" s="2"/>
      <c r="C7" s="1"/>
      <c r="D7" s="1"/>
      <c r="E7" s="1"/>
      <c r="F7" s="1"/>
      <c r="G7" s="20"/>
      <c r="H7" s="1"/>
      <c r="I7" s="1"/>
      <c r="J7" s="20"/>
      <c r="K7" s="1"/>
      <c r="L7" s="77"/>
      <c r="M7" s="77"/>
      <c r="N7" s="77"/>
      <c r="O7" s="77"/>
      <c r="P7" s="77"/>
      <c r="Q7" s="77"/>
      <c r="R7" s="77"/>
      <c r="S7" s="1"/>
      <c r="T7" s="1"/>
      <c r="U7" s="1"/>
      <c r="V7" s="1"/>
      <c r="W7" s="1"/>
      <c r="X7" s="1"/>
      <c r="Y7" s="1"/>
      <c r="Z7" s="78"/>
      <c r="AA7" s="78"/>
      <c r="AB7" s="1"/>
      <c r="AC7" s="1"/>
      <c r="AD7" s="1"/>
      <c r="AE7" s="1"/>
      <c r="AF7" s="2"/>
      <c r="AG7" s="1"/>
      <c r="AH7" s="1"/>
      <c r="AI7" s="1"/>
      <c r="AJ7" s="1"/>
      <c r="AK7" s="1"/>
      <c r="AL7" s="1"/>
      <c r="AM7" s="1"/>
      <c r="AN7" s="1"/>
      <c r="AO7" s="1"/>
      <c r="AP7" s="1"/>
      <c r="AQ7" s="1"/>
      <c r="AR7" s="1"/>
      <c r="AS7" s="1"/>
      <c r="AT7" s="1"/>
      <c r="AU7" s="1"/>
      <c r="AV7" s="1"/>
      <c r="AW7" s="1"/>
      <c r="AX7" s="1"/>
      <c r="AY7" s="1"/>
      <c r="AZ7" s="1"/>
      <c r="BA7" s="1"/>
      <c r="BB7" s="1"/>
      <c r="BC7" s="1"/>
      <c r="BD7" s="1"/>
      <c r="BE7" s="77"/>
      <c r="BF7" s="77"/>
      <c r="BG7" s="2"/>
      <c r="BH7" s="2"/>
      <c r="BI7" s="2"/>
      <c r="BJ7" s="2"/>
      <c r="BK7" s="2"/>
      <c r="BL7" s="2"/>
      <c r="BM7" s="2"/>
      <c r="BN7" s="2"/>
      <c r="BO7" s="2"/>
      <c r="BP7" s="2"/>
      <c r="BQ7" s="2"/>
      <c r="BR7" s="2"/>
      <c r="BS7" s="2"/>
      <c r="BT7" s="2"/>
      <c r="BU7" s="2"/>
    </row>
    <row r="8" spans="1:73" ht="20.25" customHeight="1">
      <c r="A8" s="2"/>
      <c r="B8" s="5"/>
      <c r="C8" s="5"/>
      <c r="D8" s="5"/>
      <c r="E8" s="5"/>
      <c r="F8" s="5"/>
      <c r="G8" s="55"/>
      <c r="H8" s="55"/>
      <c r="I8" s="55"/>
      <c r="J8" s="5"/>
      <c r="K8" s="5"/>
      <c r="L8" s="55"/>
      <c r="M8" s="55"/>
      <c r="N8" s="55"/>
      <c r="O8" s="5"/>
      <c r="P8" s="55"/>
      <c r="Q8" s="55"/>
      <c r="R8" s="55"/>
      <c r="S8" s="112"/>
      <c r="T8" s="126"/>
      <c r="U8" s="126"/>
      <c r="V8" s="138"/>
      <c r="W8" s="2"/>
      <c r="X8" s="2"/>
      <c r="Y8" s="2"/>
      <c r="Z8" s="78"/>
      <c r="AA8" s="155"/>
      <c r="AB8" s="20"/>
      <c r="AC8" s="78"/>
      <c r="AD8" s="78"/>
      <c r="AE8" s="78"/>
      <c r="AF8" s="151"/>
      <c r="AG8" s="79"/>
      <c r="AH8" s="79"/>
      <c r="AI8" s="79"/>
      <c r="AJ8" s="1"/>
      <c r="AK8" s="77"/>
      <c r="AL8" s="155"/>
      <c r="AM8" s="155"/>
      <c r="AN8" s="20"/>
      <c r="AO8" s="6"/>
      <c r="AP8" s="6"/>
      <c r="AQ8" s="6"/>
      <c r="AR8" s="21"/>
      <c r="AS8" s="21"/>
      <c r="AT8" s="1"/>
      <c r="AU8" s="6"/>
      <c r="AV8" s="6"/>
      <c r="AW8" s="5"/>
      <c r="AX8" s="1"/>
      <c r="AY8" s="1" t="s">
        <v>35</v>
      </c>
      <c r="AZ8" s="1"/>
      <c r="BA8" s="1"/>
      <c r="BB8" s="194">
        <f>DAY(EOMONTH(DATE(AC2,AG2,1),0))</f>
        <v>30</v>
      </c>
      <c r="BC8" s="167"/>
      <c r="BD8" s="1" t="s">
        <v>37</v>
      </c>
      <c r="BE8" s="1"/>
      <c r="BF8" s="1"/>
      <c r="BG8" s="2"/>
      <c r="BH8" s="2"/>
      <c r="BI8" s="2"/>
      <c r="BJ8" s="82"/>
      <c r="BK8" s="82"/>
      <c r="BL8" s="82"/>
      <c r="BM8" s="2"/>
      <c r="BN8" s="2"/>
      <c r="BO8" s="2"/>
      <c r="BP8" s="2"/>
      <c r="BQ8" s="2"/>
      <c r="BR8" s="2"/>
      <c r="BS8" s="2"/>
      <c r="BT8" s="2"/>
      <c r="BU8" s="2"/>
    </row>
    <row r="9" spans="1:73" ht="6" customHeight="1">
      <c r="A9" s="2"/>
      <c r="B9" s="6"/>
      <c r="C9" s="6"/>
      <c r="D9" s="6"/>
      <c r="E9" s="6"/>
      <c r="F9" s="6"/>
      <c r="G9" s="5"/>
      <c r="H9" s="55"/>
      <c r="I9" s="6"/>
      <c r="J9" s="6"/>
      <c r="K9" s="6"/>
      <c r="L9" s="5"/>
      <c r="M9" s="55"/>
      <c r="N9" s="6"/>
      <c r="O9" s="6"/>
      <c r="P9" s="5"/>
      <c r="Q9" s="6"/>
      <c r="R9" s="6"/>
      <c r="S9" s="6"/>
      <c r="T9" s="6"/>
      <c r="U9" s="6"/>
      <c r="V9" s="6"/>
      <c r="W9" s="2"/>
      <c r="X9" s="2"/>
      <c r="Y9" s="2"/>
      <c r="Z9" s="1"/>
      <c r="AA9" s="1"/>
      <c r="AB9" s="1"/>
      <c r="AC9" s="1"/>
      <c r="AD9" s="1"/>
      <c r="AE9" s="1"/>
      <c r="AF9" s="2"/>
      <c r="AG9" s="78"/>
      <c r="AH9" s="1"/>
      <c r="AI9" s="1"/>
      <c r="AJ9" s="79"/>
      <c r="AK9" s="1"/>
      <c r="AL9" s="1"/>
      <c r="AM9" s="1"/>
      <c r="AN9" s="1"/>
      <c r="AO9" s="1"/>
      <c r="AP9" s="1"/>
      <c r="AQ9" s="78"/>
      <c r="AR9" s="78"/>
      <c r="AS9" s="78"/>
      <c r="AT9" s="1"/>
      <c r="AU9" s="1"/>
      <c r="AV9" s="1"/>
      <c r="AW9" s="1"/>
      <c r="AX9" s="1"/>
      <c r="AY9" s="1"/>
      <c r="AZ9" s="1"/>
      <c r="BA9" s="1"/>
      <c r="BB9" s="1"/>
      <c r="BC9" s="1"/>
      <c r="BD9" s="1"/>
      <c r="BE9" s="1"/>
      <c r="BF9" s="1"/>
      <c r="BG9" s="2"/>
      <c r="BH9" s="2"/>
      <c r="BI9" s="2"/>
      <c r="BJ9" s="82"/>
      <c r="BK9" s="82"/>
      <c r="BL9" s="82"/>
      <c r="BM9" s="2"/>
      <c r="BN9" s="2"/>
      <c r="BO9" s="2"/>
      <c r="BP9" s="2"/>
      <c r="BQ9" s="2"/>
      <c r="BR9" s="2"/>
      <c r="BS9" s="2"/>
      <c r="BT9" s="2"/>
      <c r="BU9" s="2"/>
    </row>
    <row r="10" spans="1:73" ht="20.25" customHeight="1">
      <c r="A10" s="2"/>
      <c r="B10" s="5"/>
      <c r="C10" s="5"/>
      <c r="D10" s="5"/>
      <c r="E10" s="5"/>
      <c r="F10" s="5"/>
      <c r="G10" s="55"/>
      <c r="H10" s="55"/>
      <c r="I10" s="55"/>
      <c r="J10" s="5"/>
      <c r="K10" s="5"/>
      <c r="L10" s="55"/>
      <c r="M10" s="55"/>
      <c r="N10" s="55"/>
      <c r="O10" s="5"/>
      <c r="P10" s="55"/>
      <c r="Q10" s="55"/>
      <c r="R10" s="55"/>
      <c r="S10" s="112"/>
      <c r="T10" s="126"/>
      <c r="U10" s="126"/>
      <c r="V10" s="138"/>
      <c r="W10" s="2"/>
      <c r="X10" s="2"/>
      <c r="Y10" s="2"/>
      <c r="Z10" s="78"/>
      <c r="AA10" s="155"/>
      <c r="AB10" s="20"/>
      <c r="AC10" s="78"/>
      <c r="AD10" s="78"/>
      <c r="AE10" s="78"/>
      <c r="AF10" s="2"/>
      <c r="AG10" s="79"/>
      <c r="AH10" s="79"/>
      <c r="AI10" s="79"/>
      <c r="AJ10" s="1"/>
      <c r="AK10" s="77"/>
      <c r="AL10" s="155"/>
      <c r="AM10" s="1"/>
      <c r="AN10" s="1"/>
      <c r="AO10" s="160"/>
      <c r="AP10" s="160"/>
      <c r="AQ10" s="160"/>
      <c r="AR10" s="163"/>
      <c r="AS10" s="78"/>
      <c r="AT10" s="78"/>
      <c r="AU10" s="78"/>
      <c r="AV10" s="1"/>
      <c r="AW10" s="1"/>
      <c r="AX10" s="169"/>
      <c r="AY10" s="169"/>
      <c r="AZ10" s="77" t="s">
        <v>38</v>
      </c>
      <c r="BA10" s="1"/>
      <c r="BB10" s="168">
        <v>1</v>
      </c>
      <c r="BC10" s="73"/>
      <c r="BD10" s="167"/>
      <c r="BE10" s="200" t="s">
        <v>40</v>
      </c>
      <c r="BF10" s="1"/>
      <c r="BG10" s="2"/>
      <c r="BH10" s="2"/>
      <c r="BI10" s="2"/>
      <c r="BJ10" s="82"/>
      <c r="BK10" s="82"/>
      <c r="BL10" s="82"/>
      <c r="BM10" s="2"/>
      <c r="BN10" s="2"/>
      <c r="BO10" s="2"/>
      <c r="BP10" s="2"/>
      <c r="BQ10" s="2"/>
      <c r="BR10" s="2"/>
      <c r="BS10" s="2"/>
      <c r="BT10" s="2"/>
      <c r="BU10" s="2"/>
    </row>
    <row r="11" spans="1:73" ht="6" customHeight="1">
      <c r="A11" s="2"/>
      <c r="B11" s="6"/>
      <c r="C11" s="6"/>
      <c r="D11" s="6"/>
      <c r="E11" s="6"/>
      <c r="F11" s="44"/>
      <c r="G11" s="6"/>
      <c r="H11" s="6"/>
      <c r="I11" s="6"/>
      <c r="J11" s="6"/>
      <c r="K11" s="5"/>
      <c r="L11" s="55"/>
      <c r="M11" s="6"/>
      <c r="N11" s="6"/>
      <c r="O11" s="5"/>
      <c r="P11" s="6"/>
      <c r="Q11" s="6"/>
      <c r="R11" s="6"/>
      <c r="S11" s="6"/>
      <c r="T11" s="6"/>
      <c r="U11" s="6"/>
      <c r="V11" s="44"/>
      <c r="W11" s="2"/>
      <c r="X11" s="2"/>
      <c r="Y11" s="2"/>
      <c r="Z11" s="1"/>
      <c r="AA11" s="1"/>
      <c r="AB11" s="1"/>
      <c r="AC11" s="1"/>
      <c r="AD11" s="1"/>
      <c r="AE11" s="1"/>
      <c r="AF11" s="2"/>
      <c r="AG11" s="78"/>
      <c r="AH11" s="79"/>
      <c r="AI11" s="1"/>
      <c r="AJ11" s="79"/>
      <c r="AK11" s="1"/>
      <c r="AL11" s="1"/>
      <c r="AM11" s="1"/>
      <c r="AN11" s="1"/>
      <c r="AO11" s="6"/>
      <c r="AP11" s="6"/>
      <c r="AQ11" s="5"/>
      <c r="AR11" s="164"/>
      <c r="AS11" s="78"/>
      <c r="AT11" s="78"/>
      <c r="AU11" s="78"/>
      <c r="AV11" s="1"/>
      <c r="AW11" s="1"/>
      <c r="AX11" s="169"/>
      <c r="AY11" s="169"/>
      <c r="AZ11" s="1"/>
      <c r="BA11" s="1"/>
      <c r="BB11" s="78"/>
      <c r="BC11" s="78"/>
      <c r="BD11" s="78"/>
      <c r="BE11" s="200"/>
      <c r="BF11" s="1"/>
      <c r="BG11" s="2"/>
      <c r="BH11" s="2"/>
      <c r="BI11" s="2"/>
      <c r="BJ11" s="82"/>
      <c r="BK11" s="82"/>
      <c r="BL11" s="82"/>
      <c r="BM11" s="2"/>
      <c r="BN11" s="2"/>
      <c r="BO11" s="2"/>
      <c r="BP11" s="2"/>
      <c r="BQ11" s="2"/>
      <c r="BR11" s="2"/>
      <c r="BS11" s="2"/>
      <c r="BT11" s="2"/>
      <c r="BU11" s="2"/>
    </row>
    <row r="12" spans="1:73" ht="20.25" customHeight="1">
      <c r="A12" s="2"/>
      <c r="B12" s="4"/>
      <c r="C12" s="4"/>
      <c r="D12" s="4"/>
      <c r="E12" s="4"/>
      <c r="F12" s="4"/>
      <c r="G12" s="4"/>
      <c r="H12" s="4"/>
      <c r="I12" s="4"/>
      <c r="J12" s="4"/>
      <c r="K12" s="4"/>
      <c r="L12" s="4"/>
      <c r="M12" s="4"/>
      <c r="N12" s="4"/>
      <c r="O12" s="4"/>
      <c r="P12" s="4"/>
      <c r="Q12" s="4"/>
      <c r="R12" s="4"/>
      <c r="S12" s="4"/>
      <c r="T12" s="4"/>
      <c r="U12" s="4"/>
      <c r="V12" s="4"/>
      <c r="W12" s="2"/>
      <c r="X12" s="2"/>
      <c r="Y12" s="2"/>
      <c r="Z12" s="5"/>
      <c r="AA12" s="3"/>
      <c r="AB12" s="3"/>
      <c r="AC12" s="5"/>
      <c r="AD12" s="78"/>
      <c r="AE12" s="78"/>
      <c r="AF12" s="151"/>
      <c r="AG12" s="20"/>
      <c r="AH12" s="79"/>
      <c r="AI12" s="1"/>
      <c r="AJ12" s="79"/>
      <c r="AK12" s="1"/>
      <c r="AL12" s="1"/>
      <c r="AM12" s="1"/>
      <c r="AN12" s="1"/>
      <c r="AO12" s="161"/>
      <c r="AP12" s="88"/>
      <c r="AQ12" s="88"/>
      <c r="AR12" s="163"/>
      <c r="AS12" s="78"/>
      <c r="AT12" s="78"/>
      <c r="AU12" s="78"/>
      <c r="AV12" s="1"/>
      <c r="AW12" s="1"/>
      <c r="AX12" s="169"/>
      <c r="AY12" s="169"/>
      <c r="AZ12" s="1"/>
      <c r="BA12" s="1"/>
      <c r="BB12" s="168">
        <v>1</v>
      </c>
      <c r="BC12" s="73"/>
      <c r="BD12" s="167"/>
      <c r="BE12" s="201" t="s">
        <v>30</v>
      </c>
      <c r="BF12" s="1"/>
      <c r="BG12" s="2"/>
      <c r="BH12" s="2"/>
      <c r="BI12" s="2"/>
      <c r="BJ12" s="82"/>
      <c r="BK12" s="82"/>
      <c r="BL12" s="82"/>
      <c r="BM12" s="2"/>
      <c r="BN12" s="2"/>
      <c r="BO12" s="2"/>
      <c r="BP12" s="2"/>
      <c r="BQ12" s="2"/>
      <c r="BR12" s="2"/>
      <c r="BS12" s="2"/>
      <c r="BT12" s="2"/>
      <c r="BU12" s="2"/>
    </row>
    <row r="13" spans="1:73" ht="6.75" customHeight="1">
      <c r="A13" s="2"/>
      <c r="B13" s="4"/>
      <c r="C13" s="4"/>
      <c r="D13" s="4"/>
      <c r="E13" s="4"/>
      <c r="F13" s="4"/>
      <c r="G13" s="4"/>
      <c r="H13" s="4"/>
      <c r="I13" s="4"/>
      <c r="J13" s="4"/>
      <c r="K13" s="4"/>
      <c r="L13" s="4"/>
      <c r="M13" s="4"/>
      <c r="N13" s="4"/>
      <c r="O13" s="4"/>
      <c r="P13" s="4"/>
      <c r="Q13" s="4"/>
      <c r="R13" s="4"/>
      <c r="S13" s="4"/>
      <c r="T13" s="4"/>
      <c r="U13" s="4"/>
      <c r="V13" s="4"/>
      <c r="W13" s="2"/>
      <c r="X13" s="2"/>
      <c r="Y13" s="2"/>
      <c r="Z13" s="55"/>
      <c r="AA13" s="22"/>
      <c r="AB13" s="22"/>
      <c r="AC13" s="55"/>
      <c r="AD13" s="79"/>
      <c r="AE13" s="79"/>
      <c r="AF13" s="2"/>
      <c r="AG13" s="1"/>
      <c r="AH13" s="1"/>
      <c r="AI13" s="1"/>
      <c r="AJ13" s="1"/>
      <c r="AK13" s="1"/>
      <c r="AL13" s="1"/>
      <c r="AM13" s="1"/>
      <c r="AN13" s="1"/>
      <c r="AO13" s="6"/>
      <c r="AP13" s="6"/>
      <c r="AQ13" s="6"/>
      <c r="AR13" s="1"/>
      <c r="AS13" s="78"/>
      <c r="AT13" s="78"/>
      <c r="AU13" s="78"/>
      <c r="AV13" s="1"/>
      <c r="AW13" s="1"/>
      <c r="AX13" s="169"/>
      <c r="AY13" s="169"/>
      <c r="AZ13" s="1"/>
      <c r="BA13" s="1"/>
      <c r="BB13" s="78"/>
      <c r="BC13" s="78"/>
      <c r="BD13" s="78"/>
      <c r="BE13" s="200"/>
      <c r="BF13" s="1"/>
      <c r="BG13" s="2"/>
      <c r="BH13" s="2"/>
      <c r="BI13" s="2"/>
      <c r="BJ13" s="82"/>
      <c r="BK13" s="82"/>
      <c r="BL13" s="82"/>
      <c r="BM13" s="2"/>
      <c r="BN13" s="2"/>
      <c r="BO13" s="2"/>
      <c r="BP13" s="2"/>
      <c r="BQ13" s="2"/>
      <c r="BR13" s="2"/>
      <c r="BS13" s="2"/>
      <c r="BT13" s="2"/>
      <c r="BU13" s="2"/>
    </row>
    <row r="14" spans="1:73" ht="20.25" customHeight="1">
      <c r="A14" s="2"/>
      <c r="B14" s="4"/>
      <c r="C14" s="4"/>
      <c r="D14" s="4"/>
      <c r="E14" s="4"/>
      <c r="F14" s="4"/>
      <c r="G14" s="4"/>
      <c r="H14" s="4"/>
      <c r="I14" s="4"/>
      <c r="J14" s="4"/>
      <c r="K14" s="4"/>
      <c r="L14" s="4"/>
      <c r="M14" s="4"/>
      <c r="N14" s="4"/>
      <c r="O14" s="4"/>
      <c r="P14" s="4"/>
      <c r="Q14" s="4"/>
      <c r="R14" s="4"/>
      <c r="S14" s="4"/>
      <c r="T14" s="4"/>
      <c r="U14" s="4"/>
      <c r="V14" s="4"/>
      <c r="W14" s="2"/>
      <c r="X14" s="2"/>
      <c r="Y14" s="2"/>
      <c r="Z14" s="5"/>
      <c r="AA14" s="3"/>
      <c r="AB14" s="3"/>
      <c r="AC14" s="5"/>
      <c r="AD14" s="78"/>
      <c r="AE14" s="78"/>
      <c r="AF14" s="2"/>
      <c r="AG14" s="1"/>
      <c r="AH14" s="1"/>
      <c r="AI14" s="1"/>
      <c r="AJ14" s="1"/>
      <c r="AK14" s="1"/>
      <c r="AL14" s="1"/>
      <c r="AM14" s="1"/>
      <c r="AN14" s="1"/>
      <c r="AO14" s="6"/>
      <c r="AP14" s="6"/>
      <c r="AQ14" s="6"/>
      <c r="AR14" s="1"/>
      <c r="AS14" s="78"/>
      <c r="AT14" s="77" t="s">
        <v>21</v>
      </c>
      <c r="AU14" s="165"/>
      <c r="AV14" s="73"/>
      <c r="AW14" s="167"/>
      <c r="AX14" s="78" t="s">
        <v>42</v>
      </c>
      <c r="AY14" s="165"/>
      <c r="AZ14" s="73"/>
      <c r="BA14" s="167"/>
      <c r="BB14" s="77" t="s">
        <v>44</v>
      </c>
      <c r="BC14" s="199">
        <f>(AY14-AU14)*24</f>
        <v>0</v>
      </c>
      <c r="BD14" s="167"/>
      <c r="BE14" s="20" t="s">
        <v>46</v>
      </c>
      <c r="BF14" s="78"/>
      <c r="BG14" s="2"/>
      <c r="BH14" s="2"/>
      <c r="BI14" s="2"/>
      <c r="BJ14" s="82"/>
      <c r="BK14" s="82"/>
      <c r="BL14" s="82"/>
      <c r="BM14" s="2"/>
      <c r="BN14" s="2"/>
      <c r="BO14" s="2"/>
      <c r="BP14" s="2"/>
      <c r="BQ14" s="2"/>
      <c r="BR14" s="2"/>
      <c r="BS14" s="2"/>
      <c r="BT14" s="2"/>
      <c r="BU14" s="2"/>
    </row>
    <row r="15" spans="1:73" ht="6.75" customHeight="1">
      <c r="A15" s="2"/>
      <c r="B15" s="2"/>
      <c r="C15" s="21"/>
      <c r="D15" s="21"/>
      <c r="E15" s="21"/>
      <c r="F15" s="21"/>
      <c r="G15" s="1"/>
      <c r="H15" s="1"/>
      <c r="I15" s="77"/>
      <c r="J15" s="78"/>
      <c r="K15" s="79"/>
      <c r="L15" s="1"/>
      <c r="M15" s="1"/>
      <c r="N15" s="78"/>
      <c r="O15" s="1"/>
      <c r="P15" s="1"/>
      <c r="Q15" s="79"/>
      <c r="R15" s="1"/>
      <c r="S15" s="1"/>
      <c r="T15" s="1"/>
      <c r="U15" s="1"/>
      <c r="V15" s="1"/>
      <c r="W15" s="77"/>
      <c r="X15" s="78"/>
      <c r="Y15" s="78"/>
      <c r="Z15" s="20"/>
      <c r="AA15" s="78"/>
      <c r="AB15" s="77"/>
      <c r="AC15" s="78"/>
      <c r="AD15" s="79"/>
      <c r="AE15" s="1"/>
      <c r="AF15" s="2"/>
      <c r="AG15" s="151"/>
      <c r="AH15" s="158"/>
      <c r="AI15" s="2"/>
      <c r="AJ15" s="158"/>
      <c r="AK15" s="2"/>
      <c r="AL15" s="2"/>
      <c r="AM15" s="2"/>
      <c r="AN15" s="2"/>
      <c r="AO15" s="2"/>
      <c r="AP15" s="2"/>
      <c r="AQ15" s="151"/>
      <c r="AR15" s="151"/>
      <c r="AS15" s="151"/>
      <c r="AT15" s="151"/>
      <c r="AU15" s="151"/>
      <c r="AV15" s="2"/>
      <c r="AW15" s="2"/>
      <c r="AX15" s="170"/>
      <c r="AY15" s="170"/>
      <c r="AZ15" s="2"/>
      <c r="BA15" s="2"/>
      <c r="BB15" s="151"/>
      <c r="BC15" s="151"/>
      <c r="BD15" s="151"/>
      <c r="BE15" s="202"/>
      <c r="BF15" s="2"/>
      <c r="BG15" s="2"/>
      <c r="BH15" s="2"/>
      <c r="BI15" s="2"/>
      <c r="BJ15" s="82"/>
      <c r="BK15" s="82"/>
      <c r="BL15" s="82"/>
      <c r="BM15" s="2"/>
      <c r="BN15" s="2"/>
      <c r="BO15" s="2"/>
      <c r="BP15" s="2"/>
      <c r="BQ15" s="2"/>
      <c r="BR15" s="2"/>
      <c r="BS15" s="2"/>
      <c r="BT15" s="2"/>
      <c r="BU15" s="2"/>
    </row>
    <row r="16" spans="1:73" ht="8.25" customHeight="1">
      <c r="A16" s="3"/>
      <c r="B16" s="3"/>
      <c r="C16" s="22"/>
      <c r="D16" s="22"/>
      <c r="E16" s="22"/>
      <c r="F16" s="22"/>
      <c r="G16" s="22"/>
      <c r="H16" s="3"/>
      <c r="I16" s="3"/>
      <c r="J16" s="3"/>
      <c r="K16" s="3"/>
      <c r="L16" s="3"/>
      <c r="M16" s="3"/>
      <c r="N16" s="3"/>
      <c r="O16" s="3"/>
      <c r="P16" s="3"/>
      <c r="Q16" s="3"/>
      <c r="R16" s="3"/>
      <c r="S16" s="3"/>
      <c r="T16" s="3"/>
      <c r="U16" s="3"/>
      <c r="V16" s="3"/>
      <c r="W16" s="3"/>
      <c r="X16" s="22"/>
      <c r="Y16" s="3"/>
      <c r="Z16" s="3"/>
      <c r="AA16" s="3"/>
      <c r="AB16" s="3"/>
      <c r="AC16" s="3"/>
      <c r="AD16" s="3"/>
      <c r="AE16" s="3"/>
      <c r="AF16" s="3"/>
      <c r="AG16" s="3"/>
      <c r="AH16" s="3"/>
      <c r="AI16" s="3"/>
      <c r="AJ16" s="3"/>
      <c r="AK16" s="3"/>
      <c r="AL16" s="3"/>
      <c r="AM16" s="3"/>
      <c r="AN16" s="22"/>
      <c r="AO16" s="3"/>
      <c r="AP16" s="3"/>
      <c r="AQ16" s="3"/>
      <c r="AR16" s="3"/>
      <c r="AS16" s="3"/>
      <c r="AT16" s="3"/>
      <c r="AU16" s="3"/>
      <c r="AV16" s="3"/>
      <c r="AW16" s="3"/>
      <c r="AX16" s="3"/>
      <c r="AY16" s="3"/>
      <c r="AZ16" s="3"/>
      <c r="BA16" s="3"/>
      <c r="BB16" s="3"/>
      <c r="BC16" s="3"/>
      <c r="BD16" s="3"/>
      <c r="BE16" s="203"/>
      <c r="BF16" s="203"/>
      <c r="BG16" s="203"/>
      <c r="BH16" s="3"/>
      <c r="BI16" s="3"/>
      <c r="BJ16" s="3"/>
      <c r="BK16" s="3"/>
      <c r="BL16" s="3"/>
      <c r="BM16" s="3"/>
      <c r="BN16" s="3"/>
      <c r="BO16" s="3"/>
      <c r="BP16" s="3"/>
      <c r="BQ16" s="3"/>
      <c r="BR16" s="3"/>
      <c r="BS16" s="3"/>
      <c r="BT16" s="3"/>
      <c r="BU16" s="3"/>
    </row>
    <row r="17" spans="1:73" ht="20.25" customHeight="1">
      <c r="A17" s="3"/>
      <c r="B17" s="7" t="s">
        <v>51</v>
      </c>
      <c r="C17" s="23" t="s">
        <v>49</v>
      </c>
      <c r="D17" s="36"/>
      <c r="E17" s="39"/>
      <c r="F17" s="45"/>
      <c r="G17" s="56" t="s">
        <v>53</v>
      </c>
      <c r="H17" s="65" t="s">
        <v>55</v>
      </c>
      <c r="I17" s="36"/>
      <c r="J17" s="36"/>
      <c r="K17" s="39"/>
      <c r="L17" s="65" t="s">
        <v>56</v>
      </c>
      <c r="M17" s="36"/>
      <c r="N17" s="36"/>
      <c r="O17" s="89"/>
      <c r="P17" s="92"/>
      <c r="Q17" s="36"/>
      <c r="R17" s="89"/>
      <c r="S17" s="113" t="s">
        <v>58</v>
      </c>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89"/>
      <c r="AX17" s="171" t="str">
        <f>IF(BB3="４週","(11) 1～4週目の勤務時間数合計","(11) 1か月の勤務時間数   合計")</f>
        <v>(11) 1～4週目の勤務時間数合計</v>
      </c>
      <c r="AY17" s="39"/>
      <c r="AZ17" s="185" t="s">
        <v>60</v>
      </c>
      <c r="BA17" s="89"/>
      <c r="BB17" s="195" t="s">
        <v>39</v>
      </c>
      <c r="BC17" s="36"/>
      <c r="BD17" s="36"/>
      <c r="BE17" s="36"/>
      <c r="BF17" s="89"/>
      <c r="BG17" s="3"/>
      <c r="BH17" s="3"/>
      <c r="BI17" s="3"/>
      <c r="BJ17" s="3"/>
      <c r="BK17" s="3"/>
      <c r="BL17" s="3"/>
      <c r="BM17" s="3"/>
      <c r="BN17" s="3"/>
      <c r="BO17" s="3"/>
      <c r="BP17" s="3"/>
      <c r="BQ17" s="3"/>
      <c r="BR17" s="3"/>
      <c r="BS17" s="3"/>
      <c r="BT17" s="3"/>
      <c r="BU17" s="3"/>
    </row>
    <row r="18" spans="1:73" ht="20.25" customHeight="1">
      <c r="A18" s="3"/>
      <c r="B18" s="8"/>
      <c r="C18" s="18"/>
      <c r="D18" s="32"/>
      <c r="E18" s="40"/>
      <c r="F18" s="46"/>
      <c r="G18" s="57"/>
      <c r="H18" s="66"/>
      <c r="I18" s="32"/>
      <c r="J18" s="32"/>
      <c r="K18" s="40"/>
      <c r="L18" s="66"/>
      <c r="M18" s="32"/>
      <c r="N18" s="32"/>
      <c r="O18" s="80"/>
      <c r="P18" s="18"/>
      <c r="Q18" s="32"/>
      <c r="R18" s="80"/>
      <c r="S18" s="114" t="s">
        <v>61</v>
      </c>
      <c r="T18" s="73"/>
      <c r="U18" s="73"/>
      <c r="V18" s="73"/>
      <c r="W18" s="73"/>
      <c r="X18" s="73"/>
      <c r="Y18" s="110"/>
      <c r="Z18" s="114" t="s">
        <v>12</v>
      </c>
      <c r="AA18" s="73"/>
      <c r="AB18" s="73"/>
      <c r="AC18" s="73"/>
      <c r="AD18" s="73"/>
      <c r="AE18" s="73"/>
      <c r="AF18" s="110"/>
      <c r="AG18" s="114" t="s">
        <v>64</v>
      </c>
      <c r="AH18" s="73"/>
      <c r="AI18" s="73"/>
      <c r="AJ18" s="73"/>
      <c r="AK18" s="73"/>
      <c r="AL18" s="73"/>
      <c r="AM18" s="110"/>
      <c r="AN18" s="114" t="s">
        <v>66</v>
      </c>
      <c r="AO18" s="73"/>
      <c r="AP18" s="73"/>
      <c r="AQ18" s="73"/>
      <c r="AR18" s="73"/>
      <c r="AS18" s="73"/>
      <c r="AT18" s="110"/>
      <c r="AU18" s="166" t="s">
        <v>63</v>
      </c>
      <c r="AV18" s="73"/>
      <c r="AW18" s="110"/>
      <c r="AX18" s="18"/>
      <c r="AY18" s="40"/>
      <c r="AZ18" s="66"/>
      <c r="BA18" s="80"/>
      <c r="BB18" s="18"/>
      <c r="BC18" s="32"/>
      <c r="BD18" s="32"/>
      <c r="BE18" s="32"/>
      <c r="BF18" s="80"/>
      <c r="BG18" s="3"/>
      <c r="BH18" s="3"/>
      <c r="BI18" s="3"/>
      <c r="BJ18" s="3"/>
      <c r="BK18" s="3"/>
      <c r="BL18" s="3"/>
      <c r="BM18" s="3"/>
      <c r="BN18" s="3"/>
      <c r="BO18" s="3"/>
      <c r="BP18" s="3"/>
      <c r="BQ18" s="3"/>
      <c r="BR18" s="3"/>
      <c r="BS18" s="3"/>
      <c r="BT18" s="3"/>
      <c r="BU18" s="3"/>
    </row>
    <row r="19" spans="1:73" ht="20.25" customHeight="1">
      <c r="A19" s="3"/>
      <c r="B19" s="8"/>
      <c r="C19" s="18"/>
      <c r="D19" s="32"/>
      <c r="E19" s="40"/>
      <c r="F19" s="46"/>
      <c r="G19" s="57"/>
      <c r="H19" s="66"/>
      <c r="I19" s="32"/>
      <c r="J19" s="32"/>
      <c r="K19" s="40"/>
      <c r="L19" s="66"/>
      <c r="M19" s="32"/>
      <c r="N19" s="32"/>
      <c r="O19" s="80"/>
      <c r="P19" s="18"/>
      <c r="Q19" s="32"/>
      <c r="R19" s="80"/>
      <c r="S19" s="115">
        <v>1</v>
      </c>
      <c r="T19" s="127">
        <v>2</v>
      </c>
      <c r="U19" s="127">
        <v>3</v>
      </c>
      <c r="V19" s="127">
        <v>4</v>
      </c>
      <c r="W19" s="127">
        <v>5</v>
      </c>
      <c r="X19" s="127">
        <v>6</v>
      </c>
      <c r="Y19" s="139">
        <v>7</v>
      </c>
      <c r="Z19" s="115">
        <v>8</v>
      </c>
      <c r="AA19" s="127">
        <v>9</v>
      </c>
      <c r="AB19" s="127">
        <v>10</v>
      </c>
      <c r="AC19" s="127">
        <v>11</v>
      </c>
      <c r="AD19" s="127">
        <v>12</v>
      </c>
      <c r="AE19" s="127">
        <v>13</v>
      </c>
      <c r="AF19" s="139">
        <v>14</v>
      </c>
      <c r="AG19" s="157">
        <v>15</v>
      </c>
      <c r="AH19" s="127">
        <v>16</v>
      </c>
      <c r="AI19" s="127">
        <v>17</v>
      </c>
      <c r="AJ19" s="127">
        <v>18</v>
      </c>
      <c r="AK19" s="127">
        <v>19</v>
      </c>
      <c r="AL19" s="127">
        <v>20</v>
      </c>
      <c r="AM19" s="139">
        <v>21</v>
      </c>
      <c r="AN19" s="115">
        <v>22</v>
      </c>
      <c r="AO19" s="127">
        <v>23</v>
      </c>
      <c r="AP19" s="127">
        <v>24</v>
      </c>
      <c r="AQ19" s="127">
        <v>25</v>
      </c>
      <c r="AR19" s="127">
        <v>26</v>
      </c>
      <c r="AS19" s="127">
        <v>27</v>
      </c>
      <c r="AT19" s="139">
        <v>28</v>
      </c>
      <c r="AU19" s="115" t="str">
        <f>IF($BB$3="暦月",IF(DAY(DATE($AC$2,$AG$2,29))=29,29,""),"")</f>
        <v/>
      </c>
      <c r="AV19" s="127" t="str">
        <f>IF($BB$3="暦月",IF(DAY(DATE($AC$2,$AG$2,30))=30,30,""),"")</f>
        <v/>
      </c>
      <c r="AW19" s="139" t="str">
        <f>IF($BB$3="暦月",IF(DAY(DATE($AC$2,$AG$2,31))=31,31,""),"")</f>
        <v/>
      </c>
      <c r="AX19" s="18"/>
      <c r="AY19" s="40"/>
      <c r="AZ19" s="66"/>
      <c r="BA19" s="80"/>
      <c r="BB19" s="18"/>
      <c r="BC19" s="32"/>
      <c r="BD19" s="32"/>
      <c r="BE19" s="32"/>
      <c r="BF19" s="80"/>
      <c r="BG19" s="3"/>
      <c r="BH19" s="3"/>
      <c r="BI19" s="3"/>
      <c r="BJ19" s="3"/>
      <c r="BK19" s="3"/>
      <c r="BL19" s="3"/>
      <c r="BM19" s="3"/>
      <c r="BN19" s="3"/>
      <c r="BO19" s="3"/>
      <c r="BP19" s="3"/>
      <c r="BQ19" s="3"/>
      <c r="BR19" s="3"/>
      <c r="BS19" s="3"/>
      <c r="BT19" s="3"/>
      <c r="BU19" s="3"/>
    </row>
    <row r="20" spans="1:73" ht="20.25" hidden="1" customHeight="1">
      <c r="A20" s="3"/>
      <c r="B20" s="8"/>
      <c r="C20" s="18"/>
      <c r="D20" s="32"/>
      <c r="E20" s="40"/>
      <c r="F20" s="46"/>
      <c r="G20" s="57"/>
      <c r="H20" s="66"/>
      <c r="I20" s="32"/>
      <c r="J20" s="32"/>
      <c r="K20" s="40"/>
      <c r="L20" s="66"/>
      <c r="M20" s="32"/>
      <c r="N20" s="32"/>
      <c r="O20" s="80"/>
      <c r="P20" s="18"/>
      <c r="Q20" s="32"/>
      <c r="R20" s="80"/>
      <c r="S20" s="115">
        <f>WEEKDAY(DATE($AC$2,$AG$2,1))</f>
        <v>2</v>
      </c>
      <c r="T20" s="127">
        <f>WEEKDAY(DATE($AC$2,$AG$2,2))</f>
        <v>3</v>
      </c>
      <c r="U20" s="127">
        <f>WEEKDAY(DATE($AC$2,$AG$2,3))</f>
        <v>4</v>
      </c>
      <c r="V20" s="127">
        <f>WEEKDAY(DATE($AC$2,$AG$2,4))</f>
        <v>5</v>
      </c>
      <c r="W20" s="127">
        <f>WEEKDAY(DATE($AC$2,$AG$2,5))</f>
        <v>6</v>
      </c>
      <c r="X20" s="127">
        <f>WEEKDAY(DATE($AC$2,$AG$2,6))</f>
        <v>7</v>
      </c>
      <c r="Y20" s="139">
        <f>WEEKDAY(DATE($AC$2,$AG$2,7))</f>
        <v>1</v>
      </c>
      <c r="Z20" s="115">
        <f>WEEKDAY(DATE($AC$2,$AG$2,8))</f>
        <v>2</v>
      </c>
      <c r="AA20" s="127">
        <f>WEEKDAY(DATE($AC$2,$AG$2,9))</f>
        <v>3</v>
      </c>
      <c r="AB20" s="127">
        <f>WEEKDAY(DATE($AC$2,$AG$2,10))</f>
        <v>4</v>
      </c>
      <c r="AC20" s="127">
        <f>WEEKDAY(DATE($AC$2,$AG$2,11))</f>
        <v>5</v>
      </c>
      <c r="AD20" s="127">
        <f>WEEKDAY(DATE($AC$2,$AG$2,12))</f>
        <v>6</v>
      </c>
      <c r="AE20" s="127">
        <f>WEEKDAY(DATE($AC$2,$AG$2,13))</f>
        <v>7</v>
      </c>
      <c r="AF20" s="139">
        <f>WEEKDAY(DATE($AC$2,$AG$2,14))</f>
        <v>1</v>
      </c>
      <c r="AG20" s="115">
        <f>WEEKDAY(DATE($AC$2,$AG$2,15))</f>
        <v>2</v>
      </c>
      <c r="AH20" s="127">
        <f>WEEKDAY(DATE($AC$2,$AG$2,16))</f>
        <v>3</v>
      </c>
      <c r="AI20" s="127">
        <f>WEEKDAY(DATE($AC$2,$AG$2,17))</f>
        <v>4</v>
      </c>
      <c r="AJ20" s="127">
        <f>WEEKDAY(DATE($AC$2,$AG$2,18))</f>
        <v>5</v>
      </c>
      <c r="AK20" s="127">
        <f>WEEKDAY(DATE($AC$2,$AG$2,19))</f>
        <v>6</v>
      </c>
      <c r="AL20" s="127">
        <f>WEEKDAY(DATE($AC$2,$AG$2,20))</f>
        <v>7</v>
      </c>
      <c r="AM20" s="139">
        <f>WEEKDAY(DATE($AC$2,$AG$2,21))</f>
        <v>1</v>
      </c>
      <c r="AN20" s="115">
        <f>WEEKDAY(DATE($AC$2,$AG$2,22))</f>
        <v>2</v>
      </c>
      <c r="AO20" s="127">
        <f>WEEKDAY(DATE($AC$2,$AG$2,23))</f>
        <v>3</v>
      </c>
      <c r="AP20" s="127">
        <f>WEEKDAY(DATE($AC$2,$AG$2,24))</f>
        <v>4</v>
      </c>
      <c r="AQ20" s="127">
        <f>WEEKDAY(DATE($AC$2,$AG$2,25))</f>
        <v>5</v>
      </c>
      <c r="AR20" s="127">
        <f>WEEKDAY(DATE($AC$2,$AG$2,26))</f>
        <v>6</v>
      </c>
      <c r="AS20" s="127">
        <f>WEEKDAY(DATE($AC$2,$AG$2,27))</f>
        <v>7</v>
      </c>
      <c r="AT20" s="139">
        <f>WEEKDAY(DATE($AC$2,$AG$2,28))</f>
        <v>1</v>
      </c>
      <c r="AU20" s="115">
        <f>IF(AU19=29,WEEKDAY(DATE($AC$2,$AG$2,29)),0)</f>
        <v>0</v>
      </c>
      <c r="AV20" s="127">
        <f>IF(AV19=30,WEEKDAY(DATE($AC$2,$AG$2,30)),0)</f>
        <v>0</v>
      </c>
      <c r="AW20" s="139">
        <f>IF(AW19=31,WEEKDAY(DATE($AC$2,$AG$2,31)),0)</f>
        <v>0</v>
      </c>
      <c r="AX20" s="18"/>
      <c r="AY20" s="40"/>
      <c r="AZ20" s="66"/>
      <c r="BA20" s="80"/>
      <c r="BB20" s="18"/>
      <c r="BC20" s="32"/>
      <c r="BD20" s="32"/>
      <c r="BE20" s="32"/>
      <c r="BF20" s="80"/>
      <c r="BG20" s="3"/>
      <c r="BH20" s="3"/>
      <c r="BI20" s="3"/>
      <c r="BJ20" s="3"/>
      <c r="BK20" s="3"/>
      <c r="BL20" s="3"/>
      <c r="BM20" s="3"/>
      <c r="BN20" s="3"/>
      <c r="BO20" s="3"/>
      <c r="BP20" s="3"/>
      <c r="BQ20" s="3"/>
      <c r="BR20" s="3"/>
      <c r="BS20" s="3"/>
      <c r="BT20" s="3"/>
      <c r="BU20" s="3"/>
    </row>
    <row r="21" spans="1:73" ht="22.5" customHeight="1">
      <c r="A21" s="3"/>
      <c r="B21" s="9"/>
      <c r="C21" s="19"/>
      <c r="D21" s="33"/>
      <c r="E21" s="41"/>
      <c r="F21" s="47"/>
      <c r="G21" s="58"/>
      <c r="H21" s="67"/>
      <c r="I21" s="33"/>
      <c r="J21" s="33"/>
      <c r="K21" s="41"/>
      <c r="L21" s="67"/>
      <c r="M21" s="33"/>
      <c r="N21" s="33"/>
      <c r="O21" s="81"/>
      <c r="P21" s="19"/>
      <c r="Q21" s="33"/>
      <c r="R21" s="81"/>
      <c r="S21" s="116" t="str">
        <f t="shared" ref="S21:AT21" si="0">IF(S20=1,"日",IF(S20=2,"月",IF(S20=3,"火",IF(S20=4,"水",IF(S20=5,"木",IF(S20=6,"金","土"))))))</f>
        <v>月</v>
      </c>
      <c r="T21" s="128" t="str">
        <f t="shared" si="0"/>
        <v>火</v>
      </c>
      <c r="U21" s="128" t="str">
        <f t="shared" si="0"/>
        <v>水</v>
      </c>
      <c r="V21" s="128" t="str">
        <f t="shared" si="0"/>
        <v>木</v>
      </c>
      <c r="W21" s="128" t="str">
        <f t="shared" si="0"/>
        <v>金</v>
      </c>
      <c r="X21" s="128" t="str">
        <f t="shared" si="0"/>
        <v>土</v>
      </c>
      <c r="Y21" s="140" t="str">
        <f t="shared" si="0"/>
        <v>日</v>
      </c>
      <c r="Z21" s="116" t="str">
        <f t="shared" si="0"/>
        <v>月</v>
      </c>
      <c r="AA21" s="128" t="str">
        <f t="shared" si="0"/>
        <v>火</v>
      </c>
      <c r="AB21" s="128" t="str">
        <f t="shared" si="0"/>
        <v>水</v>
      </c>
      <c r="AC21" s="128" t="str">
        <f t="shared" si="0"/>
        <v>木</v>
      </c>
      <c r="AD21" s="128" t="str">
        <f t="shared" si="0"/>
        <v>金</v>
      </c>
      <c r="AE21" s="128" t="str">
        <f t="shared" si="0"/>
        <v>土</v>
      </c>
      <c r="AF21" s="140" t="str">
        <f t="shared" si="0"/>
        <v>日</v>
      </c>
      <c r="AG21" s="116" t="str">
        <f t="shared" si="0"/>
        <v>月</v>
      </c>
      <c r="AH21" s="128" t="str">
        <f t="shared" si="0"/>
        <v>火</v>
      </c>
      <c r="AI21" s="128" t="str">
        <f t="shared" si="0"/>
        <v>水</v>
      </c>
      <c r="AJ21" s="128" t="str">
        <f t="shared" si="0"/>
        <v>木</v>
      </c>
      <c r="AK21" s="128" t="str">
        <f t="shared" si="0"/>
        <v>金</v>
      </c>
      <c r="AL21" s="128" t="str">
        <f t="shared" si="0"/>
        <v>土</v>
      </c>
      <c r="AM21" s="140" t="str">
        <f t="shared" si="0"/>
        <v>日</v>
      </c>
      <c r="AN21" s="116" t="str">
        <f t="shared" si="0"/>
        <v>月</v>
      </c>
      <c r="AO21" s="128" t="str">
        <f t="shared" si="0"/>
        <v>火</v>
      </c>
      <c r="AP21" s="128" t="str">
        <f t="shared" si="0"/>
        <v>水</v>
      </c>
      <c r="AQ21" s="128" t="str">
        <f t="shared" si="0"/>
        <v>木</v>
      </c>
      <c r="AR21" s="128" t="str">
        <f t="shared" si="0"/>
        <v>金</v>
      </c>
      <c r="AS21" s="128" t="str">
        <f t="shared" si="0"/>
        <v>土</v>
      </c>
      <c r="AT21" s="140" t="str">
        <f t="shared" si="0"/>
        <v>日</v>
      </c>
      <c r="AU21" s="128" t="str">
        <f>IF(AU20=1,"日",IF(AU20=2,"月",IF(AU20=3,"火",IF(AU20=4,"水",IF(AU20=5,"木",IF(AU20=6,"金",IF(AU20=0,"","土")))))))</f>
        <v/>
      </c>
      <c r="AV21" s="128" t="str">
        <f>IF(AV20=1,"日",IF(AV20=2,"月",IF(AV20=3,"火",IF(AV20=4,"水",IF(AV20=5,"木",IF(AV20=6,"金",IF(AV20=0,"","土")))))))</f>
        <v/>
      </c>
      <c r="AW21" s="128" t="str">
        <f>IF(AW20=1,"日",IF(AW20=2,"月",IF(AW20=3,"火",IF(AW20=4,"水",IF(AW20=5,"木",IF(AW20=6,"金",IF(AW20=0,"","土")))))))</f>
        <v/>
      </c>
      <c r="AX21" s="19"/>
      <c r="AY21" s="41"/>
      <c r="AZ21" s="67"/>
      <c r="BA21" s="81"/>
      <c r="BB21" s="19"/>
      <c r="BC21" s="33"/>
      <c r="BD21" s="33"/>
      <c r="BE21" s="33"/>
      <c r="BF21" s="81"/>
      <c r="BG21" s="3"/>
      <c r="BH21" s="3"/>
      <c r="BI21" s="3"/>
      <c r="BJ21" s="3"/>
      <c r="BK21" s="3"/>
      <c r="BL21" s="3"/>
      <c r="BM21" s="3"/>
      <c r="BN21" s="3"/>
      <c r="BO21" s="3"/>
      <c r="BP21" s="3"/>
      <c r="BQ21" s="3"/>
      <c r="BR21" s="3"/>
      <c r="BS21" s="3"/>
      <c r="BT21" s="3"/>
      <c r="BU21" s="3"/>
    </row>
    <row r="22" spans="1:73" ht="20.25" customHeight="1">
      <c r="A22" s="3"/>
      <c r="B22" s="10">
        <v>1</v>
      </c>
      <c r="C22" s="24"/>
      <c r="D22" s="36"/>
      <c r="E22" s="39"/>
      <c r="F22" s="48"/>
      <c r="G22" s="59"/>
      <c r="H22" s="68"/>
      <c r="I22" s="36"/>
      <c r="J22" s="36"/>
      <c r="K22" s="39"/>
      <c r="L22" s="83"/>
      <c r="M22" s="36"/>
      <c r="N22" s="36"/>
      <c r="O22" s="89"/>
      <c r="P22" s="93" t="s">
        <v>54</v>
      </c>
      <c r="Q22" s="99"/>
      <c r="R22" s="104"/>
      <c r="S22" s="216"/>
      <c r="T22" s="218"/>
      <c r="U22" s="218"/>
      <c r="V22" s="218"/>
      <c r="W22" s="218"/>
      <c r="X22" s="218"/>
      <c r="Y22" s="219"/>
      <c r="Z22" s="216"/>
      <c r="AA22" s="218"/>
      <c r="AB22" s="218"/>
      <c r="AC22" s="218"/>
      <c r="AD22" s="218"/>
      <c r="AE22" s="218"/>
      <c r="AF22" s="219"/>
      <c r="AG22" s="216"/>
      <c r="AH22" s="218"/>
      <c r="AI22" s="218"/>
      <c r="AJ22" s="218"/>
      <c r="AK22" s="218"/>
      <c r="AL22" s="218"/>
      <c r="AM22" s="219"/>
      <c r="AN22" s="216"/>
      <c r="AO22" s="218"/>
      <c r="AP22" s="218"/>
      <c r="AQ22" s="218"/>
      <c r="AR22" s="218"/>
      <c r="AS22" s="218"/>
      <c r="AT22" s="219"/>
      <c r="AU22" s="216"/>
      <c r="AV22" s="218"/>
      <c r="AW22" s="218"/>
      <c r="AX22" s="220"/>
      <c r="AY22" s="180"/>
      <c r="AZ22" s="225"/>
      <c r="BA22" s="104"/>
      <c r="BB22" s="196"/>
      <c r="BC22" s="36"/>
      <c r="BD22" s="36"/>
      <c r="BE22" s="36"/>
      <c r="BF22" s="89"/>
      <c r="BG22" s="3"/>
      <c r="BH22" s="3"/>
      <c r="BI22" s="3"/>
      <c r="BJ22" s="3"/>
      <c r="BK22" s="3"/>
      <c r="BL22" s="3"/>
      <c r="BM22" s="3"/>
      <c r="BN22" s="3"/>
      <c r="BO22" s="3"/>
      <c r="BP22" s="3"/>
      <c r="BQ22" s="3"/>
      <c r="BR22" s="3"/>
      <c r="BS22" s="3"/>
      <c r="BT22" s="3"/>
      <c r="BU22" s="3"/>
    </row>
    <row r="23" spans="1:73" ht="20.25" customHeight="1">
      <c r="A23" s="3"/>
      <c r="B23" s="8"/>
      <c r="C23" s="18"/>
      <c r="D23" s="32"/>
      <c r="E23" s="40"/>
      <c r="F23" s="49"/>
      <c r="G23" s="57"/>
      <c r="H23" s="66"/>
      <c r="I23" s="32"/>
      <c r="J23" s="32"/>
      <c r="K23" s="40"/>
      <c r="L23" s="66"/>
      <c r="M23" s="32"/>
      <c r="N23" s="32"/>
      <c r="O23" s="80"/>
      <c r="P23" s="94" t="s">
        <v>69</v>
      </c>
      <c r="Q23" s="100"/>
      <c r="R23" s="105"/>
      <c r="S23" s="118" t="str">
        <f>IF(S22="","",VLOOKUP(S22,'シフト記号表（勤務時間帯）'!$C$6:$K$35,9,FALSE))</f>
        <v/>
      </c>
      <c r="T23" s="130" t="str">
        <f>IF(T22="","",VLOOKUP(T22,'シフト記号表（勤務時間帯）'!$C$6:$K$35,9,FALSE))</f>
        <v/>
      </c>
      <c r="U23" s="130" t="str">
        <f>IF(U22="","",VLOOKUP(U22,'シフト記号表（勤務時間帯）'!$C$6:$K$35,9,FALSE))</f>
        <v/>
      </c>
      <c r="V23" s="130" t="str">
        <f>IF(V22="","",VLOOKUP(V22,'シフト記号表（勤務時間帯）'!$C$6:$K$35,9,FALSE))</f>
        <v/>
      </c>
      <c r="W23" s="130" t="str">
        <f>IF(W22="","",VLOOKUP(W22,'シフト記号表（勤務時間帯）'!$C$6:$K$35,9,FALSE))</f>
        <v/>
      </c>
      <c r="X23" s="130" t="str">
        <f>IF(X22="","",VLOOKUP(X22,'シフト記号表（勤務時間帯）'!$C$6:$K$35,9,FALSE))</f>
        <v/>
      </c>
      <c r="Y23" s="142" t="str">
        <f>IF(Y22="","",VLOOKUP(Y22,'シフト記号表（勤務時間帯）'!$C$6:$K$35,9,FALSE))</f>
        <v/>
      </c>
      <c r="Z23" s="118" t="str">
        <f>IF(Z22="","",VLOOKUP(Z22,'シフト記号表（勤務時間帯）'!$C$6:$K$35,9,FALSE))</f>
        <v/>
      </c>
      <c r="AA23" s="130" t="str">
        <f>IF(AA22="","",VLOOKUP(AA22,'シフト記号表（勤務時間帯）'!$C$6:$K$35,9,FALSE))</f>
        <v/>
      </c>
      <c r="AB23" s="130" t="str">
        <f>IF(AB22="","",VLOOKUP(AB22,'シフト記号表（勤務時間帯）'!$C$6:$K$35,9,FALSE))</f>
        <v/>
      </c>
      <c r="AC23" s="130" t="str">
        <f>IF(AC22="","",VLOOKUP(AC22,'シフト記号表（勤務時間帯）'!$C$6:$K$35,9,FALSE))</f>
        <v/>
      </c>
      <c r="AD23" s="130" t="str">
        <f>IF(AD22="","",VLOOKUP(AD22,'シフト記号表（勤務時間帯）'!$C$6:$K$35,9,FALSE))</f>
        <v/>
      </c>
      <c r="AE23" s="130" t="str">
        <f>IF(AE22="","",VLOOKUP(AE22,'シフト記号表（勤務時間帯）'!$C$6:$K$35,9,FALSE))</f>
        <v/>
      </c>
      <c r="AF23" s="142" t="str">
        <f>IF(AF22="","",VLOOKUP(AF22,'シフト記号表（勤務時間帯）'!$C$6:$K$35,9,FALSE))</f>
        <v/>
      </c>
      <c r="AG23" s="118" t="str">
        <f>IF(AG22="","",VLOOKUP(AG22,'シフト記号表（勤務時間帯）'!$C$6:$K$35,9,FALSE))</f>
        <v/>
      </c>
      <c r="AH23" s="130" t="str">
        <f>IF(AH22="","",VLOOKUP(AH22,'シフト記号表（勤務時間帯）'!$C$6:$K$35,9,FALSE))</f>
        <v/>
      </c>
      <c r="AI23" s="130" t="str">
        <f>IF(AI22="","",VLOOKUP(AI22,'シフト記号表（勤務時間帯）'!$C$6:$K$35,9,FALSE))</f>
        <v/>
      </c>
      <c r="AJ23" s="130" t="str">
        <f>IF(AJ22="","",VLOOKUP(AJ22,'シフト記号表（勤務時間帯）'!$C$6:$K$35,9,FALSE))</f>
        <v/>
      </c>
      <c r="AK23" s="130" t="str">
        <f>IF(AK22="","",VLOOKUP(AK22,'シフト記号表（勤務時間帯）'!$C$6:$K$35,9,FALSE))</f>
        <v/>
      </c>
      <c r="AL23" s="130" t="str">
        <f>IF(AL22="","",VLOOKUP(AL22,'シフト記号表（勤務時間帯）'!$C$6:$K$35,9,FALSE))</f>
        <v/>
      </c>
      <c r="AM23" s="142" t="str">
        <f>IF(AM22="","",VLOOKUP(AM22,'シフト記号表（勤務時間帯）'!$C$6:$K$35,9,FALSE))</f>
        <v/>
      </c>
      <c r="AN23" s="118" t="str">
        <f>IF(AN22="","",VLOOKUP(AN22,'シフト記号表（勤務時間帯）'!$C$6:$K$35,9,FALSE))</f>
        <v/>
      </c>
      <c r="AO23" s="130" t="str">
        <f>IF(AO22="","",VLOOKUP(AO22,'シフト記号表（勤務時間帯）'!$C$6:$K$35,9,FALSE))</f>
        <v/>
      </c>
      <c r="AP23" s="130" t="str">
        <f>IF(AP22="","",VLOOKUP(AP22,'シフト記号表（勤務時間帯）'!$C$6:$K$35,9,FALSE))</f>
        <v/>
      </c>
      <c r="AQ23" s="130" t="str">
        <f>IF(AQ22="","",VLOOKUP(AQ22,'シフト記号表（勤務時間帯）'!$C$6:$K$35,9,FALSE))</f>
        <v/>
      </c>
      <c r="AR23" s="130" t="str">
        <f>IF(AR22="","",VLOOKUP(AR22,'シフト記号表（勤務時間帯）'!$C$6:$K$35,9,FALSE))</f>
        <v/>
      </c>
      <c r="AS23" s="130" t="str">
        <f>IF(AS22="","",VLOOKUP(AS22,'シフト記号表（勤務時間帯）'!$C$6:$K$35,9,FALSE))</f>
        <v/>
      </c>
      <c r="AT23" s="142" t="str">
        <f>IF(AT22="","",VLOOKUP(AT22,'シフト記号表（勤務時間帯）'!$C$6:$K$35,9,FALSE))</f>
        <v/>
      </c>
      <c r="AU23" s="118" t="str">
        <f>IF(AU22="","",VLOOKUP(AU22,'シフト記号表（勤務時間帯）'!$C$6:$K$35,9,FALSE))</f>
        <v/>
      </c>
      <c r="AV23" s="130" t="str">
        <f>IF(AV22="","",VLOOKUP(AV22,'シフト記号表（勤務時間帯）'!$C$6:$K$35,9,FALSE))</f>
        <v/>
      </c>
      <c r="AW23" s="130" t="str">
        <f>IF(AW22="","",VLOOKUP(AW22,'シフト記号表（勤務時間帯）'!$C$6:$K$35,9,FALSE))</f>
        <v/>
      </c>
      <c r="AX23" s="173">
        <f>IF($BB$3="４週",SUM(S23:AT23),IF($BB$3="暦月",SUM(S23:AW23),""))</f>
        <v>0</v>
      </c>
      <c r="AY23" s="181"/>
      <c r="AZ23" s="187">
        <f>IF($BB$3="４週",AX23/4,IF($BB$3="暦月",'通所型サービス（100名）'!AX23/('通所型サービス（100名）'!$BB$8/7),""))</f>
        <v>0</v>
      </c>
      <c r="BA23" s="105"/>
      <c r="BB23" s="18"/>
      <c r="BC23" s="32"/>
      <c r="BD23" s="32"/>
      <c r="BE23" s="32"/>
      <c r="BF23" s="80"/>
      <c r="BG23" s="3"/>
      <c r="BH23" s="3"/>
      <c r="BI23" s="3"/>
      <c r="BJ23" s="3"/>
      <c r="BK23" s="3"/>
      <c r="BL23" s="3"/>
      <c r="BM23" s="3"/>
      <c r="BN23" s="3"/>
      <c r="BO23" s="3"/>
      <c r="BP23" s="3"/>
      <c r="BQ23" s="3"/>
      <c r="BR23" s="3"/>
      <c r="BS23" s="3"/>
      <c r="BT23" s="3"/>
      <c r="BU23" s="3"/>
    </row>
    <row r="24" spans="1:73" ht="20.25" customHeight="1">
      <c r="A24" s="3"/>
      <c r="B24" s="11"/>
      <c r="C24" s="25"/>
      <c r="D24" s="37"/>
      <c r="E24" s="42"/>
      <c r="F24" s="50">
        <f>C22</f>
        <v>0</v>
      </c>
      <c r="G24" s="57"/>
      <c r="H24" s="69"/>
      <c r="I24" s="37"/>
      <c r="J24" s="37"/>
      <c r="K24" s="42"/>
      <c r="L24" s="66"/>
      <c r="M24" s="88"/>
      <c r="N24" s="88"/>
      <c r="O24" s="80"/>
      <c r="P24" s="95" t="s">
        <v>36</v>
      </c>
      <c r="Q24" s="101"/>
      <c r="R24" s="106"/>
      <c r="S24" s="119" t="str">
        <f>IF(S22="","",VLOOKUP(S22,'シフト記号表（勤務時間帯）'!$C$6:$U$35,19,FALSE))</f>
        <v/>
      </c>
      <c r="T24" s="131" t="str">
        <f>IF(T22="","",VLOOKUP(T22,'シフト記号表（勤務時間帯）'!$C$6:$U$35,19,FALSE))</f>
        <v/>
      </c>
      <c r="U24" s="131" t="str">
        <f>IF(U22="","",VLOOKUP(U22,'シフト記号表（勤務時間帯）'!$C$6:$U$35,19,FALSE))</f>
        <v/>
      </c>
      <c r="V24" s="131" t="str">
        <f>IF(V22="","",VLOOKUP(V22,'シフト記号表（勤務時間帯）'!$C$6:$U$35,19,FALSE))</f>
        <v/>
      </c>
      <c r="W24" s="131" t="str">
        <f>IF(W22="","",VLOOKUP(W22,'シフト記号表（勤務時間帯）'!$C$6:$U$35,19,FALSE))</f>
        <v/>
      </c>
      <c r="X24" s="131" t="str">
        <f>IF(X22="","",VLOOKUP(X22,'シフト記号表（勤務時間帯）'!$C$6:$U$35,19,FALSE))</f>
        <v/>
      </c>
      <c r="Y24" s="143" t="str">
        <f>IF(Y22="","",VLOOKUP(Y22,'シフト記号表（勤務時間帯）'!$C$6:$U$35,19,FALSE))</f>
        <v/>
      </c>
      <c r="Z24" s="119" t="str">
        <f>IF(Z22="","",VLOOKUP(Z22,'シフト記号表（勤務時間帯）'!$C$6:$U$35,19,FALSE))</f>
        <v/>
      </c>
      <c r="AA24" s="131" t="str">
        <f>IF(AA22="","",VLOOKUP(AA22,'シフト記号表（勤務時間帯）'!$C$6:$U$35,19,FALSE))</f>
        <v/>
      </c>
      <c r="AB24" s="131" t="str">
        <f>IF(AB22="","",VLOOKUP(AB22,'シフト記号表（勤務時間帯）'!$C$6:$U$35,19,FALSE))</f>
        <v/>
      </c>
      <c r="AC24" s="131" t="str">
        <f>IF(AC22="","",VLOOKUP(AC22,'シフト記号表（勤務時間帯）'!$C$6:$U$35,19,FALSE))</f>
        <v/>
      </c>
      <c r="AD24" s="131" t="str">
        <f>IF(AD22="","",VLOOKUP(AD22,'シフト記号表（勤務時間帯）'!$C$6:$U$35,19,FALSE))</f>
        <v/>
      </c>
      <c r="AE24" s="131" t="str">
        <f>IF(AE22="","",VLOOKUP(AE22,'シフト記号表（勤務時間帯）'!$C$6:$U$35,19,FALSE))</f>
        <v/>
      </c>
      <c r="AF24" s="143" t="str">
        <f>IF(AF22="","",VLOOKUP(AF22,'シフト記号表（勤務時間帯）'!$C$6:$U$35,19,FALSE))</f>
        <v/>
      </c>
      <c r="AG24" s="119" t="str">
        <f>IF(AG22="","",VLOOKUP(AG22,'シフト記号表（勤務時間帯）'!$C$6:$U$35,19,FALSE))</f>
        <v/>
      </c>
      <c r="AH24" s="131" t="str">
        <f>IF(AH22="","",VLOOKUP(AH22,'シフト記号表（勤務時間帯）'!$C$6:$U$35,19,FALSE))</f>
        <v/>
      </c>
      <c r="AI24" s="131" t="str">
        <f>IF(AI22="","",VLOOKUP(AI22,'シフト記号表（勤務時間帯）'!$C$6:$U$35,19,FALSE))</f>
        <v/>
      </c>
      <c r="AJ24" s="131" t="str">
        <f>IF(AJ22="","",VLOOKUP(AJ22,'シフト記号表（勤務時間帯）'!$C$6:$U$35,19,FALSE))</f>
        <v/>
      </c>
      <c r="AK24" s="131" t="str">
        <f>IF(AK22="","",VLOOKUP(AK22,'シフト記号表（勤務時間帯）'!$C$6:$U$35,19,FALSE))</f>
        <v/>
      </c>
      <c r="AL24" s="131" t="str">
        <f>IF(AL22="","",VLOOKUP(AL22,'シフト記号表（勤務時間帯）'!$C$6:$U$35,19,FALSE))</f>
        <v/>
      </c>
      <c r="AM24" s="143" t="str">
        <f>IF(AM22="","",VLOOKUP(AM22,'シフト記号表（勤務時間帯）'!$C$6:$U$35,19,FALSE))</f>
        <v/>
      </c>
      <c r="AN24" s="119" t="str">
        <f>IF(AN22="","",VLOOKUP(AN22,'シフト記号表（勤務時間帯）'!$C$6:$U$35,19,FALSE))</f>
        <v/>
      </c>
      <c r="AO24" s="131" t="str">
        <f>IF(AO22="","",VLOOKUP(AO22,'シフト記号表（勤務時間帯）'!$C$6:$U$35,19,FALSE))</f>
        <v/>
      </c>
      <c r="AP24" s="131" t="str">
        <f>IF(AP22="","",VLOOKUP(AP22,'シフト記号表（勤務時間帯）'!$C$6:$U$35,19,FALSE))</f>
        <v/>
      </c>
      <c r="AQ24" s="131" t="str">
        <f>IF(AQ22="","",VLOOKUP(AQ22,'シフト記号表（勤務時間帯）'!$C$6:$U$35,19,FALSE))</f>
        <v/>
      </c>
      <c r="AR24" s="131" t="str">
        <f>IF(AR22="","",VLOOKUP(AR22,'シフト記号表（勤務時間帯）'!$C$6:$U$35,19,FALSE))</f>
        <v/>
      </c>
      <c r="AS24" s="131" t="str">
        <f>IF(AS22="","",VLOOKUP(AS22,'シフト記号表（勤務時間帯）'!$C$6:$U$35,19,FALSE))</f>
        <v/>
      </c>
      <c r="AT24" s="143" t="str">
        <f>IF(AT22="","",VLOOKUP(AT22,'シフト記号表（勤務時間帯）'!$C$6:$U$35,19,FALSE))</f>
        <v/>
      </c>
      <c r="AU24" s="119" t="str">
        <f>IF(AU22="","",VLOOKUP(AU22,'シフト記号表（勤務時間帯）'!$C$6:$U$35,19,FALSE))</f>
        <v/>
      </c>
      <c r="AV24" s="131" t="str">
        <f>IF(AV22="","",VLOOKUP(AV22,'シフト記号表（勤務時間帯）'!$C$6:$U$35,19,FALSE))</f>
        <v/>
      </c>
      <c r="AW24" s="131" t="str">
        <f>IF(AW22="","",VLOOKUP(AW22,'シフト記号表（勤務時間帯）'!$C$6:$U$35,19,FALSE))</f>
        <v/>
      </c>
      <c r="AX24" s="174">
        <f>IF($BB$3="４週",SUM(S24:AT24),IF($BB$3="暦月",SUM(S24:AW24),""))</f>
        <v>0</v>
      </c>
      <c r="AY24" s="182"/>
      <c r="AZ24" s="188">
        <f>IF($BB$3="４週",AX24/4,IF($BB$3="暦月",'通所型サービス（100名）'!AX24/('通所型サービス（100名）'!$BB$8/7),""))</f>
        <v>0</v>
      </c>
      <c r="BA24" s="106"/>
      <c r="BB24" s="25"/>
      <c r="BC24" s="37"/>
      <c r="BD24" s="37"/>
      <c r="BE24" s="37"/>
      <c r="BF24" s="91"/>
      <c r="BG24" s="3"/>
      <c r="BH24" s="3"/>
      <c r="BI24" s="3"/>
      <c r="BJ24" s="3"/>
      <c r="BK24" s="3"/>
      <c r="BL24" s="3"/>
      <c r="BM24" s="3"/>
      <c r="BN24" s="3"/>
      <c r="BO24" s="3"/>
      <c r="BP24" s="3"/>
      <c r="BQ24" s="3"/>
      <c r="BR24" s="3"/>
      <c r="BS24" s="3"/>
      <c r="BT24" s="3"/>
      <c r="BU24" s="3"/>
    </row>
    <row r="25" spans="1:73" ht="20.25" customHeight="1">
      <c r="A25" s="3"/>
      <c r="B25" s="12">
        <f>B22+1</f>
        <v>2</v>
      </c>
      <c r="C25" s="26"/>
      <c r="D25" s="38"/>
      <c r="E25" s="43"/>
      <c r="F25" s="51"/>
      <c r="G25" s="51"/>
      <c r="H25" s="70"/>
      <c r="I25" s="38"/>
      <c r="J25" s="38"/>
      <c r="K25" s="43"/>
      <c r="L25" s="84"/>
      <c r="M25" s="38"/>
      <c r="N25" s="38"/>
      <c r="O25" s="90"/>
      <c r="P25" s="96" t="s">
        <v>54</v>
      </c>
      <c r="Q25" s="102"/>
      <c r="R25" s="107"/>
      <c r="S25" s="216"/>
      <c r="T25" s="218"/>
      <c r="U25" s="218"/>
      <c r="V25" s="218"/>
      <c r="W25" s="218"/>
      <c r="X25" s="218"/>
      <c r="Y25" s="219"/>
      <c r="Z25" s="216"/>
      <c r="AA25" s="218"/>
      <c r="AB25" s="218"/>
      <c r="AC25" s="218"/>
      <c r="AD25" s="218"/>
      <c r="AE25" s="218"/>
      <c r="AF25" s="219"/>
      <c r="AG25" s="216"/>
      <c r="AH25" s="218"/>
      <c r="AI25" s="218"/>
      <c r="AJ25" s="218"/>
      <c r="AK25" s="218"/>
      <c r="AL25" s="218"/>
      <c r="AM25" s="219"/>
      <c r="AN25" s="216"/>
      <c r="AO25" s="218"/>
      <c r="AP25" s="218"/>
      <c r="AQ25" s="218"/>
      <c r="AR25" s="218"/>
      <c r="AS25" s="218"/>
      <c r="AT25" s="219"/>
      <c r="AU25" s="216"/>
      <c r="AV25" s="218"/>
      <c r="AW25" s="218"/>
      <c r="AX25" s="221"/>
      <c r="AY25" s="183"/>
      <c r="AZ25" s="226"/>
      <c r="BA25" s="107"/>
      <c r="BB25" s="197"/>
      <c r="BC25" s="38"/>
      <c r="BD25" s="38"/>
      <c r="BE25" s="38"/>
      <c r="BF25" s="90"/>
      <c r="BG25" s="3"/>
      <c r="BH25" s="3"/>
      <c r="BI25" s="3"/>
      <c r="BJ25" s="3"/>
      <c r="BK25" s="3"/>
      <c r="BL25" s="3"/>
      <c r="BM25" s="3"/>
      <c r="BN25" s="3"/>
      <c r="BO25" s="3"/>
      <c r="BP25" s="3"/>
      <c r="BQ25" s="3"/>
      <c r="BR25" s="3"/>
      <c r="BS25" s="3"/>
      <c r="BT25" s="3"/>
      <c r="BU25" s="3"/>
    </row>
    <row r="26" spans="1:73" ht="20.25" customHeight="1">
      <c r="A26" s="3"/>
      <c r="B26" s="8"/>
      <c r="C26" s="18"/>
      <c r="D26" s="32"/>
      <c r="E26" s="40"/>
      <c r="F26" s="49"/>
      <c r="G26" s="57"/>
      <c r="H26" s="66"/>
      <c r="I26" s="32"/>
      <c r="J26" s="32"/>
      <c r="K26" s="40"/>
      <c r="L26" s="66"/>
      <c r="M26" s="32"/>
      <c r="N26" s="32"/>
      <c r="O26" s="80"/>
      <c r="P26" s="94" t="s">
        <v>69</v>
      </c>
      <c r="Q26" s="100"/>
      <c r="R26" s="105"/>
      <c r="S26" s="118" t="str">
        <f>IF(S25="","",VLOOKUP(S25,'シフト記号表（勤務時間帯）'!$C$6:$K$35,9,FALSE))</f>
        <v/>
      </c>
      <c r="T26" s="130" t="str">
        <f>IF(T25="","",VLOOKUP(T25,'シフト記号表（勤務時間帯）'!$C$6:$K$35,9,FALSE))</f>
        <v/>
      </c>
      <c r="U26" s="130" t="str">
        <f>IF(U25="","",VLOOKUP(U25,'シフト記号表（勤務時間帯）'!$C$6:$K$35,9,FALSE))</f>
        <v/>
      </c>
      <c r="V26" s="130" t="str">
        <f>IF(V25="","",VLOOKUP(V25,'シフト記号表（勤務時間帯）'!$C$6:$K$35,9,FALSE))</f>
        <v/>
      </c>
      <c r="W26" s="130" t="str">
        <f>IF(W25="","",VLOOKUP(W25,'シフト記号表（勤務時間帯）'!$C$6:$K$35,9,FALSE))</f>
        <v/>
      </c>
      <c r="X26" s="130" t="str">
        <f>IF(X25="","",VLOOKUP(X25,'シフト記号表（勤務時間帯）'!$C$6:$K$35,9,FALSE))</f>
        <v/>
      </c>
      <c r="Y26" s="142" t="str">
        <f>IF(Y25="","",VLOOKUP(Y25,'シフト記号表（勤務時間帯）'!$C$6:$K$35,9,FALSE))</f>
        <v/>
      </c>
      <c r="Z26" s="118" t="str">
        <f>IF(Z25="","",VLOOKUP(Z25,'シフト記号表（勤務時間帯）'!$C$6:$K$35,9,FALSE))</f>
        <v/>
      </c>
      <c r="AA26" s="130" t="str">
        <f>IF(AA25="","",VLOOKUP(AA25,'シフト記号表（勤務時間帯）'!$C$6:$K$35,9,FALSE))</f>
        <v/>
      </c>
      <c r="AB26" s="130" t="str">
        <f>IF(AB25="","",VLOOKUP(AB25,'シフト記号表（勤務時間帯）'!$C$6:$K$35,9,FALSE))</f>
        <v/>
      </c>
      <c r="AC26" s="130" t="str">
        <f>IF(AC25="","",VLOOKUP(AC25,'シフト記号表（勤務時間帯）'!$C$6:$K$35,9,FALSE))</f>
        <v/>
      </c>
      <c r="AD26" s="130" t="str">
        <f>IF(AD25="","",VLOOKUP(AD25,'シフト記号表（勤務時間帯）'!$C$6:$K$35,9,FALSE))</f>
        <v/>
      </c>
      <c r="AE26" s="130" t="str">
        <f>IF(AE25="","",VLOOKUP(AE25,'シフト記号表（勤務時間帯）'!$C$6:$K$35,9,FALSE))</f>
        <v/>
      </c>
      <c r="AF26" s="142" t="str">
        <f>IF(AF25="","",VLOOKUP(AF25,'シフト記号表（勤務時間帯）'!$C$6:$K$35,9,FALSE))</f>
        <v/>
      </c>
      <c r="AG26" s="118" t="str">
        <f>IF(AG25="","",VLOOKUP(AG25,'シフト記号表（勤務時間帯）'!$C$6:$K$35,9,FALSE))</f>
        <v/>
      </c>
      <c r="AH26" s="130" t="str">
        <f>IF(AH25="","",VLOOKUP(AH25,'シフト記号表（勤務時間帯）'!$C$6:$K$35,9,FALSE))</f>
        <v/>
      </c>
      <c r="AI26" s="130" t="str">
        <f>IF(AI25="","",VLOOKUP(AI25,'シフト記号表（勤務時間帯）'!$C$6:$K$35,9,FALSE))</f>
        <v/>
      </c>
      <c r="AJ26" s="130" t="str">
        <f>IF(AJ25="","",VLOOKUP(AJ25,'シフト記号表（勤務時間帯）'!$C$6:$K$35,9,FALSE))</f>
        <v/>
      </c>
      <c r="AK26" s="130" t="str">
        <f>IF(AK25="","",VLOOKUP(AK25,'シフト記号表（勤務時間帯）'!$C$6:$K$35,9,FALSE))</f>
        <v/>
      </c>
      <c r="AL26" s="130" t="str">
        <f>IF(AL25="","",VLOOKUP(AL25,'シフト記号表（勤務時間帯）'!$C$6:$K$35,9,FALSE))</f>
        <v/>
      </c>
      <c r="AM26" s="142" t="str">
        <f>IF(AM25="","",VLOOKUP(AM25,'シフト記号表（勤務時間帯）'!$C$6:$K$35,9,FALSE))</f>
        <v/>
      </c>
      <c r="AN26" s="118" t="str">
        <f>IF(AN25="","",VLOOKUP(AN25,'シフト記号表（勤務時間帯）'!$C$6:$K$35,9,FALSE))</f>
        <v/>
      </c>
      <c r="AO26" s="130" t="str">
        <f>IF(AO25="","",VLOOKUP(AO25,'シフト記号表（勤務時間帯）'!$C$6:$K$35,9,FALSE))</f>
        <v/>
      </c>
      <c r="AP26" s="130" t="str">
        <f>IF(AP25="","",VLOOKUP(AP25,'シフト記号表（勤務時間帯）'!$C$6:$K$35,9,FALSE))</f>
        <v/>
      </c>
      <c r="AQ26" s="130" t="str">
        <f>IF(AQ25="","",VLOOKUP(AQ25,'シフト記号表（勤務時間帯）'!$C$6:$K$35,9,FALSE))</f>
        <v/>
      </c>
      <c r="AR26" s="130" t="str">
        <f>IF(AR25="","",VLOOKUP(AR25,'シフト記号表（勤務時間帯）'!$C$6:$K$35,9,FALSE))</f>
        <v/>
      </c>
      <c r="AS26" s="130" t="str">
        <f>IF(AS25="","",VLOOKUP(AS25,'シフト記号表（勤務時間帯）'!$C$6:$K$35,9,FALSE))</f>
        <v/>
      </c>
      <c r="AT26" s="142" t="str">
        <f>IF(AT25="","",VLOOKUP(AT25,'シフト記号表（勤務時間帯）'!$C$6:$K$35,9,FALSE))</f>
        <v/>
      </c>
      <c r="AU26" s="118" t="str">
        <f>IF(AU25="","",VLOOKUP(AU25,'シフト記号表（勤務時間帯）'!$C$6:$K$35,9,FALSE))</f>
        <v/>
      </c>
      <c r="AV26" s="130" t="str">
        <f>IF(AV25="","",VLOOKUP(AV25,'シフト記号表（勤務時間帯）'!$C$6:$K$35,9,FALSE))</f>
        <v/>
      </c>
      <c r="AW26" s="130" t="str">
        <f>IF(AW25="","",VLOOKUP(AW25,'シフト記号表（勤務時間帯）'!$C$6:$K$35,9,FALSE))</f>
        <v/>
      </c>
      <c r="AX26" s="173">
        <f>IF($BB$3="４週",SUM(S26:AT26),IF($BB$3="暦月",SUM(S26:AW26),""))</f>
        <v>0</v>
      </c>
      <c r="AY26" s="181"/>
      <c r="AZ26" s="187">
        <f>IF($BB$3="４週",AX26/4,IF($BB$3="暦月",'通所型サービス（100名）'!AX26/('通所型サービス（100名）'!$BB$8/7),""))</f>
        <v>0</v>
      </c>
      <c r="BA26" s="105"/>
      <c r="BB26" s="18"/>
      <c r="BC26" s="32"/>
      <c r="BD26" s="32"/>
      <c r="BE26" s="32"/>
      <c r="BF26" s="80"/>
      <c r="BG26" s="3"/>
      <c r="BH26" s="3"/>
      <c r="BI26" s="3"/>
      <c r="BJ26" s="3"/>
      <c r="BK26" s="3"/>
      <c r="BL26" s="3"/>
      <c r="BM26" s="3"/>
      <c r="BN26" s="3"/>
      <c r="BO26" s="3"/>
      <c r="BP26" s="3"/>
      <c r="BQ26" s="3"/>
      <c r="BR26" s="3"/>
      <c r="BS26" s="3"/>
      <c r="BT26" s="3"/>
      <c r="BU26" s="3"/>
    </row>
    <row r="27" spans="1:73" ht="20.25" customHeight="1">
      <c r="A27" s="3"/>
      <c r="B27" s="11"/>
      <c r="C27" s="25"/>
      <c r="D27" s="37"/>
      <c r="E27" s="42"/>
      <c r="F27" s="49">
        <f>C25</f>
        <v>0</v>
      </c>
      <c r="G27" s="60"/>
      <c r="H27" s="69"/>
      <c r="I27" s="37"/>
      <c r="J27" s="37"/>
      <c r="K27" s="42"/>
      <c r="L27" s="69"/>
      <c r="M27" s="37"/>
      <c r="N27" s="37"/>
      <c r="O27" s="91"/>
      <c r="P27" s="95" t="s">
        <v>36</v>
      </c>
      <c r="Q27" s="101"/>
      <c r="R27" s="106"/>
      <c r="S27" s="119" t="str">
        <f>IF(S25="","",VLOOKUP(S25,'シフト記号表（勤務時間帯）'!$C$6:$U$35,19,FALSE))</f>
        <v/>
      </c>
      <c r="T27" s="131" t="str">
        <f>IF(T25="","",VLOOKUP(T25,'シフト記号表（勤務時間帯）'!$C$6:$U$35,19,FALSE))</f>
        <v/>
      </c>
      <c r="U27" s="131" t="str">
        <f>IF(U25="","",VLOOKUP(U25,'シフト記号表（勤務時間帯）'!$C$6:$U$35,19,FALSE))</f>
        <v/>
      </c>
      <c r="V27" s="131" t="str">
        <f>IF(V25="","",VLOOKUP(V25,'シフト記号表（勤務時間帯）'!$C$6:$U$35,19,FALSE))</f>
        <v/>
      </c>
      <c r="W27" s="131" t="str">
        <f>IF(W25="","",VLOOKUP(W25,'シフト記号表（勤務時間帯）'!$C$6:$U$35,19,FALSE))</f>
        <v/>
      </c>
      <c r="X27" s="131" t="str">
        <f>IF(X25="","",VLOOKUP(X25,'シフト記号表（勤務時間帯）'!$C$6:$U$35,19,FALSE))</f>
        <v/>
      </c>
      <c r="Y27" s="143" t="str">
        <f>IF(Y25="","",VLOOKUP(Y25,'シフト記号表（勤務時間帯）'!$C$6:$U$35,19,FALSE))</f>
        <v/>
      </c>
      <c r="Z27" s="119" t="str">
        <f>IF(Z25="","",VLOOKUP(Z25,'シフト記号表（勤務時間帯）'!$C$6:$U$35,19,FALSE))</f>
        <v/>
      </c>
      <c r="AA27" s="131" t="str">
        <f>IF(AA25="","",VLOOKUP(AA25,'シフト記号表（勤務時間帯）'!$C$6:$U$35,19,FALSE))</f>
        <v/>
      </c>
      <c r="AB27" s="131" t="str">
        <f>IF(AB25="","",VLOOKUP(AB25,'シフト記号表（勤務時間帯）'!$C$6:$U$35,19,FALSE))</f>
        <v/>
      </c>
      <c r="AC27" s="131" t="str">
        <f>IF(AC25="","",VLOOKUP(AC25,'シフト記号表（勤務時間帯）'!$C$6:$U$35,19,FALSE))</f>
        <v/>
      </c>
      <c r="AD27" s="131" t="str">
        <f>IF(AD25="","",VLOOKUP(AD25,'シフト記号表（勤務時間帯）'!$C$6:$U$35,19,FALSE))</f>
        <v/>
      </c>
      <c r="AE27" s="131" t="str">
        <f>IF(AE25="","",VLOOKUP(AE25,'シフト記号表（勤務時間帯）'!$C$6:$U$35,19,FALSE))</f>
        <v/>
      </c>
      <c r="AF27" s="143" t="str">
        <f>IF(AF25="","",VLOOKUP(AF25,'シフト記号表（勤務時間帯）'!$C$6:$U$35,19,FALSE))</f>
        <v/>
      </c>
      <c r="AG27" s="119" t="str">
        <f>IF(AG25="","",VLOOKUP(AG25,'シフト記号表（勤務時間帯）'!$C$6:$U$35,19,FALSE))</f>
        <v/>
      </c>
      <c r="AH27" s="131" t="str">
        <f>IF(AH25="","",VLOOKUP(AH25,'シフト記号表（勤務時間帯）'!$C$6:$U$35,19,FALSE))</f>
        <v/>
      </c>
      <c r="AI27" s="131" t="str">
        <f>IF(AI25="","",VLOOKUP(AI25,'シフト記号表（勤務時間帯）'!$C$6:$U$35,19,FALSE))</f>
        <v/>
      </c>
      <c r="AJ27" s="131" t="str">
        <f>IF(AJ25="","",VLOOKUP(AJ25,'シフト記号表（勤務時間帯）'!$C$6:$U$35,19,FALSE))</f>
        <v/>
      </c>
      <c r="AK27" s="131" t="str">
        <f>IF(AK25="","",VLOOKUP(AK25,'シフト記号表（勤務時間帯）'!$C$6:$U$35,19,FALSE))</f>
        <v/>
      </c>
      <c r="AL27" s="131" t="str">
        <f>IF(AL25="","",VLOOKUP(AL25,'シフト記号表（勤務時間帯）'!$C$6:$U$35,19,FALSE))</f>
        <v/>
      </c>
      <c r="AM27" s="143" t="str">
        <f>IF(AM25="","",VLOOKUP(AM25,'シフト記号表（勤務時間帯）'!$C$6:$U$35,19,FALSE))</f>
        <v/>
      </c>
      <c r="AN27" s="119" t="str">
        <f>IF(AN25="","",VLOOKUP(AN25,'シフト記号表（勤務時間帯）'!$C$6:$U$35,19,FALSE))</f>
        <v/>
      </c>
      <c r="AO27" s="131" t="str">
        <f>IF(AO25="","",VLOOKUP(AO25,'シフト記号表（勤務時間帯）'!$C$6:$U$35,19,FALSE))</f>
        <v/>
      </c>
      <c r="AP27" s="131" t="str">
        <f>IF(AP25="","",VLOOKUP(AP25,'シフト記号表（勤務時間帯）'!$C$6:$U$35,19,FALSE))</f>
        <v/>
      </c>
      <c r="AQ27" s="131" t="str">
        <f>IF(AQ25="","",VLOOKUP(AQ25,'シフト記号表（勤務時間帯）'!$C$6:$U$35,19,FALSE))</f>
        <v/>
      </c>
      <c r="AR27" s="131" t="str">
        <f>IF(AR25="","",VLOOKUP(AR25,'シフト記号表（勤務時間帯）'!$C$6:$U$35,19,FALSE))</f>
        <v/>
      </c>
      <c r="AS27" s="131" t="str">
        <f>IF(AS25="","",VLOOKUP(AS25,'シフト記号表（勤務時間帯）'!$C$6:$U$35,19,FALSE))</f>
        <v/>
      </c>
      <c r="AT27" s="143" t="str">
        <f>IF(AT25="","",VLOOKUP(AT25,'シフト記号表（勤務時間帯）'!$C$6:$U$35,19,FALSE))</f>
        <v/>
      </c>
      <c r="AU27" s="119" t="str">
        <f>IF(AU25="","",VLOOKUP(AU25,'シフト記号表（勤務時間帯）'!$C$6:$U$35,19,FALSE))</f>
        <v/>
      </c>
      <c r="AV27" s="131" t="str">
        <f>IF(AV25="","",VLOOKUP(AV25,'シフト記号表（勤務時間帯）'!$C$6:$U$35,19,FALSE))</f>
        <v/>
      </c>
      <c r="AW27" s="131" t="str">
        <f>IF(AW25="","",VLOOKUP(AW25,'シフト記号表（勤務時間帯）'!$C$6:$U$35,19,FALSE))</f>
        <v/>
      </c>
      <c r="AX27" s="174">
        <f>IF($BB$3="４週",SUM(S27:AT27),IF($BB$3="暦月",SUM(S27:AW27),""))</f>
        <v>0</v>
      </c>
      <c r="AY27" s="182"/>
      <c r="AZ27" s="188">
        <f>IF($BB$3="４週",AX27/4,IF($BB$3="暦月",'通所型サービス（100名）'!AX27/('通所型サービス（100名）'!$BB$8/7),""))</f>
        <v>0</v>
      </c>
      <c r="BA27" s="106"/>
      <c r="BB27" s="25"/>
      <c r="BC27" s="37"/>
      <c r="BD27" s="37"/>
      <c r="BE27" s="37"/>
      <c r="BF27" s="91"/>
      <c r="BG27" s="3"/>
      <c r="BH27" s="3"/>
      <c r="BI27" s="3"/>
      <c r="BJ27" s="3"/>
      <c r="BK27" s="3"/>
      <c r="BL27" s="3"/>
      <c r="BM27" s="3"/>
      <c r="BN27" s="3"/>
      <c r="BO27" s="3"/>
      <c r="BP27" s="3"/>
      <c r="BQ27" s="3"/>
      <c r="BR27" s="3"/>
      <c r="BS27" s="3"/>
      <c r="BT27" s="3"/>
      <c r="BU27" s="3"/>
    </row>
    <row r="28" spans="1:73" ht="20.25" customHeight="1">
      <c r="A28" s="3"/>
      <c r="B28" s="12">
        <f>B25+1</f>
        <v>3</v>
      </c>
      <c r="C28" s="27"/>
      <c r="D28" s="38"/>
      <c r="E28" s="43"/>
      <c r="F28" s="51"/>
      <c r="G28" s="51"/>
      <c r="H28" s="70"/>
      <c r="I28" s="38"/>
      <c r="J28" s="38"/>
      <c r="K28" s="43"/>
      <c r="L28" s="84"/>
      <c r="M28" s="38"/>
      <c r="N28" s="38"/>
      <c r="O28" s="90"/>
      <c r="P28" s="96" t="s">
        <v>54</v>
      </c>
      <c r="Q28" s="102"/>
      <c r="R28" s="107"/>
      <c r="S28" s="216"/>
      <c r="T28" s="218"/>
      <c r="U28" s="218"/>
      <c r="V28" s="218"/>
      <c r="W28" s="218"/>
      <c r="X28" s="218"/>
      <c r="Y28" s="219"/>
      <c r="Z28" s="216"/>
      <c r="AA28" s="218"/>
      <c r="AB28" s="218"/>
      <c r="AC28" s="218"/>
      <c r="AD28" s="218"/>
      <c r="AE28" s="218"/>
      <c r="AF28" s="219"/>
      <c r="AG28" s="216"/>
      <c r="AH28" s="218"/>
      <c r="AI28" s="218"/>
      <c r="AJ28" s="218"/>
      <c r="AK28" s="218"/>
      <c r="AL28" s="218"/>
      <c r="AM28" s="219"/>
      <c r="AN28" s="216"/>
      <c r="AO28" s="218"/>
      <c r="AP28" s="218"/>
      <c r="AQ28" s="218"/>
      <c r="AR28" s="218"/>
      <c r="AS28" s="218"/>
      <c r="AT28" s="219"/>
      <c r="AU28" s="216"/>
      <c r="AV28" s="218"/>
      <c r="AW28" s="218"/>
      <c r="AX28" s="221"/>
      <c r="AY28" s="183"/>
      <c r="AZ28" s="226"/>
      <c r="BA28" s="107"/>
      <c r="BB28" s="197"/>
      <c r="BC28" s="38"/>
      <c r="BD28" s="38"/>
      <c r="BE28" s="38"/>
      <c r="BF28" s="90"/>
      <c r="BG28" s="3"/>
      <c r="BH28" s="3"/>
      <c r="BI28" s="3"/>
      <c r="BJ28" s="3"/>
      <c r="BK28" s="3"/>
      <c r="BL28" s="3"/>
      <c r="BM28" s="3"/>
      <c r="BN28" s="3"/>
      <c r="BO28" s="3"/>
      <c r="BP28" s="3"/>
      <c r="BQ28" s="3"/>
      <c r="BR28" s="3"/>
      <c r="BS28" s="3"/>
      <c r="BT28" s="3"/>
      <c r="BU28" s="3"/>
    </row>
    <row r="29" spans="1:73" ht="20.25" customHeight="1">
      <c r="A29" s="3"/>
      <c r="B29" s="8"/>
      <c r="C29" s="18"/>
      <c r="D29" s="32"/>
      <c r="E29" s="40"/>
      <c r="F29" s="49"/>
      <c r="G29" s="57"/>
      <c r="H29" s="66"/>
      <c r="I29" s="32"/>
      <c r="J29" s="32"/>
      <c r="K29" s="40"/>
      <c r="L29" s="66"/>
      <c r="M29" s="32"/>
      <c r="N29" s="32"/>
      <c r="O29" s="80"/>
      <c r="P29" s="94" t="s">
        <v>69</v>
      </c>
      <c r="Q29" s="100"/>
      <c r="R29" s="105"/>
      <c r="S29" s="118" t="str">
        <f>IF(S28="","",VLOOKUP(S28,'シフト記号表（勤務時間帯）'!$C$6:$K$35,9,FALSE))</f>
        <v/>
      </c>
      <c r="T29" s="130" t="str">
        <f>IF(T28="","",VLOOKUP(T28,'シフト記号表（勤務時間帯）'!$C$6:$K$35,9,FALSE))</f>
        <v/>
      </c>
      <c r="U29" s="130" t="str">
        <f>IF(U28="","",VLOOKUP(U28,'シフト記号表（勤務時間帯）'!$C$6:$K$35,9,FALSE))</f>
        <v/>
      </c>
      <c r="V29" s="130" t="str">
        <f>IF(V28="","",VLOOKUP(V28,'シフト記号表（勤務時間帯）'!$C$6:$K$35,9,FALSE))</f>
        <v/>
      </c>
      <c r="W29" s="130" t="str">
        <f>IF(W28="","",VLOOKUP(W28,'シフト記号表（勤務時間帯）'!$C$6:$K$35,9,FALSE))</f>
        <v/>
      </c>
      <c r="X29" s="130" t="str">
        <f>IF(X28="","",VLOOKUP(X28,'シフト記号表（勤務時間帯）'!$C$6:$K$35,9,FALSE))</f>
        <v/>
      </c>
      <c r="Y29" s="142" t="str">
        <f>IF(Y28="","",VLOOKUP(Y28,'シフト記号表（勤務時間帯）'!$C$6:$K$35,9,FALSE))</f>
        <v/>
      </c>
      <c r="Z29" s="118" t="str">
        <f>IF(Z28="","",VLOOKUP(Z28,'シフト記号表（勤務時間帯）'!$C$6:$K$35,9,FALSE))</f>
        <v/>
      </c>
      <c r="AA29" s="130" t="str">
        <f>IF(AA28="","",VLOOKUP(AA28,'シフト記号表（勤務時間帯）'!$C$6:$K$35,9,FALSE))</f>
        <v/>
      </c>
      <c r="AB29" s="130" t="str">
        <f>IF(AB28="","",VLOOKUP(AB28,'シフト記号表（勤務時間帯）'!$C$6:$K$35,9,FALSE))</f>
        <v/>
      </c>
      <c r="AC29" s="130" t="str">
        <f>IF(AC28="","",VLOOKUP(AC28,'シフト記号表（勤務時間帯）'!$C$6:$K$35,9,FALSE))</f>
        <v/>
      </c>
      <c r="AD29" s="130" t="str">
        <f>IF(AD28="","",VLOOKUP(AD28,'シフト記号表（勤務時間帯）'!$C$6:$K$35,9,FALSE))</f>
        <v/>
      </c>
      <c r="AE29" s="130" t="str">
        <f>IF(AE28="","",VLOOKUP(AE28,'シフト記号表（勤務時間帯）'!$C$6:$K$35,9,FALSE))</f>
        <v/>
      </c>
      <c r="AF29" s="142" t="str">
        <f>IF(AF28="","",VLOOKUP(AF28,'シフト記号表（勤務時間帯）'!$C$6:$K$35,9,FALSE))</f>
        <v/>
      </c>
      <c r="AG29" s="118" t="str">
        <f>IF(AG28="","",VLOOKUP(AG28,'シフト記号表（勤務時間帯）'!$C$6:$K$35,9,FALSE))</f>
        <v/>
      </c>
      <c r="AH29" s="130" t="str">
        <f>IF(AH28="","",VLOOKUP(AH28,'シフト記号表（勤務時間帯）'!$C$6:$K$35,9,FALSE))</f>
        <v/>
      </c>
      <c r="AI29" s="130" t="str">
        <f>IF(AI28="","",VLOOKUP(AI28,'シフト記号表（勤務時間帯）'!$C$6:$K$35,9,FALSE))</f>
        <v/>
      </c>
      <c r="AJ29" s="130" t="str">
        <f>IF(AJ28="","",VLOOKUP(AJ28,'シフト記号表（勤務時間帯）'!$C$6:$K$35,9,FALSE))</f>
        <v/>
      </c>
      <c r="AK29" s="130" t="str">
        <f>IF(AK28="","",VLOOKUP(AK28,'シフト記号表（勤務時間帯）'!$C$6:$K$35,9,FALSE))</f>
        <v/>
      </c>
      <c r="AL29" s="130" t="str">
        <f>IF(AL28="","",VLOOKUP(AL28,'シフト記号表（勤務時間帯）'!$C$6:$K$35,9,FALSE))</f>
        <v/>
      </c>
      <c r="AM29" s="142" t="str">
        <f>IF(AM28="","",VLOOKUP(AM28,'シフト記号表（勤務時間帯）'!$C$6:$K$35,9,FALSE))</f>
        <v/>
      </c>
      <c r="AN29" s="118" t="str">
        <f>IF(AN28="","",VLOOKUP(AN28,'シフト記号表（勤務時間帯）'!$C$6:$K$35,9,FALSE))</f>
        <v/>
      </c>
      <c r="AO29" s="130" t="str">
        <f>IF(AO28="","",VLOOKUP(AO28,'シフト記号表（勤務時間帯）'!$C$6:$K$35,9,FALSE))</f>
        <v/>
      </c>
      <c r="AP29" s="130" t="str">
        <f>IF(AP28="","",VLOOKUP(AP28,'シフト記号表（勤務時間帯）'!$C$6:$K$35,9,FALSE))</f>
        <v/>
      </c>
      <c r="AQ29" s="130" t="str">
        <f>IF(AQ28="","",VLOOKUP(AQ28,'シフト記号表（勤務時間帯）'!$C$6:$K$35,9,FALSE))</f>
        <v/>
      </c>
      <c r="AR29" s="130" t="str">
        <f>IF(AR28="","",VLOOKUP(AR28,'シフト記号表（勤務時間帯）'!$C$6:$K$35,9,FALSE))</f>
        <v/>
      </c>
      <c r="AS29" s="130" t="str">
        <f>IF(AS28="","",VLOOKUP(AS28,'シフト記号表（勤務時間帯）'!$C$6:$K$35,9,FALSE))</f>
        <v/>
      </c>
      <c r="AT29" s="142" t="str">
        <f>IF(AT28="","",VLOOKUP(AT28,'シフト記号表（勤務時間帯）'!$C$6:$K$35,9,FALSE))</f>
        <v/>
      </c>
      <c r="AU29" s="118" t="str">
        <f>IF(AU28="","",VLOOKUP(AU28,'シフト記号表（勤務時間帯）'!$C$6:$K$35,9,FALSE))</f>
        <v/>
      </c>
      <c r="AV29" s="130" t="str">
        <f>IF(AV28="","",VLOOKUP(AV28,'シフト記号表（勤務時間帯）'!$C$6:$K$35,9,FALSE))</f>
        <v/>
      </c>
      <c r="AW29" s="130" t="str">
        <f>IF(AW28="","",VLOOKUP(AW28,'シフト記号表（勤務時間帯）'!$C$6:$K$35,9,FALSE))</f>
        <v/>
      </c>
      <c r="AX29" s="173">
        <f>IF($BB$3="４週",SUM(S29:AT29),IF($BB$3="暦月",SUM(S29:AW29),""))</f>
        <v>0</v>
      </c>
      <c r="AY29" s="181"/>
      <c r="AZ29" s="187">
        <f>IF($BB$3="４週",AX29/4,IF($BB$3="暦月",'通所型サービス（100名）'!AX29/('通所型サービス（100名）'!$BB$8/7),""))</f>
        <v>0</v>
      </c>
      <c r="BA29" s="105"/>
      <c r="BB29" s="18"/>
      <c r="BC29" s="32"/>
      <c r="BD29" s="32"/>
      <c r="BE29" s="32"/>
      <c r="BF29" s="80"/>
      <c r="BG29" s="3"/>
      <c r="BH29" s="3"/>
      <c r="BI29" s="3"/>
      <c r="BJ29" s="3"/>
      <c r="BK29" s="3"/>
      <c r="BL29" s="3"/>
      <c r="BM29" s="3"/>
      <c r="BN29" s="3"/>
      <c r="BO29" s="3"/>
      <c r="BP29" s="3"/>
      <c r="BQ29" s="3"/>
      <c r="BR29" s="3"/>
      <c r="BS29" s="3"/>
      <c r="BT29" s="3"/>
      <c r="BU29" s="3"/>
    </row>
    <row r="30" spans="1:73" ht="20.25" customHeight="1">
      <c r="A30" s="3"/>
      <c r="B30" s="11"/>
      <c r="C30" s="25"/>
      <c r="D30" s="37"/>
      <c r="E30" s="42"/>
      <c r="F30" s="49">
        <f>C28</f>
        <v>0</v>
      </c>
      <c r="G30" s="60"/>
      <c r="H30" s="69"/>
      <c r="I30" s="37"/>
      <c r="J30" s="37"/>
      <c r="K30" s="42"/>
      <c r="L30" s="69"/>
      <c r="M30" s="37"/>
      <c r="N30" s="37"/>
      <c r="O30" s="91"/>
      <c r="P30" s="95" t="s">
        <v>36</v>
      </c>
      <c r="Q30" s="101"/>
      <c r="R30" s="106"/>
      <c r="S30" s="119" t="str">
        <f>IF(S28="","",VLOOKUP(S28,'シフト記号表（勤務時間帯）'!$C$6:$U$35,19,FALSE))</f>
        <v/>
      </c>
      <c r="T30" s="131" t="str">
        <f>IF(T28="","",VLOOKUP(T28,'シフト記号表（勤務時間帯）'!$C$6:$U$35,19,FALSE))</f>
        <v/>
      </c>
      <c r="U30" s="131" t="str">
        <f>IF(U28="","",VLOOKUP(U28,'シフト記号表（勤務時間帯）'!$C$6:$U$35,19,FALSE))</f>
        <v/>
      </c>
      <c r="V30" s="131" t="str">
        <f>IF(V28="","",VLOOKUP(V28,'シフト記号表（勤務時間帯）'!$C$6:$U$35,19,FALSE))</f>
        <v/>
      </c>
      <c r="W30" s="131" t="str">
        <f>IF(W28="","",VLOOKUP(W28,'シフト記号表（勤務時間帯）'!$C$6:$U$35,19,FALSE))</f>
        <v/>
      </c>
      <c r="X30" s="131" t="str">
        <f>IF(X28="","",VLOOKUP(X28,'シフト記号表（勤務時間帯）'!$C$6:$U$35,19,FALSE))</f>
        <v/>
      </c>
      <c r="Y30" s="143" t="str">
        <f>IF(Y28="","",VLOOKUP(Y28,'シフト記号表（勤務時間帯）'!$C$6:$U$35,19,FALSE))</f>
        <v/>
      </c>
      <c r="Z30" s="119" t="str">
        <f>IF(Z28="","",VLOOKUP(Z28,'シフト記号表（勤務時間帯）'!$C$6:$U$35,19,FALSE))</f>
        <v/>
      </c>
      <c r="AA30" s="131" t="str">
        <f>IF(AA28="","",VLOOKUP(AA28,'シフト記号表（勤務時間帯）'!$C$6:$U$35,19,FALSE))</f>
        <v/>
      </c>
      <c r="AB30" s="131" t="str">
        <f>IF(AB28="","",VLOOKUP(AB28,'シフト記号表（勤務時間帯）'!$C$6:$U$35,19,FALSE))</f>
        <v/>
      </c>
      <c r="AC30" s="131" t="str">
        <f>IF(AC28="","",VLOOKUP(AC28,'シフト記号表（勤務時間帯）'!$C$6:$U$35,19,FALSE))</f>
        <v/>
      </c>
      <c r="AD30" s="131" t="str">
        <f>IF(AD28="","",VLOOKUP(AD28,'シフト記号表（勤務時間帯）'!$C$6:$U$35,19,FALSE))</f>
        <v/>
      </c>
      <c r="AE30" s="131" t="str">
        <f>IF(AE28="","",VLOOKUP(AE28,'シフト記号表（勤務時間帯）'!$C$6:$U$35,19,FALSE))</f>
        <v/>
      </c>
      <c r="AF30" s="143" t="str">
        <f>IF(AF28="","",VLOOKUP(AF28,'シフト記号表（勤務時間帯）'!$C$6:$U$35,19,FALSE))</f>
        <v/>
      </c>
      <c r="AG30" s="119" t="str">
        <f>IF(AG28="","",VLOOKUP(AG28,'シフト記号表（勤務時間帯）'!$C$6:$U$35,19,FALSE))</f>
        <v/>
      </c>
      <c r="AH30" s="131" t="str">
        <f>IF(AH28="","",VLOOKUP(AH28,'シフト記号表（勤務時間帯）'!$C$6:$U$35,19,FALSE))</f>
        <v/>
      </c>
      <c r="AI30" s="131" t="str">
        <f>IF(AI28="","",VLOOKUP(AI28,'シフト記号表（勤務時間帯）'!$C$6:$U$35,19,FALSE))</f>
        <v/>
      </c>
      <c r="AJ30" s="131" t="str">
        <f>IF(AJ28="","",VLOOKUP(AJ28,'シフト記号表（勤務時間帯）'!$C$6:$U$35,19,FALSE))</f>
        <v/>
      </c>
      <c r="AK30" s="131" t="str">
        <f>IF(AK28="","",VLOOKUP(AK28,'シフト記号表（勤務時間帯）'!$C$6:$U$35,19,FALSE))</f>
        <v/>
      </c>
      <c r="AL30" s="131" t="str">
        <f>IF(AL28="","",VLOOKUP(AL28,'シフト記号表（勤務時間帯）'!$C$6:$U$35,19,FALSE))</f>
        <v/>
      </c>
      <c r="AM30" s="143" t="str">
        <f>IF(AM28="","",VLOOKUP(AM28,'シフト記号表（勤務時間帯）'!$C$6:$U$35,19,FALSE))</f>
        <v/>
      </c>
      <c r="AN30" s="119" t="str">
        <f>IF(AN28="","",VLOOKUP(AN28,'シフト記号表（勤務時間帯）'!$C$6:$U$35,19,FALSE))</f>
        <v/>
      </c>
      <c r="AO30" s="131" t="str">
        <f>IF(AO28="","",VLOOKUP(AO28,'シフト記号表（勤務時間帯）'!$C$6:$U$35,19,FALSE))</f>
        <v/>
      </c>
      <c r="AP30" s="131" t="str">
        <f>IF(AP28="","",VLOOKUP(AP28,'シフト記号表（勤務時間帯）'!$C$6:$U$35,19,FALSE))</f>
        <v/>
      </c>
      <c r="AQ30" s="131" t="str">
        <f>IF(AQ28="","",VLOOKUP(AQ28,'シフト記号表（勤務時間帯）'!$C$6:$U$35,19,FALSE))</f>
        <v/>
      </c>
      <c r="AR30" s="131" t="str">
        <f>IF(AR28="","",VLOOKUP(AR28,'シフト記号表（勤務時間帯）'!$C$6:$U$35,19,FALSE))</f>
        <v/>
      </c>
      <c r="AS30" s="131" t="str">
        <f>IF(AS28="","",VLOOKUP(AS28,'シフト記号表（勤務時間帯）'!$C$6:$U$35,19,FALSE))</f>
        <v/>
      </c>
      <c r="AT30" s="143" t="str">
        <f>IF(AT28="","",VLOOKUP(AT28,'シフト記号表（勤務時間帯）'!$C$6:$U$35,19,FALSE))</f>
        <v/>
      </c>
      <c r="AU30" s="119" t="str">
        <f>IF(AU28="","",VLOOKUP(AU28,'シフト記号表（勤務時間帯）'!$C$6:$U$35,19,FALSE))</f>
        <v/>
      </c>
      <c r="AV30" s="131" t="str">
        <f>IF(AV28="","",VLOOKUP(AV28,'シフト記号表（勤務時間帯）'!$C$6:$U$35,19,FALSE))</f>
        <v/>
      </c>
      <c r="AW30" s="131" t="str">
        <f>IF(AW28="","",VLOOKUP(AW28,'シフト記号表（勤務時間帯）'!$C$6:$U$35,19,FALSE))</f>
        <v/>
      </c>
      <c r="AX30" s="174">
        <f>IF($BB$3="４週",SUM(S30:AT30),IF($BB$3="暦月",SUM(S30:AW30),""))</f>
        <v>0</v>
      </c>
      <c r="AY30" s="182"/>
      <c r="AZ30" s="188">
        <f>IF($BB$3="４週",AX30/4,IF($BB$3="暦月",'通所型サービス（100名）'!AX30/('通所型サービス（100名）'!$BB$8/7),""))</f>
        <v>0</v>
      </c>
      <c r="BA30" s="106"/>
      <c r="BB30" s="25"/>
      <c r="BC30" s="37"/>
      <c r="BD30" s="37"/>
      <c r="BE30" s="37"/>
      <c r="BF30" s="91"/>
      <c r="BG30" s="3"/>
      <c r="BH30" s="3"/>
      <c r="BI30" s="3"/>
      <c r="BJ30" s="3"/>
      <c r="BK30" s="3"/>
      <c r="BL30" s="3"/>
      <c r="BM30" s="3"/>
      <c r="BN30" s="3"/>
      <c r="BO30" s="3"/>
      <c r="BP30" s="3"/>
      <c r="BQ30" s="3"/>
      <c r="BR30" s="3"/>
      <c r="BS30" s="3"/>
      <c r="BT30" s="3"/>
      <c r="BU30" s="3"/>
    </row>
    <row r="31" spans="1:73" ht="20.25" customHeight="1">
      <c r="A31" s="3"/>
      <c r="B31" s="12">
        <f>B28+1</f>
        <v>4</v>
      </c>
      <c r="C31" s="27"/>
      <c r="D31" s="38"/>
      <c r="E31" s="43"/>
      <c r="F31" s="51"/>
      <c r="G31" s="51"/>
      <c r="H31" s="70"/>
      <c r="I31" s="38"/>
      <c r="J31" s="38"/>
      <c r="K31" s="43"/>
      <c r="L31" s="84"/>
      <c r="M31" s="38"/>
      <c r="N31" s="38"/>
      <c r="O31" s="90"/>
      <c r="P31" s="96" t="s">
        <v>54</v>
      </c>
      <c r="Q31" s="102"/>
      <c r="R31" s="107"/>
      <c r="S31" s="216"/>
      <c r="T31" s="218"/>
      <c r="U31" s="218"/>
      <c r="V31" s="218"/>
      <c r="W31" s="218"/>
      <c r="X31" s="218"/>
      <c r="Y31" s="219"/>
      <c r="Z31" s="216"/>
      <c r="AA31" s="218"/>
      <c r="AB31" s="218"/>
      <c r="AC31" s="218"/>
      <c r="AD31" s="218"/>
      <c r="AE31" s="218"/>
      <c r="AF31" s="219"/>
      <c r="AG31" s="216"/>
      <c r="AH31" s="218"/>
      <c r="AI31" s="218"/>
      <c r="AJ31" s="218"/>
      <c r="AK31" s="218"/>
      <c r="AL31" s="218"/>
      <c r="AM31" s="219"/>
      <c r="AN31" s="216"/>
      <c r="AO31" s="218"/>
      <c r="AP31" s="218"/>
      <c r="AQ31" s="218"/>
      <c r="AR31" s="218"/>
      <c r="AS31" s="218"/>
      <c r="AT31" s="219"/>
      <c r="AU31" s="216"/>
      <c r="AV31" s="218"/>
      <c r="AW31" s="218"/>
      <c r="AX31" s="221"/>
      <c r="AY31" s="183"/>
      <c r="AZ31" s="226"/>
      <c r="BA31" s="107"/>
      <c r="BB31" s="197"/>
      <c r="BC31" s="38"/>
      <c r="BD31" s="38"/>
      <c r="BE31" s="38"/>
      <c r="BF31" s="90"/>
      <c r="BG31" s="3"/>
      <c r="BH31" s="3"/>
      <c r="BI31" s="3"/>
      <c r="BJ31" s="3"/>
      <c r="BK31" s="3"/>
      <c r="BL31" s="3"/>
      <c r="BM31" s="3"/>
      <c r="BN31" s="3"/>
      <c r="BO31" s="3"/>
      <c r="BP31" s="3"/>
      <c r="BQ31" s="3"/>
      <c r="BR31" s="3"/>
      <c r="BS31" s="3"/>
      <c r="BT31" s="3"/>
      <c r="BU31" s="3"/>
    </row>
    <row r="32" spans="1:73" ht="20.25" customHeight="1">
      <c r="A32" s="3"/>
      <c r="B32" s="8"/>
      <c r="C32" s="18"/>
      <c r="D32" s="32"/>
      <c r="E32" s="40"/>
      <c r="F32" s="49"/>
      <c r="G32" s="57"/>
      <c r="H32" s="66"/>
      <c r="I32" s="32"/>
      <c r="J32" s="32"/>
      <c r="K32" s="40"/>
      <c r="L32" s="66"/>
      <c r="M32" s="32"/>
      <c r="N32" s="32"/>
      <c r="O32" s="80"/>
      <c r="P32" s="94" t="s">
        <v>69</v>
      </c>
      <c r="Q32" s="100"/>
      <c r="R32" s="105"/>
      <c r="S32" s="118" t="str">
        <f>IF(S31="","",VLOOKUP(S31,'シフト記号表（勤務時間帯）'!$C$6:$K$35,9,FALSE))</f>
        <v/>
      </c>
      <c r="T32" s="130" t="str">
        <f>IF(T31="","",VLOOKUP(T31,'シフト記号表（勤務時間帯）'!$C$6:$K$35,9,FALSE))</f>
        <v/>
      </c>
      <c r="U32" s="130" t="str">
        <f>IF(U31="","",VLOOKUP(U31,'シフト記号表（勤務時間帯）'!$C$6:$K$35,9,FALSE))</f>
        <v/>
      </c>
      <c r="V32" s="130" t="str">
        <f>IF(V31="","",VLOOKUP(V31,'シフト記号表（勤務時間帯）'!$C$6:$K$35,9,FALSE))</f>
        <v/>
      </c>
      <c r="W32" s="130" t="str">
        <f>IF(W31="","",VLOOKUP(W31,'シフト記号表（勤務時間帯）'!$C$6:$K$35,9,FALSE))</f>
        <v/>
      </c>
      <c r="X32" s="130" t="str">
        <f>IF(X31="","",VLOOKUP(X31,'シフト記号表（勤務時間帯）'!$C$6:$K$35,9,FALSE))</f>
        <v/>
      </c>
      <c r="Y32" s="142" t="str">
        <f>IF(Y31="","",VLOOKUP(Y31,'シフト記号表（勤務時間帯）'!$C$6:$K$35,9,FALSE))</f>
        <v/>
      </c>
      <c r="Z32" s="118" t="str">
        <f>IF(Z31="","",VLOOKUP(Z31,'シフト記号表（勤務時間帯）'!$C$6:$K$35,9,FALSE))</f>
        <v/>
      </c>
      <c r="AA32" s="130" t="str">
        <f>IF(AA31="","",VLOOKUP(AA31,'シフト記号表（勤務時間帯）'!$C$6:$K$35,9,FALSE))</f>
        <v/>
      </c>
      <c r="AB32" s="130" t="str">
        <f>IF(AB31="","",VLOOKUP(AB31,'シフト記号表（勤務時間帯）'!$C$6:$K$35,9,FALSE))</f>
        <v/>
      </c>
      <c r="AC32" s="130" t="str">
        <f>IF(AC31="","",VLOOKUP(AC31,'シフト記号表（勤務時間帯）'!$C$6:$K$35,9,FALSE))</f>
        <v/>
      </c>
      <c r="AD32" s="130" t="str">
        <f>IF(AD31="","",VLOOKUP(AD31,'シフト記号表（勤務時間帯）'!$C$6:$K$35,9,FALSE))</f>
        <v/>
      </c>
      <c r="AE32" s="130" t="str">
        <f>IF(AE31="","",VLOOKUP(AE31,'シフト記号表（勤務時間帯）'!$C$6:$K$35,9,FALSE))</f>
        <v/>
      </c>
      <c r="AF32" s="142" t="str">
        <f>IF(AF31="","",VLOOKUP(AF31,'シフト記号表（勤務時間帯）'!$C$6:$K$35,9,FALSE))</f>
        <v/>
      </c>
      <c r="AG32" s="118" t="str">
        <f>IF(AG31="","",VLOOKUP(AG31,'シフト記号表（勤務時間帯）'!$C$6:$K$35,9,FALSE))</f>
        <v/>
      </c>
      <c r="AH32" s="130" t="str">
        <f>IF(AH31="","",VLOOKUP(AH31,'シフト記号表（勤務時間帯）'!$C$6:$K$35,9,FALSE))</f>
        <v/>
      </c>
      <c r="AI32" s="130" t="str">
        <f>IF(AI31="","",VLOOKUP(AI31,'シフト記号表（勤務時間帯）'!$C$6:$K$35,9,FALSE))</f>
        <v/>
      </c>
      <c r="AJ32" s="130" t="str">
        <f>IF(AJ31="","",VLOOKUP(AJ31,'シフト記号表（勤務時間帯）'!$C$6:$K$35,9,FALSE))</f>
        <v/>
      </c>
      <c r="AK32" s="130" t="str">
        <f>IF(AK31="","",VLOOKUP(AK31,'シフト記号表（勤務時間帯）'!$C$6:$K$35,9,FALSE))</f>
        <v/>
      </c>
      <c r="AL32" s="130" t="str">
        <f>IF(AL31="","",VLOOKUP(AL31,'シフト記号表（勤務時間帯）'!$C$6:$K$35,9,FALSE))</f>
        <v/>
      </c>
      <c r="AM32" s="142" t="str">
        <f>IF(AM31="","",VLOOKUP(AM31,'シフト記号表（勤務時間帯）'!$C$6:$K$35,9,FALSE))</f>
        <v/>
      </c>
      <c r="AN32" s="118" t="str">
        <f>IF(AN31="","",VLOOKUP(AN31,'シフト記号表（勤務時間帯）'!$C$6:$K$35,9,FALSE))</f>
        <v/>
      </c>
      <c r="AO32" s="130" t="str">
        <f>IF(AO31="","",VLOOKUP(AO31,'シフト記号表（勤務時間帯）'!$C$6:$K$35,9,FALSE))</f>
        <v/>
      </c>
      <c r="AP32" s="130" t="str">
        <f>IF(AP31="","",VLOOKUP(AP31,'シフト記号表（勤務時間帯）'!$C$6:$K$35,9,FALSE))</f>
        <v/>
      </c>
      <c r="AQ32" s="130" t="str">
        <f>IF(AQ31="","",VLOOKUP(AQ31,'シフト記号表（勤務時間帯）'!$C$6:$K$35,9,FALSE))</f>
        <v/>
      </c>
      <c r="AR32" s="130" t="str">
        <f>IF(AR31="","",VLOOKUP(AR31,'シフト記号表（勤務時間帯）'!$C$6:$K$35,9,FALSE))</f>
        <v/>
      </c>
      <c r="AS32" s="130" t="str">
        <f>IF(AS31="","",VLOOKUP(AS31,'シフト記号表（勤務時間帯）'!$C$6:$K$35,9,FALSE))</f>
        <v/>
      </c>
      <c r="AT32" s="142" t="str">
        <f>IF(AT31="","",VLOOKUP(AT31,'シフト記号表（勤務時間帯）'!$C$6:$K$35,9,FALSE))</f>
        <v/>
      </c>
      <c r="AU32" s="118" t="str">
        <f>IF(AU31="","",VLOOKUP(AU31,'シフト記号表（勤務時間帯）'!$C$6:$K$35,9,FALSE))</f>
        <v/>
      </c>
      <c r="AV32" s="130" t="str">
        <f>IF(AV31="","",VLOOKUP(AV31,'シフト記号表（勤務時間帯）'!$C$6:$K$35,9,FALSE))</f>
        <v/>
      </c>
      <c r="AW32" s="130" t="str">
        <f>IF(AW31="","",VLOOKUP(AW31,'シフト記号表（勤務時間帯）'!$C$6:$K$35,9,FALSE))</f>
        <v/>
      </c>
      <c r="AX32" s="173">
        <f>IF($BB$3="４週",SUM(S32:AT32),IF($BB$3="暦月",SUM(S32:AW32),""))</f>
        <v>0</v>
      </c>
      <c r="AY32" s="181"/>
      <c r="AZ32" s="187">
        <f>IF($BB$3="４週",AX32/4,IF($BB$3="暦月",'通所型サービス（100名）'!AX32/('通所型サービス（100名）'!$BB$8/7),""))</f>
        <v>0</v>
      </c>
      <c r="BA32" s="105"/>
      <c r="BB32" s="18"/>
      <c r="BC32" s="32"/>
      <c r="BD32" s="32"/>
      <c r="BE32" s="32"/>
      <c r="BF32" s="80"/>
      <c r="BG32" s="3"/>
      <c r="BH32" s="3"/>
      <c r="BI32" s="3"/>
      <c r="BJ32" s="3"/>
      <c r="BK32" s="3"/>
      <c r="BL32" s="3"/>
      <c r="BM32" s="3"/>
      <c r="BN32" s="3"/>
      <c r="BO32" s="3"/>
      <c r="BP32" s="3"/>
      <c r="BQ32" s="3"/>
      <c r="BR32" s="3"/>
      <c r="BS32" s="3"/>
      <c r="BT32" s="3"/>
      <c r="BU32" s="3"/>
    </row>
    <row r="33" spans="1:73" ht="20.25" customHeight="1">
      <c r="A33" s="3"/>
      <c r="B33" s="11"/>
      <c r="C33" s="25"/>
      <c r="D33" s="37"/>
      <c r="E33" s="42"/>
      <c r="F33" s="49">
        <f>C31</f>
        <v>0</v>
      </c>
      <c r="G33" s="60"/>
      <c r="H33" s="69"/>
      <c r="I33" s="37"/>
      <c r="J33" s="37"/>
      <c r="K33" s="42"/>
      <c r="L33" s="69"/>
      <c r="M33" s="37"/>
      <c r="N33" s="37"/>
      <c r="O33" s="91"/>
      <c r="P33" s="95" t="s">
        <v>36</v>
      </c>
      <c r="Q33" s="101"/>
      <c r="R33" s="106"/>
      <c r="S33" s="119" t="str">
        <f>IF(S31="","",VLOOKUP(S31,'シフト記号表（勤務時間帯）'!$C$6:$U$35,19,FALSE))</f>
        <v/>
      </c>
      <c r="T33" s="131" t="str">
        <f>IF(T31="","",VLOOKUP(T31,'シフト記号表（勤務時間帯）'!$C$6:$U$35,19,FALSE))</f>
        <v/>
      </c>
      <c r="U33" s="131" t="str">
        <f>IF(U31="","",VLOOKUP(U31,'シフト記号表（勤務時間帯）'!$C$6:$U$35,19,FALSE))</f>
        <v/>
      </c>
      <c r="V33" s="131" t="str">
        <f>IF(V31="","",VLOOKUP(V31,'シフト記号表（勤務時間帯）'!$C$6:$U$35,19,FALSE))</f>
        <v/>
      </c>
      <c r="W33" s="131" t="str">
        <f>IF(W31="","",VLOOKUP(W31,'シフト記号表（勤務時間帯）'!$C$6:$U$35,19,FALSE))</f>
        <v/>
      </c>
      <c r="X33" s="131" t="str">
        <f>IF(X31="","",VLOOKUP(X31,'シフト記号表（勤務時間帯）'!$C$6:$U$35,19,FALSE))</f>
        <v/>
      </c>
      <c r="Y33" s="143" t="str">
        <f>IF(Y31="","",VLOOKUP(Y31,'シフト記号表（勤務時間帯）'!$C$6:$U$35,19,FALSE))</f>
        <v/>
      </c>
      <c r="Z33" s="119" t="str">
        <f>IF(Z31="","",VLOOKUP(Z31,'シフト記号表（勤務時間帯）'!$C$6:$U$35,19,FALSE))</f>
        <v/>
      </c>
      <c r="AA33" s="131" t="str">
        <f>IF(AA31="","",VLOOKUP(AA31,'シフト記号表（勤務時間帯）'!$C$6:$U$35,19,FALSE))</f>
        <v/>
      </c>
      <c r="AB33" s="131" t="str">
        <f>IF(AB31="","",VLOOKUP(AB31,'シフト記号表（勤務時間帯）'!$C$6:$U$35,19,FALSE))</f>
        <v/>
      </c>
      <c r="AC33" s="131" t="str">
        <f>IF(AC31="","",VLOOKUP(AC31,'シフト記号表（勤務時間帯）'!$C$6:$U$35,19,FALSE))</f>
        <v/>
      </c>
      <c r="AD33" s="131" t="str">
        <f>IF(AD31="","",VLOOKUP(AD31,'シフト記号表（勤務時間帯）'!$C$6:$U$35,19,FALSE))</f>
        <v/>
      </c>
      <c r="AE33" s="131" t="str">
        <f>IF(AE31="","",VLOOKUP(AE31,'シフト記号表（勤務時間帯）'!$C$6:$U$35,19,FALSE))</f>
        <v/>
      </c>
      <c r="AF33" s="143" t="str">
        <f>IF(AF31="","",VLOOKUP(AF31,'シフト記号表（勤務時間帯）'!$C$6:$U$35,19,FALSE))</f>
        <v/>
      </c>
      <c r="AG33" s="119" t="str">
        <f>IF(AG31="","",VLOOKUP(AG31,'シフト記号表（勤務時間帯）'!$C$6:$U$35,19,FALSE))</f>
        <v/>
      </c>
      <c r="AH33" s="131" t="str">
        <f>IF(AH31="","",VLOOKUP(AH31,'シフト記号表（勤務時間帯）'!$C$6:$U$35,19,FALSE))</f>
        <v/>
      </c>
      <c r="AI33" s="131" t="str">
        <f>IF(AI31="","",VLOOKUP(AI31,'シフト記号表（勤務時間帯）'!$C$6:$U$35,19,FALSE))</f>
        <v/>
      </c>
      <c r="AJ33" s="131" t="str">
        <f>IF(AJ31="","",VLOOKUP(AJ31,'シフト記号表（勤務時間帯）'!$C$6:$U$35,19,FALSE))</f>
        <v/>
      </c>
      <c r="AK33" s="131" t="str">
        <f>IF(AK31="","",VLOOKUP(AK31,'シフト記号表（勤務時間帯）'!$C$6:$U$35,19,FALSE))</f>
        <v/>
      </c>
      <c r="AL33" s="131" t="str">
        <f>IF(AL31="","",VLOOKUP(AL31,'シフト記号表（勤務時間帯）'!$C$6:$U$35,19,FALSE))</f>
        <v/>
      </c>
      <c r="AM33" s="143" t="str">
        <f>IF(AM31="","",VLOOKUP(AM31,'シフト記号表（勤務時間帯）'!$C$6:$U$35,19,FALSE))</f>
        <v/>
      </c>
      <c r="AN33" s="119" t="str">
        <f>IF(AN31="","",VLOOKUP(AN31,'シフト記号表（勤務時間帯）'!$C$6:$U$35,19,FALSE))</f>
        <v/>
      </c>
      <c r="AO33" s="131" t="str">
        <f>IF(AO31="","",VLOOKUP(AO31,'シフト記号表（勤務時間帯）'!$C$6:$U$35,19,FALSE))</f>
        <v/>
      </c>
      <c r="AP33" s="131" t="str">
        <f>IF(AP31="","",VLOOKUP(AP31,'シフト記号表（勤務時間帯）'!$C$6:$U$35,19,FALSE))</f>
        <v/>
      </c>
      <c r="AQ33" s="131" t="str">
        <f>IF(AQ31="","",VLOOKUP(AQ31,'シフト記号表（勤務時間帯）'!$C$6:$U$35,19,FALSE))</f>
        <v/>
      </c>
      <c r="AR33" s="131" t="str">
        <f>IF(AR31="","",VLOOKUP(AR31,'シフト記号表（勤務時間帯）'!$C$6:$U$35,19,FALSE))</f>
        <v/>
      </c>
      <c r="AS33" s="131" t="str">
        <f>IF(AS31="","",VLOOKUP(AS31,'シフト記号表（勤務時間帯）'!$C$6:$U$35,19,FALSE))</f>
        <v/>
      </c>
      <c r="AT33" s="143" t="str">
        <f>IF(AT31="","",VLOOKUP(AT31,'シフト記号表（勤務時間帯）'!$C$6:$U$35,19,FALSE))</f>
        <v/>
      </c>
      <c r="AU33" s="119" t="str">
        <f>IF(AU31="","",VLOOKUP(AU31,'シフト記号表（勤務時間帯）'!$C$6:$U$35,19,FALSE))</f>
        <v/>
      </c>
      <c r="AV33" s="131" t="str">
        <f>IF(AV31="","",VLOOKUP(AV31,'シフト記号表（勤務時間帯）'!$C$6:$U$35,19,FALSE))</f>
        <v/>
      </c>
      <c r="AW33" s="131" t="str">
        <f>IF(AW31="","",VLOOKUP(AW31,'シフト記号表（勤務時間帯）'!$C$6:$U$35,19,FALSE))</f>
        <v/>
      </c>
      <c r="AX33" s="174">
        <f>IF($BB$3="４週",SUM(S33:AT33),IF($BB$3="暦月",SUM(S33:AW33),""))</f>
        <v>0</v>
      </c>
      <c r="AY33" s="182"/>
      <c r="AZ33" s="188">
        <f>IF($BB$3="４週",AX33/4,IF($BB$3="暦月",'通所型サービス（100名）'!AX33/('通所型サービス（100名）'!$BB$8/7),""))</f>
        <v>0</v>
      </c>
      <c r="BA33" s="106"/>
      <c r="BB33" s="25"/>
      <c r="BC33" s="37"/>
      <c r="BD33" s="37"/>
      <c r="BE33" s="37"/>
      <c r="BF33" s="91"/>
      <c r="BG33" s="3"/>
      <c r="BH33" s="3"/>
      <c r="BI33" s="3"/>
      <c r="BJ33" s="3"/>
      <c r="BK33" s="3"/>
      <c r="BL33" s="3"/>
      <c r="BM33" s="3"/>
      <c r="BN33" s="3"/>
      <c r="BO33" s="3"/>
      <c r="BP33" s="3"/>
      <c r="BQ33" s="3"/>
      <c r="BR33" s="3"/>
      <c r="BS33" s="3"/>
      <c r="BT33" s="3"/>
      <c r="BU33" s="3"/>
    </row>
    <row r="34" spans="1:73" ht="20.25" customHeight="1">
      <c r="A34" s="3"/>
      <c r="B34" s="12">
        <f>B31+1</f>
        <v>5</v>
      </c>
      <c r="C34" s="27"/>
      <c r="D34" s="38"/>
      <c r="E34" s="43"/>
      <c r="F34" s="51"/>
      <c r="G34" s="51"/>
      <c r="H34" s="70"/>
      <c r="I34" s="38"/>
      <c r="J34" s="38"/>
      <c r="K34" s="43"/>
      <c r="L34" s="84"/>
      <c r="M34" s="38"/>
      <c r="N34" s="38"/>
      <c r="O34" s="90"/>
      <c r="P34" s="96" t="s">
        <v>54</v>
      </c>
      <c r="Q34" s="102"/>
      <c r="R34" s="107"/>
      <c r="S34" s="216"/>
      <c r="T34" s="218"/>
      <c r="U34" s="218"/>
      <c r="V34" s="218"/>
      <c r="W34" s="218"/>
      <c r="X34" s="218"/>
      <c r="Y34" s="219"/>
      <c r="Z34" s="216"/>
      <c r="AA34" s="218"/>
      <c r="AB34" s="218"/>
      <c r="AC34" s="218"/>
      <c r="AD34" s="218"/>
      <c r="AE34" s="218"/>
      <c r="AF34" s="219"/>
      <c r="AG34" s="216"/>
      <c r="AH34" s="218"/>
      <c r="AI34" s="218"/>
      <c r="AJ34" s="218"/>
      <c r="AK34" s="218"/>
      <c r="AL34" s="218"/>
      <c r="AM34" s="219"/>
      <c r="AN34" s="216"/>
      <c r="AO34" s="218"/>
      <c r="AP34" s="218"/>
      <c r="AQ34" s="218"/>
      <c r="AR34" s="218"/>
      <c r="AS34" s="218"/>
      <c r="AT34" s="219"/>
      <c r="AU34" s="216"/>
      <c r="AV34" s="218"/>
      <c r="AW34" s="218"/>
      <c r="AX34" s="221"/>
      <c r="AY34" s="183"/>
      <c r="AZ34" s="226"/>
      <c r="BA34" s="107"/>
      <c r="BB34" s="197"/>
      <c r="BC34" s="38"/>
      <c r="BD34" s="38"/>
      <c r="BE34" s="38"/>
      <c r="BF34" s="90"/>
      <c r="BG34" s="3"/>
      <c r="BH34" s="3"/>
      <c r="BI34" s="3"/>
      <c r="BJ34" s="3"/>
      <c r="BK34" s="3"/>
      <c r="BL34" s="3"/>
      <c r="BM34" s="3"/>
      <c r="BN34" s="3"/>
      <c r="BO34" s="3"/>
      <c r="BP34" s="3"/>
      <c r="BQ34" s="3"/>
      <c r="BR34" s="3"/>
      <c r="BS34" s="3"/>
      <c r="BT34" s="3"/>
      <c r="BU34" s="3"/>
    </row>
    <row r="35" spans="1:73" ht="20.25" customHeight="1">
      <c r="A35" s="3"/>
      <c r="B35" s="8"/>
      <c r="C35" s="18"/>
      <c r="D35" s="32"/>
      <c r="E35" s="40"/>
      <c r="F35" s="49"/>
      <c r="G35" s="57"/>
      <c r="H35" s="66"/>
      <c r="I35" s="32"/>
      <c r="J35" s="32"/>
      <c r="K35" s="40"/>
      <c r="L35" s="66"/>
      <c r="M35" s="32"/>
      <c r="N35" s="32"/>
      <c r="O35" s="80"/>
      <c r="P35" s="94" t="s">
        <v>69</v>
      </c>
      <c r="Q35" s="100"/>
      <c r="R35" s="105"/>
      <c r="S35" s="118" t="str">
        <f>IF(S34="","",VLOOKUP(S34,'シフト記号表（勤務時間帯）'!$C$6:$K$35,9,FALSE))</f>
        <v/>
      </c>
      <c r="T35" s="130" t="str">
        <f>IF(T34="","",VLOOKUP(T34,'シフト記号表（勤務時間帯）'!$C$6:$K$35,9,FALSE))</f>
        <v/>
      </c>
      <c r="U35" s="130" t="str">
        <f>IF(U34="","",VLOOKUP(U34,'シフト記号表（勤務時間帯）'!$C$6:$K$35,9,FALSE))</f>
        <v/>
      </c>
      <c r="V35" s="130" t="str">
        <f>IF(V34="","",VLOOKUP(V34,'シフト記号表（勤務時間帯）'!$C$6:$K$35,9,FALSE))</f>
        <v/>
      </c>
      <c r="W35" s="130" t="str">
        <f>IF(W34="","",VLOOKUP(W34,'シフト記号表（勤務時間帯）'!$C$6:$K$35,9,FALSE))</f>
        <v/>
      </c>
      <c r="X35" s="130" t="str">
        <f>IF(X34="","",VLOOKUP(X34,'シフト記号表（勤務時間帯）'!$C$6:$K$35,9,FALSE))</f>
        <v/>
      </c>
      <c r="Y35" s="142" t="str">
        <f>IF(Y34="","",VLOOKUP(Y34,'シフト記号表（勤務時間帯）'!$C$6:$K$35,9,FALSE))</f>
        <v/>
      </c>
      <c r="Z35" s="118" t="str">
        <f>IF(Z34="","",VLOOKUP(Z34,'シフト記号表（勤務時間帯）'!$C$6:$K$35,9,FALSE))</f>
        <v/>
      </c>
      <c r="AA35" s="130" t="str">
        <f>IF(AA34="","",VLOOKUP(AA34,'シフト記号表（勤務時間帯）'!$C$6:$K$35,9,FALSE))</f>
        <v/>
      </c>
      <c r="AB35" s="130" t="str">
        <f>IF(AB34="","",VLOOKUP(AB34,'シフト記号表（勤務時間帯）'!$C$6:$K$35,9,FALSE))</f>
        <v/>
      </c>
      <c r="AC35" s="130" t="str">
        <f>IF(AC34="","",VLOOKUP(AC34,'シフト記号表（勤務時間帯）'!$C$6:$K$35,9,FALSE))</f>
        <v/>
      </c>
      <c r="AD35" s="130" t="str">
        <f>IF(AD34="","",VLOOKUP(AD34,'シフト記号表（勤務時間帯）'!$C$6:$K$35,9,FALSE))</f>
        <v/>
      </c>
      <c r="AE35" s="130" t="str">
        <f>IF(AE34="","",VLOOKUP(AE34,'シフト記号表（勤務時間帯）'!$C$6:$K$35,9,FALSE))</f>
        <v/>
      </c>
      <c r="AF35" s="142" t="str">
        <f>IF(AF34="","",VLOOKUP(AF34,'シフト記号表（勤務時間帯）'!$C$6:$K$35,9,FALSE))</f>
        <v/>
      </c>
      <c r="AG35" s="118" t="str">
        <f>IF(AG34="","",VLOOKUP(AG34,'シフト記号表（勤務時間帯）'!$C$6:$K$35,9,FALSE))</f>
        <v/>
      </c>
      <c r="AH35" s="130" t="str">
        <f>IF(AH34="","",VLOOKUP(AH34,'シフト記号表（勤務時間帯）'!$C$6:$K$35,9,FALSE))</f>
        <v/>
      </c>
      <c r="AI35" s="130" t="str">
        <f>IF(AI34="","",VLOOKUP(AI34,'シフト記号表（勤務時間帯）'!$C$6:$K$35,9,FALSE))</f>
        <v/>
      </c>
      <c r="AJ35" s="130" t="str">
        <f>IF(AJ34="","",VLOOKUP(AJ34,'シフト記号表（勤務時間帯）'!$C$6:$K$35,9,FALSE))</f>
        <v/>
      </c>
      <c r="AK35" s="130" t="str">
        <f>IF(AK34="","",VLOOKUP(AK34,'シフト記号表（勤務時間帯）'!$C$6:$K$35,9,FALSE))</f>
        <v/>
      </c>
      <c r="AL35" s="130" t="str">
        <f>IF(AL34="","",VLOOKUP(AL34,'シフト記号表（勤務時間帯）'!$C$6:$K$35,9,FALSE))</f>
        <v/>
      </c>
      <c r="AM35" s="142" t="str">
        <f>IF(AM34="","",VLOOKUP(AM34,'シフト記号表（勤務時間帯）'!$C$6:$K$35,9,FALSE))</f>
        <v/>
      </c>
      <c r="AN35" s="118" t="str">
        <f>IF(AN34="","",VLOOKUP(AN34,'シフト記号表（勤務時間帯）'!$C$6:$K$35,9,FALSE))</f>
        <v/>
      </c>
      <c r="AO35" s="130" t="str">
        <f>IF(AO34="","",VLOOKUP(AO34,'シフト記号表（勤務時間帯）'!$C$6:$K$35,9,FALSE))</f>
        <v/>
      </c>
      <c r="AP35" s="130" t="str">
        <f>IF(AP34="","",VLOOKUP(AP34,'シフト記号表（勤務時間帯）'!$C$6:$K$35,9,FALSE))</f>
        <v/>
      </c>
      <c r="AQ35" s="130" t="str">
        <f>IF(AQ34="","",VLOOKUP(AQ34,'シフト記号表（勤務時間帯）'!$C$6:$K$35,9,FALSE))</f>
        <v/>
      </c>
      <c r="AR35" s="130" t="str">
        <f>IF(AR34="","",VLOOKUP(AR34,'シフト記号表（勤務時間帯）'!$C$6:$K$35,9,FALSE))</f>
        <v/>
      </c>
      <c r="AS35" s="130" t="str">
        <f>IF(AS34="","",VLOOKUP(AS34,'シフト記号表（勤務時間帯）'!$C$6:$K$35,9,FALSE))</f>
        <v/>
      </c>
      <c r="AT35" s="142" t="str">
        <f>IF(AT34="","",VLOOKUP(AT34,'シフト記号表（勤務時間帯）'!$C$6:$K$35,9,FALSE))</f>
        <v/>
      </c>
      <c r="AU35" s="118" t="str">
        <f>IF(AU34="","",VLOOKUP(AU34,'シフト記号表（勤務時間帯）'!$C$6:$K$35,9,FALSE))</f>
        <v/>
      </c>
      <c r="AV35" s="130" t="str">
        <f>IF(AV34="","",VLOOKUP(AV34,'シフト記号表（勤務時間帯）'!$C$6:$K$35,9,FALSE))</f>
        <v/>
      </c>
      <c r="AW35" s="130" t="str">
        <f>IF(AW34="","",VLOOKUP(AW34,'シフト記号表（勤務時間帯）'!$C$6:$K$35,9,FALSE))</f>
        <v/>
      </c>
      <c r="AX35" s="173">
        <f>IF($BB$3="４週",SUM(S35:AT35),IF($BB$3="暦月",SUM(S35:AW35),""))</f>
        <v>0</v>
      </c>
      <c r="AY35" s="181"/>
      <c r="AZ35" s="187">
        <f>IF($BB$3="４週",AX35/4,IF($BB$3="暦月",'通所型サービス（100名）'!AX35/('通所型サービス（100名）'!$BB$8/7),""))</f>
        <v>0</v>
      </c>
      <c r="BA35" s="105"/>
      <c r="BB35" s="18"/>
      <c r="BC35" s="32"/>
      <c r="BD35" s="32"/>
      <c r="BE35" s="32"/>
      <c r="BF35" s="80"/>
      <c r="BG35" s="3"/>
      <c r="BH35" s="3"/>
      <c r="BI35" s="3"/>
      <c r="BJ35" s="3"/>
      <c r="BK35" s="3"/>
      <c r="BL35" s="3"/>
      <c r="BM35" s="3"/>
      <c r="BN35" s="3"/>
      <c r="BO35" s="3"/>
      <c r="BP35" s="3"/>
      <c r="BQ35" s="3"/>
      <c r="BR35" s="3"/>
      <c r="BS35" s="3"/>
      <c r="BT35" s="3"/>
      <c r="BU35" s="3"/>
    </row>
    <row r="36" spans="1:73" ht="20.25" customHeight="1">
      <c r="A36" s="3"/>
      <c r="B36" s="11"/>
      <c r="C36" s="25"/>
      <c r="D36" s="37"/>
      <c r="E36" s="42"/>
      <c r="F36" s="49">
        <f>C34</f>
        <v>0</v>
      </c>
      <c r="G36" s="60"/>
      <c r="H36" s="69"/>
      <c r="I36" s="37"/>
      <c r="J36" s="37"/>
      <c r="K36" s="42"/>
      <c r="L36" s="69"/>
      <c r="M36" s="37"/>
      <c r="N36" s="37"/>
      <c r="O36" s="91"/>
      <c r="P36" s="95" t="s">
        <v>36</v>
      </c>
      <c r="Q36" s="101"/>
      <c r="R36" s="106"/>
      <c r="S36" s="119" t="str">
        <f>IF(S34="","",VLOOKUP(S34,'シフト記号表（勤務時間帯）'!$C$6:$U$35,19,FALSE))</f>
        <v/>
      </c>
      <c r="T36" s="131" t="str">
        <f>IF(T34="","",VLOOKUP(T34,'シフト記号表（勤務時間帯）'!$C$6:$U$35,19,FALSE))</f>
        <v/>
      </c>
      <c r="U36" s="131" t="str">
        <f>IF(U34="","",VLOOKUP(U34,'シフト記号表（勤務時間帯）'!$C$6:$U$35,19,FALSE))</f>
        <v/>
      </c>
      <c r="V36" s="131" t="str">
        <f>IF(V34="","",VLOOKUP(V34,'シフト記号表（勤務時間帯）'!$C$6:$U$35,19,FALSE))</f>
        <v/>
      </c>
      <c r="W36" s="131" t="str">
        <f>IF(W34="","",VLOOKUP(W34,'シフト記号表（勤務時間帯）'!$C$6:$U$35,19,FALSE))</f>
        <v/>
      </c>
      <c r="X36" s="131" t="str">
        <f>IF(X34="","",VLOOKUP(X34,'シフト記号表（勤務時間帯）'!$C$6:$U$35,19,FALSE))</f>
        <v/>
      </c>
      <c r="Y36" s="143" t="str">
        <f>IF(Y34="","",VLOOKUP(Y34,'シフト記号表（勤務時間帯）'!$C$6:$U$35,19,FALSE))</f>
        <v/>
      </c>
      <c r="Z36" s="119" t="str">
        <f>IF(Z34="","",VLOOKUP(Z34,'シフト記号表（勤務時間帯）'!$C$6:$U$35,19,FALSE))</f>
        <v/>
      </c>
      <c r="AA36" s="131" t="str">
        <f>IF(AA34="","",VLOOKUP(AA34,'シフト記号表（勤務時間帯）'!$C$6:$U$35,19,FALSE))</f>
        <v/>
      </c>
      <c r="AB36" s="131" t="str">
        <f>IF(AB34="","",VLOOKUP(AB34,'シフト記号表（勤務時間帯）'!$C$6:$U$35,19,FALSE))</f>
        <v/>
      </c>
      <c r="AC36" s="131" t="str">
        <f>IF(AC34="","",VLOOKUP(AC34,'シフト記号表（勤務時間帯）'!$C$6:$U$35,19,FALSE))</f>
        <v/>
      </c>
      <c r="AD36" s="131" t="str">
        <f>IF(AD34="","",VLOOKUP(AD34,'シフト記号表（勤務時間帯）'!$C$6:$U$35,19,FALSE))</f>
        <v/>
      </c>
      <c r="AE36" s="131" t="str">
        <f>IF(AE34="","",VLOOKUP(AE34,'シフト記号表（勤務時間帯）'!$C$6:$U$35,19,FALSE))</f>
        <v/>
      </c>
      <c r="AF36" s="143" t="str">
        <f>IF(AF34="","",VLOOKUP(AF34,'シフト記号表（勤務時間帯）'!$C$6:$U$35,19,FALSE))</f>
        <v/>
      </c>
      <c r="AG36" s="119" t="str">
        <f>IF(AG34="","",VLOOKUP(AG34,'シフト記号表（勤務時間帯）'!$C$6:$U$35,19,FALSE))</f>
        <v/>
      </c>
      <c r="AH36" s="131" t="str">
        <f>IF(AH34="","",VLOOKUP(AH34,'シフト記号表（勤務時間帯）'!$C$6:$U$35,19,FALSE))</f>
        <v/>
      </c>
      <c r="AI36" s="131" t="str">
        <f>IF(AI34="","",VLOOKUP(AI34,'シフト記号表（勤務時間帯）'!$C$6:$U$35,19,FALSE))</f>
        <v/>
      </c>
      <c r="AJ36" s="131" t="str">
        <f>IF(AJ34="","",VLOOKUP(AJ34,'シフト記号表（勤務時間帯）'!$C$6:$U$35,19,FALSE))</f>
        <v/>
      </c>
      <c r="AK36" s="131" t="str">
        <f>IF(AK34="","",VLOOKUP(AK34,'シフト記号表（勤務時間帯）'!$C$6:$U$35,19,FALSE))</f>
        <v/>
      </c>
      <c r="AL36" s="131" t="str">
        <f>IF(AL34="","",VLOOKUP(AL34,'シフト記号表（勤務時間帯）'!$C$6:$U$35,19,FALSE))</f>
        <v/>
      </c>
      <c r="AM36" s="143" t="str">
        <f>IF(AM34="","",VLOOKUP(AM34,'シフト記号表（勤務時間帯）'!$C$6:$U$35,19,FALSE))</f>
        <v/>
      </c>
      <c r="AN36" s="119" t="str">
        <f>IF(AN34="","",VLOOKUP(AN34,'シフト記号表（勤務時間帯）'!$C$6:$U$35,19,FALSE))</f>
        <v/>
      </c>
      <c r="AO36" s="131" t="str">
        <f>IF(AO34="","",VLOOKUP(AO34,'シフト記号表（勤務時間帯）'!$C$6:$U$35,19,FALSE))</f>
        <v/>
      </c>
      <c r="AP36" s="131" t="str">
        <f>IF(AP34="","",VLOOKUP(AP34,'シフト記号表（勤務時間帯）'!$C$6:$U$35,19,FALSE))</f>
        <v/>
      </c>
      <c r="AQ36" s="131" t="str">
        <f>IF(AQ34="","",VLOOKUP(AQ34,'シフト記号表（勤務時間帯）'!$C$6:$U$35,19,FALSE))</f>
        <v/>
      </c>
      <c r="AR36" s="131" t="str">
        <f>IF(AR34="","",VLOOKUP(AR34,'シフト記号表（勤務時間帯）'!$C$6:$U$35,19,FALSE))</f>
        <v/>
      </c>
      <c r="AS36" s="131" t="str">
        <f>IF(AS34="","",VLOOKUP(AS34,'シフト記号表（勤務時間帯）'!$C$6:$U$35,19,FALSE))</f>
        <v/>
      </c>
      <c r="AT36" s="143" t="str">
        <f>IF(AT34="","",VLOOKUP(AT34,'シフト記号表（勤務時間帯）'!$C$6:$U$35,19,FALSE))</f>
        <v/>
      </c>
      <c r="AU36" s="119" t="str">
        <f>IF(AU34="","",VLOOKUP(AU34,'シフト記号表（勤務時間帯）'!$C$6:$U$35,19,FALSE))</f>
        <v/>
      </c>
      <c r="AV36" s="131" t="str">
        <f>IF(AV34="","",VLOOKUP(AV34,'シフト記号表（勤務時間帯）'!$C$6:$U$35,19,FALSE))</f>
        <v/>
      </c>
      <c r="AW36" s="131" t="str">
        <f>IF(AW34="","",VLOOKUP(AW34,'シフト記号表（勤務時間帯）'!$C$6:$U$35,19,FALSE))</f>
        <v/>
      </c>
      <c r="AX36" s="174">
        <f>IF($BB$3="４週",SUM(S36:AT36),IF($BB$3="暦月",SUM(S36:AW36),""))</f>
        <v>0</v>
      </c>
      <c r="AY36" s="182"/>
      <c r="AZ36" s="188">
        <f>IF($BB$3="４週",AX36/4,IF($BB$3="暦月",'通所型サービス（100名）'!AX36/('通所型サービス（100名）'!$BB$8/7),""))</f>
        <v>0</v>
      </c>
      <c r="BA36" s="106"/>
      <c r="BB36" s="25"/>
      <c r="BC36" s="37"/>
      <c r="BD36" s="37"/>
      <c r="BE36" s="37"/>
      <c r="BF36" s="91"/>
      <c r="BG36" s="3"/>
      <c r="BH36" s="3"/>
      <c r="BI36" s="3"/>
      <c r="BJ36" s="3"/>
      <c r="BK36" s="3"/>
      <c r="BL36" s="3"/>
      <c r="BM36" s="3"/>
      <c r="BN36" s="3"/>
      <c r="BO36" s="3"/>
      <c r="BP36" s="3"/>
      <c r="BQ36" s="3"/>
      <c r="BR36" s="3"/>
      <c r="BS36" s="3"/>
      <c r="BT36" s="3"/>
      <c r="BU36" s="3"/>
    </row>
    <row r="37" spans="1:73" ht="20.25" customHeight="1">
      <c r="A37" s="3"/>
      <c r="B37" s="12">
        <f>B34+1</f>
        <v>6</v>
      </c>
      <c r="C37" s="27"/>
      <c r="D37" s="38"/>
      <c r="E37" s="43"/>
      <c r="F37" s="51"/>
      <c r="G37" s="51"/>
      <c r="H37" s="70"/>
      <c r="I37" s="38"/>
      <c r="J37" s="38"/>
      <c r="K37" s="43"/>
      <c r="L37" s="84"/>
      <c r="M37" s="38"/>
      <c r="N37" s="38"/>
      <c r="O37" s="90"/>
      <c r="P37" s="96" t="s">
        <v>54</v>
      </c>
      <c r="Q37" s="102"/>
      <c r="R37" s="107"/>
      <c r="S37" s="216"/>
      <c r="T37" s="218"/>
      <c r="U37" s="218"/>
      <c r="V37" s="218"/>
      <c r="W37" s="218"/>
      <c r="X37" s="218"/>
      <c r="Y37" s="219"/>
      <c r="Z37" s="216"/>
      <c r="AA37" s="218"/>
      <c r="AB37" s="218"/>
      <c r="AC37" s="218"/>
      <c r="AD37" s="218"/>
      <c r="AE37" s="218"/>
      <c r="AF37" s="219"/>
      <c r="AG37" s="216"/>
      <c r="AH37" s="218"/>
      <c r="AI37" s="218"/>
      <c r="AJ37" s="218"/>
      <c r="AK37" s="218"/>
      <c r="AL37" s="218"/>
      <c r="AM37" s="219"/>
      <c r="AN37" s="216"/>
      <c r="AO37" s="218"/>
      <c r="AP37" s="218"/>
      <c r="AQ37" s="218"/>
      <c r="AR37" s="218"/>
      <c r="AS37" s="218"/>
      <c r="AT37" s="219"/>
      <c r="AU37" s="216"/>
      <c r="AV37" s="218"/>
      <c r="AW37" s="218"/>
      <c r="AX37" s="221"/>
      <c r="AY37" s="183"/>
      <c r="AZ37" s="226"/>
      <c r="BA37" s="107"/>
      <c r="BB37" s="197"/>
      <c r="BC37" s="38"/>
      <c r="BD37" s="38"/>
      <c r="BE37" s="38"/>
      <c r="BF37" s="90"/>
      <c r="BG37" s="3"/>
      <c r="BH37" s="3"/>
      <c r="BI37" s="3"/>
      <c r="BJ37" s="3"/>
      <c r="BK37" s="3"/>
      <c r="BL37" s="3"/>
      <c r="BM37" s="3"/>
      <c r="BN37" s="3"/>
      <c r="BO37" s="3"/>
      <c r="BP37" s="3"/>
      <c r="BQ37" s="3"/>
      <c r="BR37" s="3"/>
      <c r="BS37" s="3"/>
      <c r="BT37" s="3"/>
      <c r="BU37" s="3"/>
    </row>
    <row r="38" spans="1:73" ht="20.25" customHeight="1">
      <c r="A38" s="3"/>
      <c r="B38" s="8"/>
      <c r="C38" s="18"/>
      <c r="D38" s="32"/>
      <c r="E38" s="40"/>
      <c r="F38" s="49"/>
      <c r="G38" s="57"/>
      <c r="H38" s="66"/>
      <c r="I38" s="32"/>
      <c r="J38" s="32"/>
      <c r="K38" s="40"/>
      <c r="L38" s="66"/>
      <c r="M38" s="32"/>
      <c r="N38" s="32"/>
      <c r="O38" s="80"/>
      <c r="P38" s="94" t="s">
        <v>69</v>
      </c>
      <c r="Q38" s="100"/>
      <c r="R38" s="105"/>
      <c r="S38" s="118" t="str">
        <f>IF(S37="","",VLOOKUP(S37,'シフト記号表（勤務時間帯）'!$C$6:$K$35,9,FALSE))</f>
        <v/>
      </c>
      <c r="T38" s="130" t="str">
        <f>IF(T37="","",VLOOKUP(T37,'シフト記号表（勤務時間帯）'!$C$6:$K$35,9,FALSE))</f>
        <v/>
      </c>
      <c r="U38" s="130" t="str">
        <f>IF(U37="","",VLOOKUP(U37,'シフト記号表（勤務時間帯）'!$C$6:$K$35,9,FALSE))</f>
        <v/>
      </c>
      <c r="V38" s="130" t="str">
        <f>IF(V37="","",VLOOKUP(V37,'シフト記号表（勤務時間帯）'!$C$6:$K$35,9,FALSE))</f>
        <v/>
      </c>
      <c r="W38" s="130" t="str">
        <f>IF(W37="","",VLOOKUP(W37,'シフト記号表（勤務時間帯）'!$C$6:$K$35,9,FALSE))</f>
        <v/>
      </c>
      <c r="X38" s="130" t="str">
        <f>IF(X37="","",VLOOKUP(X37,'シフト記号表（勤務時間帯）'!$C$6:$K$35,9,FALSE))</f>
        <v/>
      </c>
      <c r="Y38" s="142" t="str">
        <f>IF(Y37="","",VLOOKUP(Y37,'シフト記号表（勤務時間帯）'!$C$6:$K$35,9,FALSE))</f>
        <v/>
      </c>
      <c r="Z38" s="118" t="str">
        <f>IF(Z37="","",VLOOKUP(Z37,'シフト記号表（勤務時間帯）'!$C$6:$K$35,9,FALSE))</f>
        <v/>
      </c>
      <c r="AA38" s="130" t="str">
        <f>IF(AA37="","",VLOOKUP(AA37,'シフト記号表（勤務時間帯）'!$C$6:$K$35,9,FALSE))</f>
        <v/>
      </c>
      <c r="AB38" s="130" t="str">
        <f>IF(AB37="","",VLOOKUP(AB37,'シフト記号表（勤務時間帯）'!$C$6:$K$35,9,FALSE))</f>
        <v/>
      </c>
      <c r="AC38" s="130" t="str">
        <f>IF(AC37="","",VLOOKUP(AC37,'シフト記号表（勤務時間帯）'!$C$6:$K$35,9,FALSE))</f>
        <v/>
      </c>
      <c r="AD38" s="130" t="str">
        <f>IF(AD37="","",VLOOKUP(AD37,'シフト記号表（勤務時間帯）'!$C$6:$K$35,9,FALSE))</f>
        <v/>
      </c>
      <c r="AE38" s="130" t="str">
        <f>IF(AE37="","",VLOOKUP(AE37,'シフト記号表（勤務時間帯）'!$C$6:$K$35,9,FALSE))</f>
        <v/>
      </c>
      <c r="AF38" s="142" t="str">
        <f>IF(AF37="","",VLOOKUP(AF37,'シフト記号表（勤務時間帯）'!$C$6:$K$35,9,FALSE))</f>
        <v/>
      </c>
      <c r="AG38" s="118" t="str">
        <f>IF(AG37="","",VLOOKUP(AG37,'シフト記号表（勤務時間帯）'!$C$6:$K$35,9,FALSE))</f>
        <v/>
      </c>
      <c r="AH38" s="130" t="str">
        <f>IF(AH37="","",VLOOKUP(AH37,'シフト記号表（勤務時間帯）'!$C$6:$K$35,9,FALSE))</f>
        <v/>
      </c>
      <c r="AI38" s="130" t="str">
        <f>IF(AI37="","",VLOOKUP(AI37,'シフト記号表（勤務時間帯）'!$C$6:$K$35,9,FALSE))</f>
        <v/>
      </c>
      <c r="AJ38" s="130" t="str">
        <f>IF(AJ37="","",VLOOKUP(AJ37,'シフト記号表（勤務時間帯）'!$C$6:$K$35,9,FALSE))</f>
        <v/>
      </c>
      <c r="AK38" s="130" t="str">
        <f>IF(AK37="","",VLOOKUP(AK37,'シフト記号表（勤務時間帯）'!$C$6:$K$35,9,FALSE))</f>
        <v/>
      </c>
      <c r="AL38" s="130" t="str">
        <f>IF(AL37="","",VLOOKUP(AL37,'シフト記号表（勤務時間帯）'!$C$6:$K$35,9,FALSE))</f>
        <v/>
      </c>
      <c r="AM38" s="142" t="str">
        <f>IF(AM37="","",VLOOKUP(AM37,'シフト記号表（勤務時間帯）'!$C$6:$K$35,9,FALSE))</f>
        <v/>
      </c>
      <c r="AN38" s="118" t="str">
        <f>IF(AN37="","",VLOOKUP(AN37,'シフト記号表（勤務時間帯）'!$C$6:$K$35,9,FALSE))</f>
        <v/>
      </c>
      <c r="AO38" s="130" t="str">
        <f>IF(AO37="","",VLOOKUP(AO37,'シフト記号表（勤務時間帯）'!$C$6:$K$35,9,FALSE))</f>
        <v/>
      </c>
      <c r="AP38" s="130" t="str">
        <f>IF(AP37="","",VLOOKUP(AP37,'シフト記号表（勤務時間帯）'!$C$6:$K$35,9,FALSE))</f>
        <v/>
      </c>
      <c r="AQ38" s="130" t="str">
        <f>IF(AQ37="","",VLOOKUP(AQ37,'シフト記号表（勤務時間帯）'!$C$6:$K$35,9,FALSE))</f>
        <v/>
      </c>
      <c r="AR38" s="130" t="str">
        <f>IF(AR37="","",VLOOKUP(AR37,'シフト記号表（勤務時間帯）'!$C$6:$K$35,9,FALSE))</f>
        <v/>
      </c>
      <c r="AS38" s="130" t="str">
        <f>IF(AS37="","",VLOOKUP(AS37,'シフト記号表（勤務時間帯）'!$C$6:$K$35,9,FALSE))</f>
        <v/>
      </c>
      <c r="AT38" s="142" t="str">
        <f>IF(AT37="","",VLOOKUP(AT37,'シフト記号表（勤務時間帯）'!$C$6:$K$35,9,FALSE))</f>
        <v/>
      </c>
      <c r="AU38" s="118" t="str">
        <f>IF(AU37="","",VLOOKUP(AU37,'シフト記号表（勤務時間帯）'!$C$6:$K$35,9,FALSE))</f>
        <v/>
      </c>
      <c r="AV38" s="130" t="str">
        <f>IF(AV37="","",VLOOKUP(AV37,'シフト記号表（勤務時間帯）'!$C$6:$K$35,9,FALSE))</f>
        <v/>
      </c>
      <c r="AW38" s="130" t="str">
        <f>IF(AW37="","",VLOOKUP(AW37,'シフト記号表（勤務時間帯）'!$C$6:$K$35,9,FALSE))</f>
        <v/>
      </c>
      <c r="AX38" s="173">
        <f>IF($BB$3="４週",SUM(S38:AT38),IF($BB$3="暦月",SUM(S38:AW38),""))</f>
        <v>0</v>
      </c>
      <c r="AY38" s="181"/>
      <c r="AZ38" s="187">
        <f>IF($BB$3="４週",AX38/4,IF($BB$3="暦月",'通所型サービス（100名）'!AX38/('通所型サービス（100名）'!$BB$8/7),""))</f>
        <v>0</v>
      </c>
      <c r="BA38" s="105"/>
      <c r="BB38" s="18"/>
      <c r="BC38" s="32"/>
      <c r="BD38" s="32"/>
      <c r="BE38" s="32"/>
      <c r="BF38" s="80"/>
      <c r="BG38" s="3"/>
      <c r="BH38" s="3"/>
      <c r="BI38" s="3"/>
      <c r="BJ38" s="3"/>
      <c r="BK38" s="3"/>
      <c r="BL38" s="3"/>
      <c r="BM38" s="3"/>
      <c r="BN38" s="3"/>
      <c r="BO38" s="3"/>
      <c r="BP38" s="3"/>
      <c r="BQ38" s="3"/>
      <c r="BR38" s="3"/>
      <c r="BS38" s="3"/>
      <c r="BT38" s="3"/>
      <c r="BU38" s="3"/>
    </row>
    <row r="39" spans="1:73" ht="20.25" customHeight="1">
      <c r="A39" s="3"/>
      <c r="B39" s="11"/>
      <c r="C39" s="25"/>
      <c r="D39" s="37"/>
      <c r="E39" s="42"/>
      <c r="F39" s="49">
        <f>C37</f>
        <v>0</v>
      </c>
      <c r="G39" s="60"/>
      <c r="H39" s="69"/>
      <c r="I39" s="37"/>
      <c r="J39" s="37"/>
      <c r="K39" s="42"/>
      <c r="L39" s="69"/>
      <c r="M39" s="37"/>
      <c r="N39" s="37"/>
      <c r="O39" s="91"/>
      <c r="P39" s="95" t="s">
        <v>36</v>
      </c>
      <c r="Q39" s="101"/>
      <c r="R39" s="106"/>
      <c r="S39" s="119" t="str">
        <f>IF(S37="","",VLOOKUP(S37,'シフト記号表（勤務時間帯）'!$C$6:$U$35,19,FALSE))</f>
        <v/>
      </c>
      <c r="T39" s="131" t="str">
        <f>IF(T37="","",VLOOKUP(T37,'シフト記号表（勤務時間帯）'!$C$6:$U$35,19,FALSE))</f>
        <v/>
      </c>
      <c r="U39" s="131" t="str">
        <f>IF(U37="","",VLOOKUP(U37,'シフト記号表（勤務時間帯）'!$C$6:$U$35,19,FALSE))</f>
        <v/>
      </c>
      <c r="V39" s="131" t="str">
        <f>IF(V37="","",VLOOKUP(V37,'シフト記号表（勤務時間帯）'!$C$6:$U$35,19,FALSE))</f>
        <v/>
      </c>
      <c r="W39" s="131" t="str">
        <f>IF(W37="","",VLOOKUP(W37,'シフト記号表（勤務時間帯）'!$C$6:$U$35,19,FALSE))</f>
        <v/>
      </c>
      <c r="X39" s="131" t="str">
        <f>IF(X37="","",VLOOKUP(X37,'シフト記号表（勤務時間帯）'!$C$6:$U$35,19,FALSE))</f>
        <v/>
      </c>
      <c r="Y39" s="143" t="str">
        <f>IF(Y37="","",VLOOKUP(Y37,'シフト記号表（勤務時間帯）'!$C$6:$U$35,19,FALSE))</f>
        <v/>
      </c>
      <c r="Z39" s="119" t="str">
        <f>IF(Z37="","",VLOOKUP(Z37,'シフト記号表（勤務時間帯）'!$C$6:$U$35,19,FALSE))</f>
        <v/>
      </c>
      <c r="AA39" s="131" t="str">
        <f>IF(AA37="","",VLOOKUP(AA37,'シフト記号表（勤務時間帯）'!$C$6:$U$35,19,FALSE))</f>
        <v/>
      </c>
      <c r="AB39" s="131" t="str">
        <f>IF(AB37="","",VLOOKUP(AB37,'シフト記号表（勤務時間帯）'!$C$6:$U$35,19,FALSE))</f>
        <v/>
      </c>
      <c r="AC39" s="131" t="str">
        <f>IF(AC37="","",VLOOKUP(AC37,'シフト記号表（勤務時間帯）'!$C$6:$U$35,19,FALSE))</f>
        <v/>
      </c>
      <c r="AD39" s="131" t="str">
        <f>IF(AD37="","",VLOOKUP(AD37,'シフト記号表（勤務時間帯）'!$C$6:$U$35,19,FALSE))</f>
        <v/>
      </c>
      <c r="AE39" s="131" t="str">
        <f>IF(AE37="","",VLOOKUP(AE37,'シフト記号表（勤務時間帯）'!$C$6:$U$35,19,FALSE))</f>
        <v/>
      </c>
      <c r="AF39" s="143" t="str">
        <f>IF(AF37="","",VLOOKUP(AF37,'シフト記号表（勤務時間帯）'!$C$6:$U$35,19,FALSE))</f>
        <v/>
      </c>
      <c r="AG39" s="119" t="str">
        <f>IF(AG37="","",VLOOKUP(AG37,'シフト記号表（勤務時間帯）'!$C$6:$U$35,19,FALSE))</f>
        <v/>
      </c>
      <c r="AH39" s="131" t="str">
        <f>IF(AH37="","",VLOOKUP(AH37,'シフト記号表（勤務時間帯）'!$C$6:$U$35,19,FALSE))</f>
        <v/>
      </c>
      <c r="AI39" s="131" t="str">
        <f>IF(AI37="","",VLOOKUP(AI37,'シフト記号表（勤務時間帯）'!$C$6:$U$35,19,FALSE))</f>
        <v/>
      </c>
      <c r="AJ39" s="131" t="str">
        <f>IF(AJ37="","",VLOOKUP(AJ37,'シフト記号表（勤務時間帯）'!$C$6:$U$35,19,FALSE))</f>
        <v/>
      </c>
      <c r="AK39" s="131" t="str">
        <f>IF(AK37="","",VLOOKUP(AK37,'シフト記号表（勤務時間帯）'!$C$6:$U$35,19,FALSE))</f>
        <v/>
      </c>
      <c r="AL39" s="131" t="str">
        <f>IF(AL37="","",VLOOKUP(AL37,'シフト記号表（勤務時間帯）'!$C$6:$U$35,19,FALSE))</f>
        <v/>
      </c>
      <c r="AM39" s="143" t="str">
        <f>IF(AM37="","",VLOOKUP(AM37,'シフト記号表（勤務時間帯）'!$C$6:$U$35,19,FALSE))</f>
        <v/>
      </c>
      <c r="AN39" s="119" t="str">
        <f>IF(AN37="","",VLOOKUP(AN37,'シフト記号表（勤務時間帯）'!$C$6:$U$35,19,FALSE))</f>
        <v/>
      </c>
      <c r="AO39" s="131" t="str">
        <f>IF(AO37="","",VLOOKUP(AO37,'シフト記号表（勤務時間帯）'!$C$6:$U$35,19,FALSE))</f>
        <v/>
      </c>
      <c r="AP39" s="131" t="str">
        <f>IF(AP37="","",VLOOKUP(AP37,'シフト記号表（勤務時間帯）'!$C$6:$U$35,19,FALSE))</f>
        <v/>
      </c>
      <c r="AQ39" s="131" t="str">
        <f>IF(AQ37="","",VLOOKUP(AQ37,'シフト記号表（勤務時間帯）'!$C$6:$U$35,19,FALSE))</f>
        <v/>
      </c>
      <c r="AR39" s="131" t="str">
        <f>IF(AR37="","",VLOOKUP(AR37,'シフト記号表（勤務時間帯）'!$C$6:$U$35,19,FALSE))</f>
        <v/>
      </c>
      <c r="AS39" s="131" t="str">
        <f>IF(AS37="","",VLOOKUP(AS37,'シフト記号表（勤務時間帯）'!$C$6:$U$35,19,FALSE))</f>
        <v/>
      </c>
      <c r="AT39" s="143" t="str">
        <f>IF(AT37="","",VLOOKUP(AT37,'シフト記号表（勤務時間帯）'!$C$6:$U$35,19,FALSE))</f>
        <v/>
      </c>
      <c r="AU39" s="119" t="str">
        <f>IF(AU37="","",VLOOKUP(AU37,'シフト記号表（勤務時間帯）'!$C$6:$U$35,19,FALSE))</f>
        <v/>
      </c>
      <c r="AV39" s="131" t="str">
        <f>IF(AV37="","",VLOOKUP(AV37,'シフト記号表（勤務時間帯）'!$C$6:$U$35,19,FALSE))</f>
        <v/>
      </c>
      <c r="AW39" s="131" t="str">
        <f>IF(AW37="","",VLOOKUP(AW37,'シフト記号表（勤務時間帯）'!$C$6:$U$35,19,FALSE))</f>
        <v/>
      </c>
      <c r="AX39" s="174">
        <f>IF($BB$3="４週",SUM(S39:AT39),IF($BB$3="暦月",SUM(S39:AW39),""))</f>
        <v>0</v>
      </c>
      <c r="AY39" s="182"/>
      <c r="AZ39" s="188">
        <f>IF($BB$3="４週",AX39/4,IF($BB$3="暦月",'通所型サービス（100名）'!AX39/('通所型サービス（100名）'!$BB$8/7),""))</f>
        <v>0</v>
      </c>
      <c r="BA39" s="106"/>
      <c r="BB39" s="25"/>
      <c r="BC39" s="37"/>
      <c r="BD39" s="37"/>
      <c r="BE39" s="37"/>
      <c r="BF39" s="91"/>
      <c r="BG39" s="3"/>
      <c r="BH39" s="3"/>
      <c r="BI39" s="3"/>
      <c r="BJ39" s="3"/>
      <c r="BK39" s="3"/>
      <c r="BL39" s="3"/>
      <c r="BM39" s="3"/>
      <c r="BN39" s="3"/>
      <c r="BO39" s="3"/>
      <c r="BP39" s="3"/>
      <c r="BQ39" s="3"/>
      <c r="BR39" s="3"/>
      <c r="BS39" s="3"/>
      <c r="BT39" s="3"/>
      <c r="BU39" s="3"/>
    </row>
    <row r="40" spans="1:73" ht="20.25" customHeight="1">
      <c r="A40" s="3"/>
      <c r="B40" s="12">
        <f>B37+1</f>
        <v>7</v>
      </c>
      <c r="C40" s="27"/>
      <c r="D40" s="38"/>
      <c r="E40" s="43"/>
      <c r="F40" s="51"/>
      <c r="G40" s="51"/>
      <c r="H40" s="70"/>
      <c r="I40" s="38"/>
      <c r="J40" s="38"/>
      <c r="K40" s="43"/>
      <c r="L40" s="84"/>
      <c r="M40" s="38"/>
      <c r="N40" s="38"/>
      <c r="O40" s="90"/>
      <c r="P40" s="96" t="s">
        <v>54</v>
      </c>
      <c r="Q40" s="102"/>
      <c r="R40" s="107"/>
      <c r="S40" s="216"/>
      <c r="T40" s="218"/>
      <c r="U40" s="218"/>
      <c r="V40" s="218"/>
      <c r="W40" s="218"/>
      <c r="X40" s="218"/>
      <c r="Y40" s="219"/>
      <c r="Z40" s="216"/>
      <c r="AA40" s="218"/>
      <c r="AB40" s="218"/>
      <c r="AC40" s="218"/>
      <c r="AD40" s="218"/>
      <c r="AE40" s="218"/>
      <c r="AF40" s="219"/>
      <c r="AG40" s="216"/>
      <c r="AH40" s="218"/>
      <c r="AI40" s="218"/>
      <c r="AJ40" s="218"/>
      <c r="AK40" s="218"/>
      <c r="AL40" s="218"/>
      <c r="AM40" s="219"/>
      <c r="AN40" s="216"/>
      <c r="AO40" s="218"/>
      <c r="AP40" s="218"/>
      <c r="AQ40" s="218"/>
      <c r="AR40" s="218"/>
      <c r="AS40" s="218"/>
      <c r="AT40" s="219"/>
      <c r="AU40" s="216"/>
      <c r="AV40" s="218"/>
      <c r="AW40" s="218"/>
      <c r="AX40" s="221"/>
      <c r="AY40" s="183"/>
      <c r="AZ40" s="226"/>
      <c r="BA40" s="107"/>
      <c r="BB40" s="197"/>
      <c r="BC40" s="38"/>
      <c r="BD40" s="38"/>
      <c r="BE40" s="38"/>
      <c r="BF40" s="90"/>
      <c r="BG40" s="3"/>
      <c r="BH40" s="3"/>
      <c r="BI40" s="3"/>
      <c r="BJ40" s="3"/>
      <c r="BK40" s="3"/>
      <c r="BL40" s="3"/>
      <c r="BM40" s="3"/>
      <c r="BN40" s="3"/>
      <c r="BO40" s="3"/>
      <c r="BP40" s="3"/>
      <c r="BQ40" s="3"/>
      <c r="BR40" s="3"/>
      <c r="BS40" s="3"/>
      <c r="BT40" s="3"/>
      <c r="BU40" s="3"/>
    </row>
    <row r="41" spans="1:73" ht="20.25" customHeight="1">
      <c r="A41" s="3"/>
      <c r="B41" s="8"/>
      <c r="C41" s="18"/>
      <c r="D41" s="32"/>
      <c r="E41" s="40"/>
      <c r="F41" s="49"/>
      <c r="G41" s="57"/>
      <c r="H41" s="66"/>
      <c r="I41" s="32"/>
      <c r="J41" s="32"/>
      <c r="K41" s="40"/>
      <c r="L41" s="66"/>
      <c r="M41" s="32"/>
      <c r="N41" s="32"/>
      <c r="O41" s="80"/>
      <c r="P41" s="94" t="s">
        <v>69</v>
      </c>
      <c r="Q41" s="100"/>
      <c r="R41" s="105"/>
      <c r="S41" s="118" t="str">
        <f>IF(S40="","",VLOOKUP(S40,'シフト記号表（勤務時間帯）'!$C$6:$K$35,9,FALSE))</f>
        <v/>
      </c>
      <c r="T41" s="130" t="str">
        <f>IF(T40="","",VLOOKUP(T40,'シフト記号表（勤務時間帯）'!$C$6:$K$35,9,FALSE))</f>
        <v/>
      </c>
      <c r="U41" s="130" t="str">
        <f>IF(U40="","",VLOOKUP(U40,'シフト記号表（勤務時間帯）'!$C$6:$K$35,9,FALSE))</f>
        <v/>
      </c>
      <c r="V41" s="130" t="str">
        <f>IF(V40="","",VLOOKUP(V40,'シフト記号表（勤務時間帯）'!$C$6:$K$35,9,FALSE))</f>
        <v/>
      </c>
      <c r="W41" s="130" t="str">
        <f>IF(W40="","",VLOOKUP(W40,'シフト記号表（勤務時間帯）'!$C$6:$K$35,9,FALSE))</f>
        <v/>
      </c>
      <c r="X41" s="130" t="str">
        <f>IF(X40="","",VLOOKUP(X40,'シフト記号表（勤務時間帯）'!$C$6:$K$35,9,FALSE))</f>
        <v/>
      </c>
      <c r="Y41" s="142" t="str">
        <f>IF(Y40="","",VLOOKUP(Y40,'シフト記号表（勤務時間帯）'!$C$6:$K$35,9,FALSE))</f>
        <v/>
      </c>
      <c r="Z41" s="118" t="str">
        <f>IF(Z40="","",VLOOKUP(Z40,'シフト記号表（勤務時間帯）'!$C$6:$K$35,9,FALSE))</f>
        <v/>
      </c>
      <c r="AA41" s="130" t="str">
        <f>IF(AA40="","",VLOOKUP(AA40,'シフト記号表（勤務時間帯）'!$C$6:$K$35,9,FALSE))</f>
        <v/>
      </c>
      <c r="AB41" s="130" t="str">
        <f>IF(AB40="","",VLOOKUP(AB40,'シフト記号表（勤務時間帯）'!$C$6:$K$35,9,FALSE))</f>
        <v/>
      </c>
      <c r="AC41" s="130" t="str">
        <f>IF(AC40="","",VLOOKUP(AC40,'シフト記号表（勤務時間帯）'!$C$6:$K$35,9,FALSE))</f>
        <v/>
      </c>
      <c r="AD41" s="130" t="str">
        <f>IF(AD40="","",VLOOKUP(AD40,'シフト記号表（勤務時間帯）'!$C$6:$K$35,9,FALSE))</f>
        <v/>
      </c>
      <c r="AE41" s="130" t="str">
        <f>IF(AE40="","",VLOOKUP(AE40,'シフト記号表（勤務時間帯）'!$C$6:$K$35,9,FALSE))</f>
        <v/>
      </c>
      <c r="AF41" s="142" t="str">
        <f>IF(AF40="","",VLOOKUP(AF40,'シフト記号表（勤務時間帯）'!$C$6:$K$35,9,FALSE))</f>
        <v/>
      </c>
      <c r="AG41" s="118" t="str">
        <f>IF(AG40="","",VLOOKUP(AG40,'シフト記号表（勤務時間帯）'!$C$6:$K$35,9,FALSE))</f>
        <v/>
      </c>
      <c r="AH41" s="130" t="str">
        <f>IF(AH40="","",VLOOKUP(AH40,'シフト記号表（勤務時間帯）'!$C$6:$K$35,9,FALSE))</f>
        <v/>
      </c>
      <c r="AI41" s="130" t="str">
        <f>IF(AI40="","",VLOOKUP(AI40,'シフト記号表（勤務時間帯）'!$C$6:$K$35,9,FALSE))</f>
        <v/>
      </c>
      <c r="AJ41" s="130" t="str">
        <f>IF(AJ40="","",VLOOKUP(AJ40,'シフト記号表（勤務時間帯）'!$C$6:$K$35,9,FALSE))</f>
        <v/>
      </c>
      <c r="AK41" s="130" t="str">
        <f>IF(AK40="","",VLOOKUP(AK40,'シフト記号表（勤務時間帯）'!$C$6:$K$35,9,FALSE))</f>
        <v/>
      </c>
      <c r="AL41" s="130" t="str">
        <f>IF(AL40="","",VLOOKUP(AL40,'シフト記号表（勤務時間帯）'!$C$6:$K$35,9,FALSE))</f>
        <v/>
      </c>
      <c r="AM41" s="142" t="str">
        <f>IF(AM40="","",VLOOKUP(AM40,'シフト記号表（勤務時間帯）'!$C$6:$K$35,9,FALSE))</f>
        <v/>
      </c>
      <c r="AN41" s="118" t="str">
        <f>IF(AN40="","",VLOOKUP(AN40,'シフト記号表（勤務時間帯）'!$C$6:$K$35,9,FALSE))</f>
        <v/>
      </c>
      <c r="AO41" s="130" t="str">
        <f>IF(AO40="","",VLOOKUP(AO40,'シフト記号表（勤務時間帯）'!$C$6:$K$35,9,FALSE))</f>
        <v/>
      </c>
      <c r="AP41" s="130" t="str">
        <f>IF(AP40="","",VLOOKUP(AP40,'シフト記号表（勤務時間帯）'!$C$6:$K$35,9,FALSE))</f>
        <v/>
      </c>
      <c r="AQ41" s="130" t="str">
        <f>IF(AQ40="","",VLOOKUP(AQ40,'シフト記号表（勤務時間帯）'!$C$6:$K$35,9,FALSE))</f>
        <v/>
      </c>
      <c r="AR41" s="130" t="str">
        <f>IF(AR40="","",VLOOKUP(AR40,'シフト記号表（勤務時間帯）'!$C$6:$K$35,9,FALSE))</f>
        <v/>
      </c>
      <c r="AS41" s="130" t="str">
        <f>IF(AS40="","",VLOOKUP(AS40,'シフト記号表（勤務時間帯）'!$C$6:$K$35,9,FALSE))</f>
        <v/>
      </c>
      <c r="AT41" s="142" t="str">
        <f>IF(AT40="","",VLOOKUP(AT40,'シフト記号表（勤務時間帯）'!$C$6:$K$35,9,FALSE))</f>
        <v/>
      </c>
      <c r="AU41" s="118" t="str">
        <f>IF(AU40="","",VLOOKUP(AU40,'シフト記号表（勤務時間帯）'!$C$6:$K$35,9,FALSE))</f>
        <v/>
      </c>
      <c r="AV41" s="130" t="str">
        <f>IF(AV40="","",VLOOKUP(AV40,'シフト記号表（勤務時間帯）'!$C$6:$K$35,9,FALSE))</f>
        <v/>
      </c>
      <c r="AW41" s="130" t="str">
        <f>IF(AW40="","",VLOOKUP(AW40,'シフト記号表（勤務時間帯）'!$C$6:$K$35,9,FALSE))</f>
        <v/>
      </c>
      <c r="AX41" s="173">
        <f>IF($BB$3="４週",SUM(S41:AT41),IF($BB$3="暦月",SUM(S41:AW41),""))</f>
        <v>0</v>
      </c>
      <c r="AY41" s="181"/>
      <c r="AZ41" s="187">
        <f>IF($BB$3="４週",AX41/4,IF($BB$3="暦月",'通所型サービス（100名）'!AX41/('通所型サービス（100名）'!$BB$8/7),""))</f>
        <v>0</v>
      </c>
      <c r="BA41" s="105"/>
      <c r="BB41" s="18"/>
      <c r="BC41" s="32"/>
      <c r="BD41" s="32"/>
      <c r="BE41" s="32"/>
      <c r="BF41" s="80"/>
      <c r="BG41" s="3"/>
      <c r="BH41" s="3"/>
      <c r="BI41" s="3"/>
      <c r="BJ41" s="3"/>
      <c r="BK41" s="3"/>
      <c r="BL41" s="3"/>
      <c r="BM41" s="3"/>
      <c r="BN41" s="3"/>
      <c r="BO41" s="3"/>
      <c r="BP41" s="3"/>
      <c r="BQ41" s="3"/>
      <c r="BR41" s="3"/>
      <c r="BS41" s="3"/>
      <c r="BT41" s="3"/>
      <c r="BU41" s="3"/>
    </row>
    <row r="42" spans="1:73" ht="20.25" customHeight="1">
      <c r="A42" s="3"/>
      <c r="B42" s="11"/>
      <c r="C42" s="25"/>
      <c r="D42" s="37"/>
      <c r="E42" s="42"/>
      <c r="F42" s="49">
        <f>C40</f>
        <v>0</v>
      </c>
      <c r="G42" s="60"/>
      <c r="H42" s="69"/>
      <c r="I42" s="37"/>
      <c r="J42" s="37"/>
      <c r="K42" s="42"/>
      <c r="L42" s="69"/>
      <c r="M42" s="37"/>
      <c r="N42" s="37"/>
      <c r="O42" s="91"/>
      <c r="P42" s="95" t="s">
        <v>36</v>
      </c>
      <c r="Q42" s="101"/>
      <c r="R42" s="106"/>
      <c r="S42" s="119" t="str">
        <f>IF(S40="","",VLOOKUP(S40,'シフト記号表（勤務時間帯）'!$C$6:$U$35,19,FALSE))</f>
        <v/>
      </c>
      <c r="T42" s="131" t="str">
        <f>IF(T40="","",VLOOKUP(T40,'シフト記号表（勤務時間帯）'!$C$6:$U$35,19,FALSE))</f>
        <v/>
      </c>
      <c r="U42" s="131" t="str">
        <f>IF(U40="","",VLOOKUP(U40,'シフト記号表（勤務時間帯）'!$C$6:$U$35,19,FALSE))</f>
        <v/>
      </c>
      <c r="V42" s="131" t="str">
        <f>IF(V40="","",VLOOKUP(V40,'シフト記号表（勤務時間帯）'!$C$6:$U$35,19,FALSE))</f>
        <v/>
      </c>
      <c r="W42" s="131" t="str">
        <f>IF(W40="","",VLOOKUP(W40,'シフト記号表（勤務時間帯）'!$C$6:$U$35,19,FALSE))</f>
        <v/>
      </c>
      <c r="X42" s="131" t="str">
        <f>IF(X40="","",VLOOKUP(X40,'シフト記号表（勤務時間帯）'!$C$6:$U$35,19,FALSE))</f>
        <v/>
      </c>
      <c r="Y42" s="143" t="str">
        <f>IF(Y40="","",VLOOKUP(Y40,'シフト記号表（勤務時間帯）'!$C$6:$U$35,19,FALSE))</f>
        <v/>
      </c>
      <c r="Z42" s="119" t="str">
        <f>IF(Z40="","",VLOOKUP(Z40,'シフト記号表（勤務時間帯）'!$C$6:$U$35,19,FALSE))</f>
        <v/>
      </c>
      <c r="AA42" s="131" t="str">
        <f>IF(AA40="","",VLOOKUP(AA40,'シフト記号表（勤務時間帯）'!$C$6:$U$35,19,FALSE))</f>
        <v/>
      </c>
      <c r="AB42" s="131" t="str">
        <f>IF(AB40="","",VLOOKUP(AB40,'シフト記号表（勤務時間帯）'!$C$6:$U$35,19,FALSE))</f>
        <v/>
      </c>
      <c r="AC42" s="131" t="str">
        <f>IF(AC40="","",VLOOKUP(AC40,'シフト記号表（勤務時間帯）'!$C$6:$U$35,19,FALSE))</f>
        <v/>
      </c>
      <c r="AD42" s="131" t="str">
        <f>IF(AD40="","",VLOOKUP(AD40,'シフト記号表（勤務時間帯）'!$C$6:$U$35,19,FALSE))</f>
        <v/>
      </c>
      <c r="AE42" s="131" t="str">
        <f>IF(AE40="","",VLOOKUP(AE40,'シフト記号表（勤務時間帯）'!$C$6:$U$35,19,FALSE))</f>
        <v/>
      </c>
      <c r="AF42" s="143" t="str">
        <f>IF(AF40="","",VLOOKUP(AF40,'シフト記号表（勤務時間帯）'!$C$6:$U$35,19,FALSE))</f>
        <v/>
      </c>
      <c r="AG42" s="119" t="str">
        <f>IF(AG40="","",VLOOKUP(AG40,'シフト記号表（勤務時間帯）'!$C$6:$U$35,19,FALSE))</f>
        <v/>
      </c>
      <c r="AH42" s="131" t="str">
        <f>IF(AH40="","",VLOOKUP(AH40,'シフト記号表（勤務時間帯）'!$C$6:$U$35,19,FALSE))</f>
        <v/>
      </c>
      <c r="AI42" s="131" t="str">
        <f>IF(AI40="","",VLOOKUP(AI40,'シフト記号表（勤務時間帯）'!$C$6:$U$35,19,FALSE))</f>
        <v/>
      </c>
      <c r="AJ42" s="131" t="str">
        <f>IF(AJ40="","",VLOOKUP(AJ40,'シフト記号表（勤務時間帯）'!$C$6:$U$35,19,FALSE))</f>
        <v/>
      </c>
      <c r="AK42" s="131" t="str">
        <f>IF(AK40="","",VLOOKUP(AK40,'シフト記号表（勤務時間帯）'!$C$6:$U$35,19,FALSE))</f>
        <v/>
      </c>
      <c r="AL42" s="131" t="str">
        <f>IF(AL40="","",VLOOKUP(AL40,'シフト記号表（勤務時間帯）'!$C$6:$U$35,19,FALSE))</f>
        <v/>
      </c>
      <c r="AM42" s="143" t="str">
        <f>IF(AM40="","",VLOOKUP(AM40,'シフト記号表（勤務時間帯）'!$C$6:$U$35,19,FALSE))</f>
        <v/>
      </c>
      <c r="AN42" s="119" t="str">
        <f>IF(AN40="","",VLOOKUP(AN40,'シフト記号表（勤務時間帯）'!$C$6:$U$35,19,FALSE))</f>
        <v/>
      </c>
      <c r="AO42" s="131" t="str">
        <f>IF(AO40="","",VLOOKUP(AO40,'シフト記号表（勤務時間帯）'!$C$6:$U$35,19,FALSE))</f>
        <v/>
      </c>
      <c r="AP42" s="131" t="str">
        <f>IF(AP40="","",VLOOKUP(AP40,'シフト記号表（勤務時間帯）'!$C$6:$U$35,19,FALSE))</f>
        <v/>
      </c>
      <c r="AQ42" s="131" t="str">
        <f>IF(AQ40="","",VLOOKUP(AQ40,'シフト記号表（勤務時間帯）'!$C$6:$U$35,19,FALSE))</f>
        <v/>
      </c>
      <c r="AR42" s="131" t="str">
        <f>IF(AR40="","",VLOOKUP(AR40,'シフト記号表（勤務時間帯）'!$C$6:$U$35,19,FALSE))</f>
        <v/>
      </c>
      <c r="AS42" s="131" t="str">
        <f>IF(AS40="","",VLOOKUP(AS40,'シフト記号表（勤務時間帯）'!$C$6:$U$35,19,FALSE))</f>
        <v/>
      </c>
      <c r="AT42" s="143" t="str">
        <f>IF(AT40="","",VLOOKUP(AT40,'シフト記号表（勤務時間帯）'!$C$6:$U$35,19,FALSE))</f>
        <v/>
      </c>
      <c r="AU42" s="119" t="str">
        <f>IF(AU40="","",VLOOKUP(AU40,'シフト記号表（勤務時間帯）'!$C$6:$U$35,19,FALSE))</f>
        <v/>
      </c>
      <c r="AV42" s="131" t="str">
        <f>IF(AV40="","",VLOOKUP(AV40,'シフト記号表（勤務時間帯）'!$C$6:$U$35,19,FALSE))</f>
        <v/>
      </c>
      <c r="AW42" s="131" t="str">
        <f>IF(AW40="","",VLOOKUP(AW40,'シフト記号表（勤務時間帯）'!$C$6:$U$35,19,FALSE))</f>
        <v/>
      </c>
      <c r="AX42" s="174">
        <f>IF($BB$3="４週",SUM(S42:AT42),IF($BB$3="暦月",SUM(S42:AW42),""))</f>
        <v>0</v>
      </c>
      <c r="AY42" s="182"/>
      <c r="AZ42" s="188">
        <f>IF($BB$3="４週",AX42/4,IF($BB$3="暦月",'通所型サービス（100名）'!AX42/('通所型サービス（100名）'!$BB$8/7),""))</f>
        <v>0</v>
      </c>
      <c r="BA42" s="106"/>
      <c r="BB42" s="25"/>
      <c r="BC42" s="37"/>
      <c r="BD42" s="37"/>
      <c r="BE42" s="37"/>
      <c r="BF42" s="91"/>
      <c r="BG42" s="3"/>
      <c r="BH42" s="3"/>
      <c r="BI42" s="3"/>
      <c r="BJ42" s="3"/>
      <c r="BK42" s="3"/>
      <c r="BL42" s="3"/>
      <c r="BM42" s="3"/>
      <c r="BN42" s="3"/>
      <c r="BO42" s="3"/>
      <c r="BP42" s="3"/>
      <c r="BQ42" s="3"/>
      <c r="BR42" s="3"/>
      <c r="BS42" s="3"/>
      <c r="BT42" s="3"/>
      <c r="BU42" s="3"/>
    </row>
    <row r="43" spans="1:73" ht="20.25" customHeight="1">
      <c r="A43" s="3"/>
      <c r="B43" s="12">
        <f>B40+1</f>
        <v>8</v>
      </c>
      <c r="C43" s="27"/>
      <c r="D43" s="38"/>
      <c r="E43" s="43"/>
      <c r="F43" s="51"/>
      <c r="G43" s="51"/>
      <c r="H43" s="70"/>
      <c r="I43" s="38"/>
      <c r="J43" s="38"/>
      <c r="K43" s="43"/>
      <c r="L43" s="84"/>
      <c r="M43" s="38"/>
      <c r="N43" s="38"/>
      <c r="O43" s="90"/>
      <c r="P43" s="96" t="s">
        <v>54</v>
      </c>
      <c r="Q43" s="102"/>
      <c r="R43" s="107"/>
      <c r="S43" s="216"/>
      <c r="T43" s="218"/>
      <c r="U43" s="218"/>
      <c r="V43" s="218"/>
      <c r="W43" s="218"/>
      <c r="X43" s="218"/>
      <c r="Y43" s="219"/>
      <c r="Z43" s="216"/>
      <c r="AA43" s="218"/>
      <c r="AB43" s="218"/>
      <c r="AC43" s="218"/>
      <c r="AD43" s="218"/>
      <c r="AE43" s="218"/>
      <c r="AF43" s="219"/>
      <c r="AG43" s="216"/>
      <c r="AH43" s="218"/>
      <c r="AI43" s="218"/>
      <c r="AJ43" s="218"/>
      <c r="AK43" s="218"/>
      <c r="AL43" s="218"/>
      <c r="AM43" s="219"/>
      <c r="AN43" s="216"/>
      <c r="AO43" s="218"/>
      <c r="AP43" s="218"/>
      <c r="AQ43" s="218"/>
      <c r="AR43" s="218"/>
      <c r="AS43" s="218"/>
      <c r="AT43" s="219"/>
      <c r="AU43" s="216"/>
      <c r="AV43" s="218"/>
      <c r="AW43" s="218"/>
      <c r="AX43" s="221"/>
      <c r="AY43" s="183"/>
      <c r="AZ43" s="226"/>
      <c r="BA43" s="107"/>
      <c r="BB43" s="197"/>
      <c r="BC43" s="38"/>
      <c r="BD43" s="38"/>
      <c r="BE43" s="38"/>
      <c r="BF43" s="90"/>
      <c r="BG43" s="3"/>
      <c r="BH43" s="3"/>
      <c r="BI43" s="3"/>
      <c r="BJ43" s="3"/>
      <c r="BK43" s="3"/>
      <c r="BL43" s="3"/>
      <c r="BM43" s="3"/>
      <c r="BN43" s="3"/>
      <c r="BO43" s="3"/>
      <c r="BP43" s="3"/>
      <c r="BQ43" s="3"/>
      <c r="BR43" s="3"/>
      <c r="BS43" s="3"/>
      <c r="BT43" s="3"/>
      <c r="BU43" s="3"/>
    </row>
    <row r="44" spans="1:73" ht="20.25" customHeight="1">
      <c r="A44" s="3"/>
      <c r="B44" s="8"/>
      <c r="C44" s="18"/>
      <c r="D44" s="32"/>
      <c r="E44" s="40"/>
      <c r="F44" s="49"/>
      <c r="G44" s="57"/>
      <c r="H44" s="66"/>
      <c r="I44" s="32"/>
      <c r="J44" s="32"/>
      <c r="K44" s="40"/>
      <c r="L44" s="66"/>
      <c r="M44" s="32"/>
      <c r="N44" s="32"/>
      <c r="O44" s="80"/>
      <c r="P44" s="94" t="s">
        <v>69</v>
      </c>
      <c r="Q44" s="100"/>
      <c r="R44" s="105"/>
      <c r="S44" s="118" t="str">
        <f>IF(S43="","",VLOOKUP(S43,'シフト記号表（勤務時間帯）'!$C$6:$K$35,9,FALSE))</f>
        <v/>
      </c>
      <c r="T44" s="130" t="str">
        <f>IF(T43="","",VLOOKUP(T43,'シフト記号表（勤務時間帯）'!$C$6:$K$35,9,FALSE))</f>
        <v/>
      </c>
      <c r="U44" s="130" t="str">
        <f>IF(U43="","",VLOOKUP(U43,'シフト記号表（勤務時間帯）'!$C$6:$K$35,9,FALSE))</f>
        <v/>
      </c>
      <c r="V44" s="130" t="str">
        <f>IF(V43="","",VLOOKUP(V43,'シフト記号表（勤務時間帯）'!$C$6:$K$35,9,FALSE))</f>
        <v/>
      </c>
      <c r="W44" s="130" t="str">
        <f>IF(W43="","",VLOOKUP(W43,'シフト記号表（勤務時間帯）'!$C$6:$K$35,9,FALSE))</f>
        <v/>
      </c>
      <c r="X44" s="130" t="str">
        <f>IF(X43="","",VLOOKUP(X43,'シフト記号表（勤務時間帯）'!$C$6:$K$35,9,FALSE))</f>
        <v/>
      </c>
      <c r="Y44" s="142" t="str">
        <f>IF(Y43="","",VLOOKUP(Y43,'シフト記号表（勤務時間帯）'!$C$6:$K$35,9,FALSE))</f>
        <v/>
      </c>
      <c r="Z44" s="118" t="str">
        <f>IF(Z43="","",VLOOKUP(Z43,'シフト記号表（勤務時間帯）'!$C$6:$K$35,9,FALSE))</f>
        <v/>
      </c>
      <c r="AA44" s="130" t="str">
        <f>IF(AA43="","",VLOOKUP(AA43,'シフト記号表（勤務時間帯）'!$C$6:$K$35,9,FALSE))</f>
        <v/>
      </c>
      <c r="AB44" s="130" t="str">
        <f>IF(AB43="","",VLOOKUP(AB43,'シフト記号表（勤務時間帯）'!$C$6:$K$35,9,FALSE))</f>
        <v/>
      </c>
      <c r="AC44" s="130" t="str">
        <f>IF(AC43="","",VLOOKUP(AC43,'シフト記号表（勤務時間帯）'!$C$6:$K$35,9,FALSE))</f>
        <v/>
      </c>
      <c r="AD44" s="130" t="str">
        <f>IF(AD43="","",VLOOKUP(AD43,'シフト記号表（勤務時間帯）'!$C$6:$K$35,9,FALSE))</f>
        <v/>
      </c>
      <c r="AE44" s="130" t="str">
        <f>IF(AE43="","",VLOOKUP(AE43,'シフト記号表（勤務時間帯）'!$C$6:$K$35,9,FALSE))</f>
        <v/>
      </c>
      <c r="AF44" s="142" t="str">
        <f>IF(AF43="","",VLOOKUP(AF43,'シフト記号表（勤務時間帯）'!$C$6:$K$35,9,FALSE))</f>
        <v/>
      </c>
      <c r="AG44" s="118" t="str">
        <f>IF(AG43="","",VLOOKUP(AG43,'シフト記号表（勤務時間帯）'!$C$6:$K$35,9,FALSE))</f>
        <v/>
      </c>
      <c r="AH44" s="130" t="str">
        <f>IF(AH43="","",VLOOKUP(AH43,'シフト記号表（勤務時間帯）'!$C$6:$K$35,9,FALSE))</f>
        <v/>
      </c>
      <c r="AI44" s="130" t="str">
        <f>IF(AI43="","",VLOOKUP(AI43,'シフト記号表（勤務時間帯）'!$C$6:$K$35,9,FALSE))</f>
        <v/>
      </c>
      <c r="AJ44" s="130" t="str">
        <f>IF(AJ43="","",VLOOKUP(AJ43,'シフト記号表（勤務時間帯）'!$C$6:$K$35,9,FALSE))</f>
        <v/>
      </c>
      <c r="AK44" s="130" t="str">
        <f>IF(AK43="","",VLOOKUP(AK43,'シフト記号表（勤務時間帯）'!$C$6:$K$35,9,FALSE))</f>
        <v/>
      </c>
      <c r="AL44" s="130" t="str">
        <f>IF(AL43="","",VLOOKUP(AL43,'シフト記号表（勤務時間帯）'!$C$6:$K$35,9,FALSE))</f>
        <v/>
      </c>
      <c r="AM44" s="142" t="str">
        <f>IF(AM43="","",VLOOKUP(AM43,'シフト記号表（勤務時間帯）'!$C$6:$K$35,9,FALSE))</f>
        <v/>
      </c>
      <c r="AN44" s="118" t="str">
        <f>IF(AN43="","",VLOOKUP(AN43,'シフト記号表（勤務時間帯）'!$C$6:$K$35,9,FALSE))</f>
        <v/>
      </c>
      <c r="AO44" s="130" t="str">
        <f>IF(AO43="","",VLOOKUP(AO43,'シフト記号表（勤務時間帯）'!$C$6:$K$35,9,FALSE))</f>
        <v/>
      </c>
      <c r="AP44" s="130" t="str">
        <f>IF(AP43="","",VLOOKUP(AP43,'シフト記号表（勤務時間帯）'!$C$6:$K$35,9,FALSE))</f>
        <v/>
      </c>
      <c r="AQ44" s="130" t="str">
        <f>IF(AQ43="","",VLOOKUP(AQ43,'シフト記号表（勤務時間帯）'!$C$6:$K$35,9,FALSE))</f>
        <v/>
      </c>
      <c r="AR44" s="130" t="str">
        <f>IF(AR43="","",VLOOKUP(AR43,'シフト記号表（勤務時間帯）'!$C$6:$K$35,9,FALSE))</f>
        <v/>
      </c>
      <c r="AS44" s="130" t="str">
        <f>IF(AS43="","",VLOOKUP(AS43,'シフト記号表（勤務時間帯）'!$C$6:$K$35,9,FALSE))</f>
        <v/>
      </c>
      <c r="AT44" s="142" t="str">
        <f>IF(AT43="","",VLOOKUP(AT43,'シフト記号表（勤務時間帯）'!$C$6:$K$35,9,FALSE))</f>
        <v/>
      </c>
      <c r="AU44" s="118" t="str">
        <f>IF(AU43="","",VLOOKUP(AU43,'シフト記号表（勤務時間帯）'!$C$6:$K$35,9,FALSE))</f>
        <v/>
      </c>
      <c r="AV44" s="130" t="str">
        <f>IF(AV43="","",VLOOKUP(AV43,'シフト記号表（勤務時間帯）'!$C$6:$K$35,9,FALSE))</f>
        <v/>
      </c>
      <c r="AW44" s="130" t="str">
        <f>IF(AW43="","",VLOOKUP(AW43,'シフト記号表（勤務時間帯）'!$C$6:$K$35,9,FALSE))</f>
        <v/>
      </c>
      <c r="AX44" s="173">
        <f>IF($BB$3="４週",SUM(S44:AT44),IF($BB$3="暦月",SUM(S44:AW44),""))</f>
        <v>0</v>
      </c>
      <c r="AY44" s="181"/>
      <c r="AZ44" s="187">
        <f>IF($BB$3="４週",AX44/4,IF($BB$3="暦月",'通所型サービス（100名）'!AX44/('通所型サービス（100名）'!$BB$8/7),""))</f>
        <v>0</v>
      </c>
      <c r="BA44" s="105"/>
      <c r="BB44" s="18"/>
      <c r="BC44" s="32"/>
      <c r="BD44" s="32"/>
      <c r="BE44" s="32"/>
      <c r="BF44" s="80"/>
      <c r="BG44" s="3"/>
      <c r="BH44" s="3"/>
      <c r="BI44" s="3"/>
      <c r="BJ44" s="3"/>
      <c r="BK44" s="3"/>
      <c r="BL44" s="3"/>
      <c r="BM44" s="3"/>
      <c r="BN44" s="3"/>
      <c r="BO44" s="3"/>
      <c r="BP44" s="3"/>
      <c r="BQ44" s="3"/>
      <c r="BR44" s="3"/>
      <c r="BS44" s="3"/>
      <c r="BT44" s="3"/>
      <c r="BU44" s="3"/>
    </row>
    <row r="45" spans="1:73" ht="20.25" customHeight="1">
      <c r="A45" s="3"/>
      <c r="B45" s="11"/>
      <c r="C45" s="25"/>
      <c r="D45" s="37"/>
      <c r="E45" s="42"/>
      <c r="F45" s="49">
        <f>C43</f>
        <v>0</v>
      </c>
      <c r="G45" s="60"/>
      <c r="H45" s="69"/>
      <c r="I45" s="37"/>
      <c r="J45" s="37"/>
      <c r="K45" s="42"/>
      <c r="L45" s="69"/>
      <c r="M45" s="37"/>
      <c r="N45" s="37"/>
      <c r="O45" s="91"/>
      <c r="P45" s="95" t="s">
        <v>36</v>
      </c>
      <c r="Q45" s="101"/>
      <c r="R45" s="106"/>
      <c r="S45" s="119" t="str">
        <f>IF(S43="","",VLOOKUP(S43,'シフト記号表（勤務時間帯）'!$C$6:$U$35,19,FALSE))</f>
        <v/>
      </c>
      <c r="T45" s="131" t="str">
        <f>IF(T43="","",VLOOKUP(T43,'シフト記号表（勤務時間帯）'!$C$6:$U$35,19,FALSE))</f>
        <v/>
      </c>
      <c r="U45" s="131" t="str">
        <f>IF(U43="","",VLOOKUP(U43,'シフト記号表（勤務時間帯）'!$C$6:$U$35,19,FALSE))</f>
        <v/>
      </c>
      <c r="V45" s="131" t="str">
        <f>IF(V43="","",VLOOKUP(V43,'シフト記号表（勤務時間帯）'!$C$6:$U$35,19,FALSE))</f>
        <v/>
      </c>
      <c r="W45" s="131" t="str">
        <f>IF(W43="","",VLOOKUP(W43,'シフト記号表（勤務時間帯）'!$C$6:$U$35,19,FALSE))</f>
        <v/>
      </c>
      <c r="X45" s="131" t="str">
        <f>IF(X43="","",VLOOKUP(X43,'シフト記号表（勤務時間帯）'!$C$6:$U$35,19,FALSE))</f>
        <v/>
      </c>
      <c r="Y45" s="143" t="str">
        <f>IF(Y43="","",VLOOKUP(Y43,'シフト記号表（勤務時間帯）'!$C$6:$U$35,19,FALSE))</f>
        <v/>
      </c>
      <c r="Z45" s="119" t="str">
        <f>IF(Z43="","",VLOOKUP(Z43,'シフト記号表（勤務時間帯）'!$C$6:$U$35,19,FALSE))</f>
        <v/>
      </c>
      <c r="AA45" s="131" t="str">
        <f>IF(AA43="","",VLOOKUP(AA43,'シフト記号表（勤務時間帯）'!$C$6:$U$35,19,FALSE))</f>
        <v/>
      </c>
      <c r="AB45" s="131" t="str">
        <f>IF(AB43="","",VLOOKUP(AB43,'シフト記号表（勤務時間帯）'!$C$6:$U$35,19,FALSE))</f>
        <v/>
      </c>
      <c r="AC45" s="131" t="str">
        <f>IF(AC43="","",VLOOKUP(AC43,'シフト記号表（勤務時間帯）'!$C$6:$U$35,19,FALSE))</f>
        <v/>
      </c>
      <c r="AD45" s="131" t="str">
        <f>IF(AD43="","",VLOOKUP(AD43,'シフト記号表（勤務時間帯）'!$C$6:$U$35,19,FALSE))</f>
        <v/>
      </c>
      <c r="AE45" s="131" t="str">
        <f>IF(AE43="","",VLOOKUP(AE43,'シフト記号表（勤務時間帯）'!$C$6:$U$35,19,FALSE))</f>
        <v/>
      </c>
      <c r="AF45" s="143" t="str">
        <f>IF(AF43="","",VLOOKUP(AF43,'シフト記号表（勤務時間帯）'!$C$6:$U$35,19,FALSE))</f>
        <v/>
      </c>
      <c r="AG45" s="119" t="str">
        <f>IF(AG43="","",VLOOKUP(AG43,'シフト記号表（勤務時間帯）'!$C$6:$U$35,19,FALSE))</f>
        <v/>
      </c>
      <c r="AH45" s="131" t="str">
        <f>IF(AH43="","",VLOOKUP(AH43,'シフト記号表（勤務時間帯）'!$C$6:$U$35,19,FALSE))</f>
        <v/>
      </c>
      <c r="AI45" s="131" t="str">
        <f>IF(AI43="","",VLOOKUP(AI43,'シフト記号表（勤務時間帯）'!$C$6:$U$35,19,FALSE))</f>
        <v/>
      </c>
      <c r="AJ45" s="131" t="str">
        <f>IF(AJ43="","",VLOOKUP(AJ43,'シフト記号表（勤務時間帯）'!$C$6:$U$35,19,FALSE))</f>
        <v/>
      </c>
      <c r="AK45" s="131" t="str">
        <f>IF(AK43="","",VLOOKUP(AK43,'シフト記号表（勤務時間帯）'!$C$6:$U$35,19,FALSE))</f>
        <v/>
      </c>
      <c r="AL45" s="131" t="str">
        <f>IF(AL43="","",VLOOKUP(AL43,'シフト記号表（勤務時間帯）'!$C$6:$U$35,19,FALSE))</f>
        <v/>
      </c>
      <c r="AM45" s="143" t="str">
        <f>IF(AM43="","",VLOOKUP(AM43,'シフト記号表（勤務時間帯）'!$C$6:$U$35,19,FALSE))</f>
        <v/>
      </c>
      <c r="AN45" s="119" t="str">
        <f>IF(AN43="","",VLOOKUP(AN43,'シフト記号表（勤務時間帯）'!$C$6:$U$35,19,FALSE))</f>
        <v/>
      </c>
      <c r="AO45" s="131" t="str">
        <f>IF(AO43="","",VLOOKUP(AO43,'シフト記号表（勤務時間帯）'!$C$6:$U$35,19,FALSE))</f>
        <v/>
      </c>
      <c r="AP45" s="131" t="str">
        <f>IF(AP43="","",VLOOKUP(AP43,'シフト記号表（勤務時間帯）'!$C$6:$U$35,19,FALSE))</f>
        <v/>
      </c>
      <c r="AQ45" s="131" t="str">
        <f>IF(AQ43="","",VLOOKUP(AQ43,'シフト記号表（勤務時間帯）'!$C$6:$U$35,19,FALSE))</f>
        <v/>
      </c>
      <c r="AR45" s="131" t="str">
        <f>IF(AR43="","",VLOOKUP(AR43,'シフト記号表（勤務時間帯）'!$C$6:$U$35,19,FALSE))</f>
        <v/>
      </c>
      <c r="AS45" s="131" t="str">
        <f>IF(AS43="","",VLOOKUP(AS43,'シフト記号表（勤務時間帯）'!$C$6:$U$35,19,FALSE))</f>
        <v/>
      </c>
      <c r="AT45" s="143" t="str">
        <f>IF(AT43="","",VLOOKUP(AT43,'シフト記号表（勤務時間帯）'!$C$6:$U$35,19,FALSE))</f>
        <v/>
      </c>
      <c r="AU45" s="119" t="str">
        <f>IF(AU43="","",VLOOKUP(AU43,'シフト記号表（勤務時間帯）'!$C$6:$U$35,19,FALSE))</f>
        <v/>
      </c>
      <c r="AV45" s="131" t="str">
        <f>IF(AV43="","",VLOOKUP(AV43,'シフト記号表（勤務時間帯）'!$C$6:$U$35,19,FALSE))</f>
        <v/>
      </c>
      <c r="AW45" s="131" t="str">
        <f>IF(AW43="","",VLOOKUP(AW43,'シフト記号表（勤務時間帯）'!$C$6:$U$35,19,FALSE))</f>
        <v/>
      </c>
      <c r="AX45" s="174">
        <f>IF($BB$3="４週",SUM(S45:AT45),IF($BB$3="暦月",SUM(S45:AW45),""))</f>
        <v>0</v>
      </c>
      <c r="AY45" s="182"/>
      <c r="AZ45" s="188">
        <f>IF($BB$3="４週",AX45/4,IF($BB$3="暦月",'通所型サービス（100名）'!AX45/('通所型サービス（100名）'!$BB$8/7),""))</f>
        <v>0</v>
      </c>
      <c r="BA45" s="106"/>
      <c r="BB45" s="25"/>
      <c r="BC45" s="37"/>
      <c r="BD45" s="37"/>
      <c r="BE45" s="37"/>
      <c r="BF45" s="91"/>
      <c r="BG45" s="3"/>
      <c r="BH45" s="3"/>
      <c r="BI45" s="3"/>
      <c r="BJ45" s="3"/>
      <c r="BK45" s="3"/>
      <c r="BL45" s="3"/>
      <c r="BM45" s="3"/>
      <c r="BN45" s="3"/>
      <c r="BO45" s="3"/>
      <c r="BP45" s="3"/>
      <c r="BQ45" s="3"/>
      <c r="BR45" s="3"/>
      <c r="BS45" s="3"/>
      <c r="BT45" s="3"/>
      <c r="BU45" s="3"/>
    </row>
    <row r="46" spans="1:73" ht="20.25" customHeight="1">
      <c r="A46" s="3"/>
      <c r="B46" s="12">
        <f>B43+1</f>
        <v>9</v>
      </c>
      <c r="C46" s="27"/>
      <c r="D46" s="38"/>
      <c r="E46" s="43"/>
      <c r="F46" s="51"/>
      <c r="G46" s="51"/>
      <c r="H46" s="70"/>
      <c r="I46" s="38"/>
      <c r="J46" s="38"/>
      <c r="K46" s="43"/>
      <c r="L46" s="84"/>
      <c r="M46" s="38"/>
      <c r="N46" s="38"/>
      <c r="O46" s="90"/>
      <c r="P46" s="96" t="s">
        <v>54</v>
      </c>
      <c r="Q46" s="102"/>
      <c r="R46" s="107"/>
      <c r="S46" s="216"/>
      <c r="T46" s="218"/>
      <c r="U46" s="218"/>
      <c r="V46" s="218"/>
      <c r="W46" s="218"/>
      <c r="X46" s="218"/>
      <c r="Y46" s="219"/>
      <c r="Z46" s="216"/>
      <c r="AA46" s="218"/>
      <c r="AB46" s="218"/>
      <c r="AC46" s="218"/>
      <c r="AD46" s="218"/>
      <c r="AE46" s="218"/>
      <c r="AF46" s="219"/>
      <c r="AG46" s="216"/>
      <c r="AH46" s="218"/>
      <c r="AI46" s="218"/>
      <c r="AJ46" s="218"/>
      <c r="AK46" s="218"/>
      <c r="AL46" s="218"/>
      <c r="AM46" s="219"/>
      <c r="AN46" s="216"/>
      <c r="AO46" s="218"/>
      <c r="AP46" s="218"/>
      <c r="AQ46" s="218"/>
      <c r="AR46" s="218"/>
      <c r="AS46" s="218"/>
      <c r="AT46" s="219"/>
      <c r="AU46" s="216"/>
      <c r="AV46" s="218"/>
      <c r="AW46" s="218"/>
      <c r="AX46" s="221"/>
      <c r="AY46" s="183"/>
      <c r="AZ46" s="226"/>
      <c r="BA46" s="107"/>
      <c r="BB46" s="197"/>
      <c r="BC46" s="38"/>
      <c r="BD46" s="38"/>
      <c r="BE46" s="38"/>
      <c r="BF46" s="90"/>
      <c r="BG46" s="3"/>
      <c r="BH46" s="3"/>
      <c r="BI46" s="3"/>
      <c r="BJ46" s="3"/>
      <c r="BK46" s="3"/>
      <c r="BL46" s="3"/>
      <c r="BM46" s="3"/>
      <c r="BN46" s="3"/>
      <c r="BO46" s="3"/>
      <c r="BP46" s="3"/>
      <c r="BQ46" s="3"/>
      <c r="BR46" s="3"/>
      <c r="BS46" s="3"/>
      <c r="BT46" s="3"/>
      <c r="BU46" s="3"/>
    </row>
    <row r="47" spans="1:73" ht="20.25" customHeight="1">
      <c r="A47" s="3"/>
      <c r="B47" s="8"/>
      <c r="C47" s="18"/>
      <c r="D47" s="32"/>
      <c r="E47" s="40"/>
      <c r="F47" s="49"/>
      <c r="G47" s="57"/>
      <c r="H47" s="66"/>
      <c r="I47" s="32"/>
      <c r="J47" s="32"/>
      <c r="K47" s="40"/>
      <c r="L47" s="66"/>
      <c r="M47" s="32"/>
      <c r="N47" s="32"/>
      <c r="O47" s="80"/>
      <c r="P47" s="94" t="s">
        <v>69</v>
      </c>
      <c r="Q47" s="100"/>
      <c r="R47" s="105"/>
      <c r="S47" s="118" t="str">
        <f>IF(S46="","",VLOOKUP(S46,'シフト記号表（勤務時間帯）'!$C$6:$K$35,9,FALSE))</f>
        <v/>
      </c>
      <c r="T47" s="130" t="str">
        <f>IF(T46="","",VLOOKUP(T46,'シフト記号表（勤務時間帯）'!$C$6:$K$35,9,FALSE))</f>
        <v/>
      </c>
      <c r="U47" s="130" t="str">
        <f>IF(U46="","",VLOOKUP(U46,'シフト記号表（勤務時間帯）'!$C$6:$K$35,9,FALSE))</f>
        <v/>
      </c>
      <c r="V47" s="130" t="str">
        <f>IF(V46="","",VLOOKUP(V46,'シフト記号表（勤務時間帯）'!$C$6:$K$35,9,FALSE))</f>
        <v/>
      </c>
      <c r="W47" s="130" t="str">
        <f>IF(W46="","",VLOOKUP(W46,'シフト記号表（勤務時間帯）'!$C$6:$K$35,9,FALSE))</f>
        <v/>
      </c>
      <c r="X47" s="130" t="str">
        <f>IF(X46="","",VLOOKUP(X46,'シフト記号表（勤務時間帯）'!$C$6:$K$35,9,FALSE))</f>
        <v/>
      </c>
      <c r="Y47" s="142" t="str">
        <f>IF(Y46="","",VLOOKUP(Y46,'シフト記号表（勤務時間帯）'!$C$6:$K$35,9,FALSE))</f>
        <v/>
      </c>
      <c r="Z47" s="118" t="str">
        <f>IF(Z46="","",VLOOKUP(Z46,'シフト記号表（勤務時間帯）'!$C$6:$K$35,9,FALSE))</f>
        <v/>
      </c>
      <c r="AA47" s="130" t="str">
        <f>IF(AA46="","",VLOOKUP(AA46,'シフト記号表（勤務時間帯）'!$C$6:$K$35,9,FALSE))</f>
        <v/>
      </c>
      <c r="AB47" s="130" t="str">
        <f>IF(AB46="","",VLOOKUP(AB46,'シフト記号表（勤務時間帯）'!$C$6:$K$35,9,FALSE))</f>
        <v/>
      </c>
      <c r="AC47" s="130" t="str">
        <f>IF(AC46="","",VLOOKUP(AC46,'シフト記号表（勤務時間帯）'!$C$6:$K$35,9,FALSE))</f>
        <v/>
      </c>
      <c r="AD47" s="130" t="str">
        <f>IF(AD46="","",VLOOKUP(AD46,'シフト記号表（勤務時間帯）'!$C$6:$K$35,9,FALSE))</f>
        <v/>
      </c>
      <c r="AE47" s="130" t="str">
        <f>IF(AE46="","",VLOOKUP(AE46,'シフト記号表（勤務時間帯）'!$C$6:$K$35,9,FALSE))</f>
        <v/>
      </c>
      <c r="AF47" s="142" t="str">
        <f>IF(AF46="","",VLOOKUP(AF46,'シフト記号表（勤務時間帯）'!$C$6:$K$35,9,FALSE))</f>
        <v/>
      </c>
      <c r="AG47" s="118" t="str">
        <f>IF(AG46="","",VLOOKUP(AG46,'シフト記号表（勤務時間帯）'!$C$6:$K$35,9,FALSE))</f>
        <v/>
      </c>
      <c r="AH47" s="130" t="str">
        <f>IF(AH46="","",VLOOKUP(AH46,'シフト記号表（勤務時間帯）'!$C$6:$K$35,9,FALSE))</f>
        <v/>
      </c>
      <c r="AI47" s="130" t="str">
        <f>IF(AI46="","",VLOOKUP(AI46,'シフト記号表（勤務時間帯）'!$C$6:$K$35,9,FALSE))</f>
        <v/>
      </c>
      <c r="AJ47" s="130" t="str">
        <f>IF(AJ46="","",VLOOKUP(AJ46,'シフト記号表（勤務時間帯）'!$C$6:$K$35,9,FALSE))</f>
        <v/>
      </c>
      <c r="AK47" s="130" t="str">
        <f>IF(AK46="","",VLOOKUP(AK46,'シフト記号表（勤務時間帯）'!$C$6:$K$35,9,FALSE))</f>
        <v/>
      </c>
      <c r="AL47" s="130" t="str">
        <f>IF(AL46="","",VLOOKUP(AL46,'シフト記号表（勤務時間帯）'!$C$6:$K$35,9,FALSE))</f>
        <v/>
      </c>
      <c r="AM47" s="142" t="str">
        <f>IF(AM46="","",VLOOKUP(AM46,'シフト記号表（勤務時間帯）'!$C$6:$K$35,9,FALSE))</f>
        <v/>
      </c>
      <c r="AN47" s="118" t="str">
        <f>IF(AN46="","",VLOOKUP(AN46,'シフト記号表（勤務時間帯）'!$C$6:$K$35,9,FALSE))</f>
        <v/>
      </c>
      <c r="AO47" s="130" t="str">
        <f>IF(AO46="","",VLOOKUP(AO46,'シフト記号表（勤務時間帯）'!$C$6:$K$35,9,FALSE))</f>
        <v/>
      </c>
      <c r="AP47" s="130" t="str">
        <f>IF(AP46="","",VLOOKUP(AP46,'シフト記号表（勤務時間帯）'!$C$6:$K$35,9,FALSE))</f>
        <v/>
      </c>
      <c r="AQ47" s="130" t="str">
        <f>IF(AQ46="","",VLOOKUP(AQ46,'シフト記号表（勤務時間帯）'!$C$6:$K$35,9,FALSE))</f>
        <v/>
      </c>
      <c r="AR47" s="130" t="str">
        <f>IF(AR46="","",VLOOKUP(AR46,'シフト記号表（勤務時間帯）'!$C$6:$K$35,9,FALSE))</f>
        <v/>
      </c>
      <c r="AS47" s="130" t="str">
        <f>IF(AS46="","",VLOOKUP(AS46,'シフト記号表（勤務時間帯）'!$C$6:$K$35,9,FALSE))</f>
        <v/>
      </c>
      <c r="AT47" s="142" t="str">
        <f>IF(AT46="","",VLOOKUP(AT46,'シフト記号表（勤務時間帯）'!$C$6:$K$35,9,FALSE))</f>
        <v/>
      </c>
      <c r="AU47" s="118" t="str">
        <f>IF(AU46="","",VLOOKUP(AU46,'シフト記号表（勤務時間帯）'!$C$6:$K$35,9,FALSE))</f>
        <v/>
      </c>
      <c r="AV47" s="130" t="str">
        <f>IF(AV46="","",VLOOKUP(AV46,'シフト記号表（勤務時間帯）'!$C$6:$K$35,9,FALSE))</f>
        <v/>
      </c>
      <c r="AW47" s="130" t="str">
        <f>IF(AW46="","",VLOOKUP(AW46,'シフト記号表（勤務時間帯）'!$C$6:$K$35,9,FALSE))</f>
        <v/>
      </c>
      <c r="AX47" s="173">
        <f>IF($BB$3="４週",SUM(S47:AT47),IF($BB$3="暦月",SUM(S47:AW47),""))</f>
        <v>0</v>
      </c>
      <c r="AY47" s="181"/>
      <c r="AZ47" s="187">
        <f>IF($BB$3="４週",AX47/4,IF($BB$3="暦月",'通所型サービス（100名）'!AX47/('通所型サービス（100名）'!$BB$8/7),""))</f>
        <v>0</v>
      </c>
      <c r="BA47" s="105"/>
      <c r="BB47" s="18"/>
      <c r="BC47" s="32"/>
      <c r="BD47" s="32"/>
      <c r="BE47" s="32"/>
      <c r="BF47" s="80"/>
      <c r="BG47" s="3"/>
      <c r="BH47" s="3"/>
      <c r="BI47" s="3"/>
      <c r="BJ47" s="3"/>
      <c r="BK47" s="3"/>
      <c r="BL47" s="3"/>
      <c r="BM47" s="3"/>
      <c r="BN47" s="3"/>
      <c r="BO47" s="3"/>
      <c r="BP47" s="3"/>
      <c r="BQ47" s="3"/>
      <c r="BR47" s="3"/>
      <c r="BS47" s="3"/>
      <c r="BT47" s="3"/>
      <c r="BU47" s="3"/>
    </row>
    <row r="48" spans="1:73" ht="20.25" customHeight="1">
      <c r="A48" s="3"/>
      <c r="B48" s="11"/>
      <c r="C48" s="25"/>
      <c r="D48" s="37"/>
      <c r="E48" s="42"/>
      <c r="F48" s="49">
        <f>C46</f>
        <v>0</v>
      </c>
      <c r="G48" s="60"/>
      <c r="H48" s="69"/>
      <c r="I48" s="37"/>
      <c r="J48" s="37"/>
      <c r="K48" s="42"/>
      <c r="L48" s="69"/>
      <c r="M48" s="37"/>
      <c r="N48" s="37"/>
      <c r="O48" s="91"/>
      <c r="P48" s="95" t="s">
        <v>36</v>
      </c>
      <c r="Q48" s="101"/>
      <c r="R48" s="106"/>
      <c r="S48" s="119" t="str">
        <f>IF(S46="","",VLOOKUP(S46,'シフト記号表（勤務時間帯）'!$C$6:$U$35,19,FALSE))</f>
        <v/>
      </c>
      <c r="T48" s="131" t="str">
        <f>IF(T46="","",VLOOKUP(T46,'シフト記号表（勤務時間帯）'!$C$6:$U$35,19,FALSE))</f>
        <v/>
      </c>
      <c r="U48" s="131" t="str">
        <f>IF(U46="","",VLOOKUP(U46,'シフト記号表（勤務時間帯）'!$C$6:$U$35,19,FALSE))</f>
        <v/>
      </c>
      <c r="V48" s="131" t="str">
        <f>IF(V46="","",VLOOKUP(V46,'シフト記号表（勤務時間帯）'!$C$6:$U$35,19,FALSE))</f>
        <v/>
      </c>
      <c r="W48" s="131" t="str">
        <f>IF(W46="","",VLOOKUP(W46,'シフト記号表（勤務時間帯）'!$C$6:$U$35,19,FALSE))</f>
        <v/>
      </c>
      <c r="X48" s="131" t="str">
        <f>IF(X46="","",VLOOKUP(X46,'シフト記号表（勤務時間帯）'!$C$6:$U$35,19,FALSE))</f>
        <v/>
      </c>
      <c r="Y48" s="143" t="str">
        <f>IF(Y46="","",VLOOKUP(Y46,'シフト記号表（勤務時間帯）'!$C$6:$U$35,19,FALSE))</f>
        <v/>
      </c>
      <c r="Z48" s="119" t="str">
        <f>IF(Z46="","",VLOOKUP(Z46,'シフト記号表（勤務時間帯）'!$C$6:$U$35,19,FALSE))</f>
        <v/>
      </c>
      <c r="AA48" s="131" t="str">
        <f>IF(AA46="","",VLOOKUP(AA46,'シフト記号表（勤務時間帯）'!$C$6:$U$35,19,FALSE))</f>
        <v/>
      </c>
      <c r="AB48" s="131" t="str">
        <f>IF(AB46="","",VLOOKUP(AB46,'シフト記号表（勤務時間帯）'!$C$6:$U$35,19,FALSE))</f>
        <v/>
      </c>
      <c r="AC48" s="131" t="str">
        <f>IF(AC46="","",VLOOKUP(AC46,'シフト記号表（勤務時間帯）'!$C$6:$U$35,19,FALSE))</f>
        <v/>
      </c>
      <c r="AD48" s="131" t="str">
        <f>IF(AD46="","",VLOOKUP(AD46,'シフト記号表（勤務時間帯）'!$C$6:$U$35,19,FALSE))</f>
        <v/>
      </c>
      <c r="AE48" s="131" t="str">
        <f>IF(AE46="","",VLOOKUP(AE46,'シフト記号表（勤務時間帯）'!$C$6:$U$35,19,FALSE))</f>
        <v/>
      </c>
      <c r="AF48" s="143" t="str">
        <f>IF(AF46="","",VLOOKUP(AF46,'シフト記号表（勤務時間帯）'!$C$6:$U$35,19,FALSE))</f>
        <v/>
      </c>
      <c r="AG48" s="119" t="str">
        <f>IF(AG46="","",VLOOKUP(AG46,'シフト記号表（勤務時間帯）'!$C$6:$U$35,19,FALSE))</f>
        <v/>
      </c>
      <c r="AH48" s="131" t="str">
        <f>IF(AH46="","",VLOOKUP(AH46,'シフト記号表（勤務時間帯）'!$C$6:$U$35,19,FALSE))</f>
        <v/>
      </c>
      <c r="AI48" s="131" t="str">
        <f>IF(AI46="","",VLOOKUP(AI46,'シフト記号表（勤務時間帯）'!$C$6:$U$35,19,FALSE))</f>
        <v/>
      </c>
      <c r="AJ48" s="131" t="str">
        <f>IF(AJ46="","",VLOOKUP(AJ46,'シフト記号表（勤務時間帯）'!$C$6:$U$35,19,FALSE))</f>
        <v/>
      </c>
      <c r="AK48" s="131" t="str">
        <f>IF(AK46="","",VLOOKUP(AK46,'シフト記号表（勤務時間帯）'!$C$6:$U$35,19,FALSE))</f>
        <v/>
      </c>
      <c r="AL48" s="131" t="str">
        <f>IF(AL46="","",VLOOKUP(AL46,'シフト記号表（勤務時間帯）'!$C$6:$U$35,19,FALSE))</f>
        <v/>
      </c>
      <c r="AM48" s="143" t="str">
        <f>IF(AM46="","",VLOOKUP(AM46,'シフト記号表（勤務時間帯）'!$C$6:$U$35,19,FALSE))</f>
        <v/>
      </c>
      <c r="AN48" s="119" t="str">
        <f>IF(AN46="","",VLOOKUP(AN46,'シフト記号表（勤務時間帯）'!$C$6:$U$35,19,FALSE))</f>
        <v/>
      </c>
      <c r="AO48" s="131" t="str">
        <f>IF(AO46="","",VLOOKUP(AO46,'シフト記号表（勤務時間帯）'!$C$6:$U$35,19,FALSE))</f>
        <v/>
      </c>
      <c r="AP48" s="131" t="str">
        <f>IF(AP46="","",VLOOKUP(AP46,'シフト記号表（勤務時間帯）'!$C$6:$U$35,19,FALSE))</f>
        <v/>
      </c>
      <c r="AQ48" s="131" t="str">
        <f>IF(AQ46="","",VLOOKUP(AQ46,'シフト記号表（勤務時間帯）'!$C$6:$U$35,19,FALSE))</f>
        <v/>
      </c>
      <c r="AR48" s="131" t="str">
        <f>IF(AR46="","",VLOOKUP(AR46,'シフト記号表（勤務時間帯）'!$C$6:$U$35,19,FALSE))</f>
        <v/>
      </c>
      <c r="AS48" s="131" t="str">
        <f>IF(AS46="","",VLOOKUP(AS46,'シフト記号表（勤務時間帯）'!$C$6:$U$35,19,FALSE))</f>
        <v/>
      </c>
      <c r="AT48" s="143" t="str">
        <f>IF(AT46="","",VLOOKUP(AT46,'シフト記号表（勤務時間帯）'!$C$6:$U$35,19,FALSE))</f>
        <v/>
      </c>
      <c r="AU48" s="119" t="str">
        <f>IF(AU46="","",VLOOKUP(AU46,'シフト記号表（勤務時間帯）'!$C$6:$U$35,19,FALSE))</f>
        <v/>
      </c>
      <c r="AV48" s="131" t="str">
        <f>IF(AV46="","",VLOOKUP(AV46,'シフト記号表（勤務時間帯）'!$C$6:$U$35,19,FALSE))</f>
        <v/>
      </c>
      <c r="AW48" s="131" t="str">
        <f>IF(AW46="","",VLOOKUP(AW46,'シフト記号表（勤務時間帯）'!$C$6:$U$35,19,FALSE))</f>
        <v/>
      </c>
      <c r="AX48" s="174">
        <f>IF($BB$3="４週",SUM(S48:AT48),IF($BB$3="暦月",SUM(S48:AW48),""))</f>
        <v>0</v>
      </c>
      <c r="AY48" s="182"/>
      <c r="AZ48" s="188">
        <f>IF($BB$3="４週",AX48/4,IF($BB$3="暦月",'通所型サービス（100名）'!AX48/('通所型サービス（100名）'!$BB$8/7),""))</f>
        <v>0</v>
      </c>
      <c r="BA48" s="106"/>
      <c r="BB48" s="25"/>
      <c r="BC48" s="37"/>
      <c r="BD48" s="37"/>
      <c r="BE48" s="37"/>
      <c r="BF48" s="91"/>
      <c r="BG48" s="3"/>
      <c r="BH48" s="3"/>
      <c r="BI48" s="3"/>
      <c r="BJ48" s="3"/>
      <c r="BK48" s="3"/>
      <c r="BL48" s="3"/>
      <c r="BM48" s="3"/>
      <c r="BN48" s="3"/>
      <c r="BO48" s="3"/>
      <c r="BP48" s="3"/>
      <c r="BQ48" s="3"/>
      <c r="BR48" s="3"/>
      <c r="BS48" s="3"/>
      <c r="BT48" s="3"/>
      <c r="BU48" s="3"/>
    </row>
    <row r="49" spans="1:73" ht="20.25" customHeight="1">
      <c r="A49" s="3"/>
      <c r="B49" s="12">
        <f>B46+1</f>
        <v>10</v>
      </c>
      <c r="C49" s="27"/>
      <c r="D49" s="38"/>
      <c r="E49" s="43"/>
      <c r="F49" s="51"/>
      <c r="G49" s="51"/>
      <c r="H49" s="70"/>
      <c r="I49" s="38"/>
      <c r="J49" s="38"/>
      <c r="K49" s="43"/>
      <c r="L49" s="84"/>
      <c r="M49" s="38"/>
      <c r="N49" s="38"/>
      <c r="O49" s="90"/>
      <c r="P49" s="96" t="s">
        <v>54</v>
      </c>
      <c r="Q49" s="102"/>
      <c r="R49" s="107"/>
      <c r="S49" s="216"/>
      <c r="T49" s="218"/>
      <c r="U49" s="218"/>
      <c r="V49" s="218"/>
      <c r="W49" s="218"/>
      <c r="X49" s="218"/>
      <c r="Y49" s="219"/>
      <c r="Z49" s="216"/>
      <c r="AA49" s="218"/>
      <c r="AB49" s="218"/>
      <c r="AC49" s="218"/>
      <c r="AD49" s="218"/>
      <c r="AE49" s="218"/>
      <c r="AF49" s="219"/>
      <c r="AG49" s="216"/>
      <c r="AH49" s="218"/>
      <c r="AI49" s="218"/>
      <c r="AJ49" s="218"/>
      <c r="AK49" s="218"/>
      <c r="AL49" s="218"/>
      <c r="AM49" s="219"/>
      <c r="AN49" s="216"/>
      <c r="AO49" s="218"/>
      <c r="AP49" s="218"/>
      <c r="AQ49" s="218"/>
      <c r="AR49" s="218"/>
      <c r="AS49" s="218"/>
      <c r="AT49" s="219"/>
      <c r="AU49" s="216"/>
      <c r="AV49" s="218"/>
      <c r="AW49" s="218"/>
      <c r="AX49" s="221"/>
      <c r="AY49" s="183"/>
      <c r="AZ49" s="226"/>
      <c r="BA49" s="107"/>
      <c r="BB49" s="197"/>
      <c r="BC49" s="38"/>
      <c r="BD49" s="38"/>
      <c r="BE49" s="38"/>
      <c r="BF49" s="90"/>
      <c r="BG49" s="3"/>
      <c r="BH49" s="3"/>
      <c r="BI49" s="3"/>
      <c r="BJ49" s="3"/>
      <c r="BK49" s="3"/>
      <c r="BL49" s="3"/>
      <c r="BM49" s="3"/>
      <c r="BN49" s="3"/>
      <c r="BO49" s="3"/>
      <c r="BP49" s="3"/>
      <c r="BQ49" s="3"/>
      <c r="BR49" s="3"/>
      <c r="BS49" s="3"/>
      <c r="BT49" s="3"/>
      <c r="BU49" s="3"/>
    </row>
    <row r="50" spans="1:73" ht="20.25" customHeight="1">
      <c r="A50" s="3"/>
      <c r="B50" s="8"/>
      <c r="C50" s="18"/>
      <c r="D50" s="32"/>
      <c r="E50" s="40"/>
      <c r="F50" s="49"/>
      <c r="G50" s="57"/>
      <c r="H50" s="66"/>
      <c r="I50" s="32"/>
      <c r="J50" s="32"/>
      <c r="K50" s="40"/>
      <c r="L50" s="66"/>
      <c r="M50" s="32"/>
      <c r="N50" s="32"/>
      <c r="O50" s="80"/>
      <c r="P50" s="94" t="s">
        <v>69</v>
      </c>
      <c r="Q50" s="100"/>
      <c r="R50" s="105"/>
      <c r="S50" s="118" t="str">
        <f>IF(S49="","",VLOOKUP(S49,'シフト記号表（勤務時間帯）'!$C$6:$K$35,9,FALSE))</f>
        <v/>
      </c>
      <c r="T50" s="130" t="str">
        <f>IF(T49="","",VLOOKUP(T49,'シフト記号表（勤務時間帯）'!$C$6:$K$35,9,FALSE))</f>
        <v/>
      </c>
      <c r="U50" s="130" t="str">
        <f>IF(U49="","",VLOOKUP(U49,'シフト記号表（勤務時間帯）'!$C$6:$K$35,9,FALSE))</f>
        <v/>
      </c>
      <c r="V50" s="130" t="str">
        <f>IF(V49="","",VLOOKUP(V49,'シフト記号表（勤務時間帯）'!$C$6:$K$35,9,FALSE))</f>
        <v/>
      </c>
      <c r="W50" s="130" t="str">
        <f>IF(W49="","",VLOOKUP(W49,'シフト記号表（勤務時間帯）'!$C$6:$K$35,9,FALSE))</f>
        <v/>
      </c>
      <c r="X50" s="130" t="str">
        <f>IF(X49="","",VLOOKUP(X49,'シフト記号表（勤務時間帯）'!$C$6:$K$35,9,FALSE))</f>
        <v/>
      </c>
      <c r="Y50" s="142" t="str">
        <f>IF(Y49="","",VLOOKUP(Y49,'シフト記号表（勤務時間帯）'!$C$6:$K$35,9,FALSE))</f>
        <v/>
      </c>
      <c r="Z50" s="118" t="str">
        <f>IF(Z49="","",VLOOKUP(Z49,'シフト記号表（勤務時間帯）'!$C$6:$K$35,9,FALSE))</f>
        <v/>
      </c>
      <c r="AA50" s="130" t="str">
        <f>IF(AA49="","",VLOOKUP(AA49,'シフト記号表（勤務時間帯）'!$C$6:$K$35,9,FALSE))</f>
        <v/>
      </c>
      <c r="AB50" s="130" t="str">
        <f>IF(AB49="","",VLOOKUP(AB49,'シフト記号表（勤務時間帯）'!$C$6:$K$35,9,FALSE))</f>
        <v/>
      </c>
      <c r="AC50" s="130" t="str">
        <f>IF(AC49="","",VLOOKUP(AC49,'シフト記号表（勤務時間帯）'!$C$6:$K$35,9,FALSE))</f>
        <v/>
      </c>
      <c r="AD50" s="130" t="str">
        <f>IF(AD49="","",VLOOKUP(AD49,'シフト記号表（勤務時間帯）'!$C$6:$K$35,9,FALSE))</f>
        <v/>
      </c>
      <c r="AE50" s="130" t="str">
        <f>IF(AE49="","",VLOOKUP(AE49,'シフト記号表（勤務時間帯）'!$C$6:$K$35,9,FALSE))</f>
        <v/>
      </c>
      <c r="AF50" s="142" t="str">
        <f>IF(AF49="","",VLOOKUP(AF49,'シフト記号表（勤務時間帯）'!$C$6:$K$35,9,FALSE))</f>
        <v/>
      </c>
      <c r="AG50" s="118" t="str">
        <f>IF(AG49="","",VLOOKUP(AG49,'シフト記号表（勤務時間帯）'!$C$6:$K$35,9,FALSE))</f>
        <v/>
      </c>
      <c r="AH50" s="130" t="str">
        <f>IF(AH49="","",VLOOKUP(AH49,'シフト記号表（勤務時間帯）'!$C$6:$K$35,9,FALSE))</f>
        <v/>
      </c>
      <c r="AI50" s="130" t="str">
        <f>IF(AI49="","",VLOOKUP(AI49,'シフト記号表（勤務時間帯）'!$C$6:$K$35,9,FALSE))</f>
        <v/>
      </c>
      <c r="AJ50" s="130" t="str">
        <f>IF(AJ49="","",VLOOKUP(AJ49,'シフト記号表（勤務時間帯）'!$C$6:$K$35,9,FALSE))</f>
        <v/>
      </c>
      <c r="AK50" s="130" t="str">
        <f>IF(AK49="","",VLOOKUP(AK49,'シフト記号表（勤務時間帯）'!$C$6:$K$35,9,FALSE))</f>
        <v/>
      </c>
      <c r="AL50" s="130" t="str">
        <f>IF(AL49="","",VLOOKUP(AL49,'シフト記号表（勤務時間帯）'!$C$6:$K$35,9,FALSE))</f>
        <v/>
      </c>
      <c r="AM50" s="142" t="str">
        <f>IF(AM49="","",VLOOKUP(AM49,'シフト記号表（勤務時間帯）'!$C$6:$K$35,9,FALSE))</f>
        <v/>
      </c>
      <c r="AN50" s="118" t="str">
        <f>IF(AN49="","",VLOOKUP(AN49,'シフト記号表（勤務時間帯）'!$C$6:$K$35,9,FALSE))</f>
        <v/>
      </c>
      <c r="AO50" s="130" t="str">
        <f>IF(AO49="","",VLOOKUP(AO49,'シフト記号表（勤務時間帯）'!$C$6:$K$35,9,FALSE))</f>
        <v/>
      </c>
      <c r="AP50" s="130" t="str">
        <f>IF(AP49="","",VLOOKUP(AP49,'シフト記号表（勤務時間帯）'!$C$6:$K$35,9,FALSE))</f>
        <v/>
      </c>
      <c r="AQ50" s="130" t="str">
        <f>IF(AQ49="","",VLOOKUP(AQ49,'シフト記号表（勤務時間帯）'!$C$6:$K$35,9,FALSE))</f>
        <v/>
      </c>
      <c r="AR50" s="130" t="str">
        <f>IF(AR49="","",VLOOKUP(AR49,'シフト記号表（勤務時間帯）'!$C$6:$K$35,9,FALSE))</f>
        <v/>
      </c>
      <c r="AS50" s="130" t="str">
        <f>IF(AS49="","",VLOOKUP(AS49,'シフト記号表（勤務時間帯）'!$C$6:$K$35,9,FALSE))</f>
        <v/>
      </c>
      <c r="AT50" s="142" t="str">
        <f>IF(AT49="","",VLOOKUP(AT49,'シフト記号表（勤務時間帯）'!$C$6:$K$35,9,FALSE))</f>
        <v/>
      </c>
      <c r="AU50" s="118" t="str">
        <f>IF(AU49="","",VLOOKUP(AU49,'シフト記号表（勤務時間帯）'!$C$6:$K$35,9,FALSE))</f>
        <v/>
      </c>
      <c r="AV50" s="130" t="str">
        <f>IF(AV49="","",VLOOKUP(AV49,'シフト記号表（勤務時間帯）'!$C$6:$K$35,9,FALSE))</f>
        <v/>
      </c>
      <c r="AW50" s="130" t="str">
        <f>IF(AW49="","",VLOOKUP(AW49,'シフト記号表（勤務時間帯）'!$C$6:$K$35,9,FALSE))</f>
        <v/>
      </c>
      <c r="AX50" s="173">
        <f>IF($BB$3="４週",SUM(S50:AT50),IF($BB$3="暦月",SUM(S50:AW50),""))</f>
        <v>0</v>
      </c>
      <c r="AY50" s="181"/>
      <c r="AZ50" s="187">
        <f>IF($BB$3="４週",AX50/4,IF($BB$3="暦月",'通所型サービス（100名）'!AX50/('通所型サービス（100名）'!$BB$8/7),""))</f>
        <v>0</v>
      </c>
      <c r="BA50" s="105"/>
      <c r="BB50" s="18"/>
      <c r="BC50" s="32"/>
      <c r="BD50" s="32"/>
      <c r="BE50" s="32"/>
      <c r="BF50" s="80"/>
      <c r="BG50" s="3"/>
      <c r="BH50" s="3"/>
      <c r="BI50" s="3"/>
      <c r="BJ50" s="3"/>
      <c r="BK50" s="3"/>
      <c r="BL50" s="3"/>
      <c r="BM50" s="3"/>
      <c r="BN50" s="3"/>
      <c r="BO50" s="3"/>
      <c r="BP50" s="3"/>
      <c r="BQ50" s="3"/>
      <c r="BR50" s="3"/>
      <c r="BS50" s="3"/>
      <c r="BT50" s="3"/>
      <c r="BU50" s="3"/>
    </row>
    <row r="51" spans="1:73" ht="20.25" customHeight="1">
      <c r="A51" s="3"/>
      <c r="B51" s="11"/>
      <c r="C51" s="25"/>
      <c r="D51" s="37"/>
      <c r="E51" s="42"/>
      <c r="F51" s="49">
        <f>C49</f>
        <v>0</v>
      </c>
      <c r="G51" s="60"/>
      <c r="H51" s="69"/>
      <c r="I51" s="37"/>
      <c r="J51" s="37"/>
      <c r="K51" s="42"/>
      <c r="L51" s="69"/>
      <c r="M51" s="37"/>
      <c r="N51" s="37"/>
      <c r="O51" s="91"/>
      <c r="P51" s="95" t="s">
        <v>36</v>
      </c>
      <c r="Q51" s="101"/>
      <c r="R51" s="106"/>
      <c r="S51" s="119" t="str">
        <f>IF(S49="","",VLOOKUP(S49,'シフト記号表（勤務時間帯）'!$C$6:$U$35,19,FALSE))</f>
        <v/>
      </c>
      <c r="T51" s="131" t="str">
        <f>IF(T49="","",VLOOKUP(T49,'シフト記号表（勤務時間帯）'!$C$6:$U$35,19,FALSE))</f>
        <v/>
      </c>
      <c r="U51" s="131" t="str">
        <f>IF(U49="","",VLOOKUP(U49,'シフト記号表（勤務時間帯）'!$C$6:$U$35,19,FALSE))</f>
        <v/>
      </c>
      <c r="V51" s="131" t="str">
        <f>IF(V49="","",VLOOKUP(V49,'シフト記号表（勤務時間帯）'!$C$6:$U$35,19,FALSE))</f>
        <v/>
      </c>
      <c r="W51" s="131" t="str">
        <f>IF(W49="","",VLOOKUP(W49,'シフト記号表（勤務時間帯）'!$C$6:$U$35,19,FALSE))</f>
        <v/>
      </c>
      <c r="X51" s="131" t="str">
        <f>IF(X49="","",VLOOKUP(X49,'シフト記号表（勤務時間帯）'!$C$6:$U$35,19,FALSE))</f>
        <v/>
      </c>
      <c r="Y51" s="143" t="str">
        <f>IF(Y49="","",VLOOKUP(Y49,'シフト記号表（勤務時間帯）'!$C$6:$U$35,19,FALSE))</f>
        <v/>
      </c>
      <c r="Z51" s="119" t="str">
        <f>IF(Z49="","",VLOOKUP(Z49,'シフト記号表（勤務時間帯）'!$C$6:$U$35,19,FALSE))</f>
        <v/>
      </c>
      <c r="AA51" s="131" t="str">
        <f>IF(AA49="","",VLOOKUP(AA49,'シフト記号表（勤務時間帯）'!$C$6:$U$35,19,FALSE))</f>
        <v/>
      </c>
      <c r="AB51" s="131" t="str">
        <f>IF(AB49="","",VLOOKUP(AB49,'シフト記号表（勤務時間帯）'!$C$6:$U$35,19,FALSE))</f>
        <v/>
      </c>
      <c r="AC51" s="131" t="str">
        <f>IF(AC49="","",VLOOKUP(AC49,'シフト記号表（勤務時間帯）'!$C$6:$U$35,19,FALSE))</f>
        <v/>
      </c>
      <c r="AD51" s="131" t="str">
        <f>IF(AD49="","",VLOOKUP(AD49,'シフト記号表（勤務時間帯）'!$C$6:$U$35,19,FALSE))</f>
        <v/>
      </c>
      <c r="AE51" s="131" t="str">
        <f>IF(AE49="","",VLOOKUP(AE49,'シフト記号表（勤務時間帯）'!$C$6:$U$35,19,FALSE))</f>
        <v/>
      </c>
      <c r="AF51" s="143" t="str">
        <f>IF(AF49="","",VLOOKUP(AF49,'シフト記号表（勤務時間帯）'!$C$6:$U$35,19,FALSE))</f>
        <v/>
      </c>
      <c r="AG51" s="119" t="str">
        <f>IF(AG49="","",VLOOKUP(AG49,'シフト記号表（勤務時間帯）'!$C$6:$U$35,19,FALSE))</f>
        <v/>
      </c>
      <c r="AH51" s="131" t="str">
        <f>IF(AH49="","",VLOOKUP(AH49,'シフト記号表（勤務時間帯）'!$C$6:$U$35,19,FALSE))</f>
        <v/>
      </c>
      <c r="AI51" s="131" t="str">
        <f>IF(AI49="","",VLOOKUP(AI49,'シフト記号表（勤務時間帯）'!$C$6:$U$35,19,FALSE))</f>
        <v/>
      </c>
      <c r="AJ51" s="131" t="str">
        <f>IF(AJ49="","",VLOOKUP(AJ49,'シフト記号表（勤務時間帯）'!$C$6:$U$35,19,FALSE))</f>
        <v/>
      </c>
      <c r="AK51" s="131" t="str">
        <f>IF(AK49="","",VLOOKUP(AK49,'シフト記号表（勤務時間帯）'!$C$6:$U$35,19,FALSE))</f>
        <v/>
      </c>
      <c r="AL51" s="131" t="str">
        <f>IF(AL49="","",VLOOKUP(AL49,'シフト記号表（勤務時間帯）'!$C$6:$U$35,19,FALSE))</f>
        <v/>
      </c>
      <c r="AM51" s="143" t="str">
        <f>IF(AM49="","",VLOOKUP(AM49,'シフト記号表（勤務時間帯）'!$C$6:$U$35,19,FALSE))</f>
        <v/>
      </c>
      <c r="AN51" s="119" t="str">
        <f>IF(AN49="","",VLOOKUP(AN49,'シフト記号表（勤務時間帯）'!$C$6:$U$35,19,FALSE))</f>
        <v/>
      </c>
      <c r="AO51" s="131" t="str">
        <f>IF(AO49="","",VLOOKUP(AO49,'シフト記号表（勤務時間帯）'!$C$6:$U$35,19,FALSE))</f>
        <v/>
      </c>
      <c r="AP51" s="131" t="str">
        <f>IF(AP49="","",VLOOKUP(AP49,'シフト記号表（勤務時間帯）'!$C$6:$U$35,19,FALSE))</f>
        <v/>
      </c>
      <c r="AQ51" s="131" t="str">
        <f>IF(AQ49="","",VLOOKUP(AQ49,'シフト記号表（勤務時間帯）'!$C$6:$U$35,19,FALSE))</f>
        <v/>
      </c>
      <c r="AR51" s="131" t="str">
        <f>IF(AR49="","",VLOOKUP(AR49,'シフト記号表（勤務時間帯）'!$C$6:$U$35,19,FALSE))</f>
        <v/>
      </c>
      <c r="AS51" s="131" t="str">
        <f>IF(AS49="","",VLOOKUP(AS49,'シフト記号表（勤務時間帯）'!$C$6:$U$35,19,FALSE))</f>
        <v/>
      </c>
      <c r="AT51" s="143" t="str">
        <f>IF(AT49="","",VLOOKUP(AT49,'シフト記号表（勤務時間帯）'!$C$6:$U$35,19,FALSE))</f>
        <v/>
      </c>
      <c r="AU51" s="119" t="str">
        <f>IF(AU49="","",VLOOKUP(AU49,'シフト記号表（勤務時間帯）'!$C$6:$U$35,19,FALSE))</f>
        <v/>
      </c>
      <c r="AV51" s="131" t="str">
        <f>IF(AV49="","",VLOOKUP(AV49,'シフト記号表（勤務時間帯）'!$C$6:$U$35,19,FALSE))</f>
        <v/>
      </c>
      <c r="AW51" s="131" t="str">
        <f>IF(AW49="","",VLOOKUP(AW49,'シフト記号表（勤務時間帯）'!$C$6:$U$35,19,FALSE))</f>
        <v/>
      </c>
      <c r="AX51" s="174">
        <f>IF($BB$3="４週",SUM(S51:AT51),IF($BB$3="暦月",SUM(S51:AW51),""))</f>
        <v>0</v>
      </c>
      <c r="AY51" s="182"/>
      <c r="AZ51" s="188">
        <f>IF($BB$3="４週",AX51/4,IF($BB$3="暦月",'通所型サービス（100名）'!AX51/('通所型サービス（100名）'!$BB$8/7),""))</f>
        <v>0</v>
      </c>
      <c r="BA51" s="106"/>
      <c r="BB51" s="25"/>
      <c r="BC51" s="37"/>
      <c r="BD51" s="37"/>
      <c r="BE51" s="37"/>
      <c r="BF51" s="91"/>
      <c r="BG51" s="3"/>
      <c r="BH51" s="3"/>
      <c r="BI51" s="3"/>
      <c r="BJ51" s="3"/>
      <c r="BK51" s="3"/>
      <c r="BL51" s="3"/>
      <c r="BM51" s="3"/>
      <c r="BN51" s="3"/>
      <c r="BO51" s="3"/>
      <c r="BP51" s="3"/>
      <c r="BQ51" s="3"/>
      <c r="BR51" s="3"/>
      <c r="BS51" s="3"/>
      <c r="BT51" s="3"/>
      <c r="BU51" s="3"/>
    </row>
    <row r="52" spans="1:73" ht="20.25" customHeight="1">
      <c r="A52" s="3"/>
      <c r="B52" s="12">
        <f>B49+1</f>
        <v>11</v>
      </c>
      <c r="C52" s="27"/>
      <c r="D52" s="38"/>
      <c r="E52" s="43"/>
      <c r="F52" s="51"/>
      <c r="G52" s="51"/>
      <c r="H52" s="70"/>
      <c r="I52" s="38"/>
      <c r="J52" s="38"/>
      <c r="K52" s="43"/>
      <c r="L52" s="84"/>
      <c r="M52" s="38"/>
      <c r="N52" s="38"/>
      <c r="O52" s="90"/>
      <c r="P52" s="96" t="s">
        <v>54</v>
      </c>
      <c r="Q52" s="102"/>
      <c r="R52" s="107"/>
      <c r="S52" s="216"/>
      <c r="T52" s="218"/>
      <c r="U52" s="218"/>
      <c r="V52" s="218"/>
      <c r="W52" s="218"/>
      <c r="X52" s="218"/>
      <c r="Y52" s="219"/>
      <c r="Z52" s="216"/>
      <c r="AA52" s="218"/>
      <c r="AB52" s="218"/>
      <c r="AC52" s="218"/>
      <c r="AD52" s="218"/>
      <c r="AE52" s="218"/>
      <c r="AF52" s="219"/>
      <c r="AG52" s="216"/>
      <c r="AH52" s="218"/>
      <c r="AI52" s="218"/>
      <c r="AJ52" s="218"/>
      <c r="AK52" s="218"/>
      <c r="AL52" s="218"/>
      <c r="AM52" s="219"/>
      <c r="AN52" s="216"/>
      <c r="AO52" s="218"/>
      <c r="AP52" s="218"/>
      <c r="AQ52" s="218"/>
      <c r="AR52" s="218"/>
      <c r="AS52" s="218"/>
      <c r="AT52" s="219"/>
      <c r="AU52" s="216"/>
      <c r="AV52" s="218"/>
      <c r="AW52" s="218"/>
      <c r="AX52" s="221"/>
      <c r="AY52" s="183"/>
      <c r="AZ52" s="226"/>
      <c r="BA52" s="107"/>
      <c r="BB52" s="197"/>
      <c r="BC52" s="38"/>
      <c r="BD52" s="38"/>
      <c r="BE52" s="38"/>
      <c r="BF52" s="90"/>
      <c r="BG52" s="3"/>
      <c r="BH52" s="3"/>
      <c r="BI52" s="3"/>
      <c r="BJ52" s="3"/>
      <c r="BK52" s="3"/>
      <c r="BL52" s="3"/>
      <c r="BM52" s="3"/>
      <c r="BN52" s="3"/>
      <c r="BO52" s="3"/>
      <c r="BP52" s="3"/>
      <c r="BQ52" s="3"/>
      <c r="BR52" s="3"/>
      <c r="BS52" s="3"/>
      <c r="BT52" s="3"/>
      <c r="BU52" s="3"/>
    </row>
    <row r="53" spans="1:73" ht="20.25" customHeight="1">
      <c r="A53" s="3"/>
      <c r="B53" s="8"/>
      <c r="C53" s="18"/>
      <c r="D53" s="32"/>
      <c r="E53" s="40"/>
      <c r="F53" s="49"/>
      <c r="G53" s="57"/>
      <c r="H53" s="66"/>
      <c r="I53" s="32"/>
      <c r="J53" s="32"/>
      <c r="K53" s="40"/>
      <c r="L53" s="66"/>
      <c r="M53" s="32"/>
      <c r="N53" s="32"/>
      <c r="O53" s="80"/>
      <c r="P53" s="94" t="s">
        <v>69</v>
      </c>
      <c r="Q53" s="100"/>
      <c r="R53" s="105"/>
      <c r="S53" s="118" t="str">
        <f>IF(S52="","",VLOOKUP(S52,'シフト記号表（勤務時間帯）'!$C$6:$K$35,9,FALSE))</f>
        <v/>
      </c>
      <c r="T53" s="130" t="str">
        <f>IF(T52="","",VLOOKUP(T52,'シフト記号表（勤務時間帯）'!$C$6:$K$35,9,FALSE))</f>
        <v/>
      </c>
      <c r="U53" s="130" t="str">
        <f>IF(U52="","",VLOOKUP(U52,'シフト記号表（勤務時間帯）'!$C$6:$K$35,9,FALSE))</f>
        <v/>
      </c>
      <c r="V53" s="130" t="str">
        <f>IF(V52="","",VLOOKUP(V52,'シフト記号表（勤務時間帯）'!$C$6:$K$35,9,FALSE))</f>
        <v/>
      </c>
      <c r="W53" s="130" t="str">
        <f>IF(W52="","",VLOOKUP(W52,'シフト記号表（勤務時間帯）'!$C$6:$K$35,9,FALSE))</f>
        <v/>
      </c>
      <c r="X53" s="130" t="str">
        <f>IF(X52="","",VLOOKUP(X52,'シフト記号表（勤務時間帯）'!$C$6:$K$35,9,FALSE))</f>
        <v/>
      </c>
      <c r="Y53" s="142" t="str">
        <f>IF(Y52="","",VLOOKUP(Y52,'シフト記号表（勤務時間帯）'!$C$6:$K$35,9,FALSE))</f>
        <v/>
      </c>
      <c r="Z53" s="118" t="str">
        <f>IF(Z52="","",VLOOKUP(Z52,'シフト記号表（勤務時間帯）'!$C$6:$K$35,9,FALSE))</f>
        <v/>
      </c>
      <c r="AA53" s="130" t="str">
        <f>IF(AA52="","",VLOOKUP(AA52,'シフト記号表（勤務時間帯）'!$C$6:$K$35,9,FALSE))</f>
        <v/>
      </c>
      <c r="AB53" s="130" t="str">
        <f>IF(AB52="","",VLOOKUP(AB52,'シフト記号表（勤務時間帯）'!$C$6:$K$35,9,FALSE))</f>
        <v/>
      </c>
      <c r="AC53" s="130" t="str">
        <f>IF(AC52="","",VLOOKUP(AC52,'シフト記号表（勤務時間帯）'!$C$6:$K$35,9,FALSE))</f>
        <v/>
      </c>
      <c r="AD53" s="130" t="str">
        <f>IF(AD52="","",VLOOKUP(AD52,'シフト記号表（勤務時間帯）'!$C$6:$K$35,9,FALSE))</f>
        <v/>
      </c>
      <c r="AE53" s="130" t="str">
        <f>IF(AE52="","",VLOOKUP(AE52,'シフト記号表（勤務時間帯）'!$C$6:$K$35,9,FALSE))</f>
        <v/>
      </c>
      <c r="AF53" s="142" t="str">
        <f>IF(AF52="","",VLOOKUP(AF52,'シフト記号表（勤務時間帯）'!$C$6:$K$35,9,FALSE))</f>
        <v/>
      </c>
      <c r="AG53" s="118" t="str">
        <f>IF(AG52="","",VLOOKUP(AG52,'シフト記号表（勤務時間帯）'!$C$6:$K$35,9,FALSE))</f>
        <v/>
      </c>
      <c r="AH53" s="130" t="str">
        <f>IF(AH52="","",VLOOKUP(AH52,'シフト記号表（勤務時間帯）'!$C$6:$K$35,9,FALSE))</f>
        <v/>
      </c>
      <c r="AI53" s="130" t="str">
        <f>IF(AI52="","",VLOOKUP(AI52,'シフト記号表（勤務時間帯）'!$C$6:$K$35,9,FALSE))</f>
        <v/>
      </c>
      <c r="AJ53" s="130" t="str">
        <f>IF(AJ52="","",VLOOKUP(AJ52,'シフト記号表（勤務時間帯）'!$C$6:$K$35,9,FALSE))</f>
        <v/>
      </c>
      <c r="AK53" s="130" t="str">
        <f>IF(AK52="","",VLOOKUP(AK52,'シフト記号表（勤務時間帯）'!$C$6:$K$35,9,FALSE))</f>
        <v/>
      </c>
      <c r="AL53" s="130" t="str">
        <f>IF(AL52="","",VLOOKUP(AL52,'シフト記号表（勤務時間帯）'!$C$6:$K$35,9,FALSE))</f>
        <v/>
      </c>
      <c r="AM53" s="142" t="str">
        <f>IF(AM52="","",VLOOKUP(AM52,'シフト記号表（勤務時間帯）'!$C$6:$K$35,9,FALSE))</f>
        <v/>
      </c>
      <c r="AN53" s="118" t="str">
        <f>IF(AN52="","",VLOOKUP(AN52,'シフト記号表（勤務時間帯）'!$C$6:$K$35,9,FALSE))</f>
        <v/>
      </c>
      <c r="AO53" s="130" t="str">
        <f>IF(AO52="","",VLOOKUP(AO52,'シフト記号表（勤務時間帯）'!$C$6:$K$35,9,FALSE))</f>
        <v/>
      </c>
      <c r="AP53" s="130" t="str">
        <f>IF(AP52="","",VLOOKUP(AP52,'シフト記号表（勤務時間帯）'!$C$6:$K$35,9,FALSE))</f>
        <v/>
      </c>
      <c r="AQ53" s="130" t="str">
        <f>IF(AQ52="","",VLOOKUP(AQ52,'シフト記号表（勤務時間帯）'!$C$6:$K$35,9,FALSE))</f>
        <v/>
      </c>
      <c r="AR53" s="130" t="str">
        <f>IF(AR52="","",VLOOKUP(AR52,'シフト記号表（勤務時間帯）'!$C$6:$K$35,9,FALSE))</f>
        <v/>
      </c>
      <c r="AS53" s="130" t="str">
        <f>IF(AS52="","",VLOOKUP(AS52,'シフト記号表（勤務時間帯）'!$C$6:$K$35,9,FALSE))</f>
        <v/>
      </c>
      <c r="AT53" s="142" t="str">
        <f>IF(AT52="","",VLOOKUP(AT52,'シフト記号表（勤務時間帯）'!$C$6:$K$35,9,FALSE))</f>
        <v/>
      </c>
      <c r="AU53" s="118" t="str">
        <f>IF(AU52="","",VLOOKUP(AU52,'シフト記号表（勤務時間帯）'!$C$6:$K$35,9,FALSE))</f>
        <v/>
      </c>
      <c r="AV53" s="130" t="str">
        <f>IF(AV52="","",VLOOKUP(AV52,'シフト記号表（勤務時間帯）'!$C$6:$K$35,9,FALSE))</f>
        <v/>
      </c>
      <c r="AW53" s="130" t="str">
        <f>IF(AW52="","",VLOOKUP(AW52,'シフト記号表（勤務時間帯）'!$C$6:$K$35,9,FALSE))</f>
        <v/>
      </c>
      <c r="AX53" s="173">
        <f>IF($BB$3="４週",SUM(S53:AT53),IF($BB$3="暦月",SUM(S53:AW53),""))</f>
        <v>0</v>
      </c>
      <c r="AY53" s="181"/>
      <c r="AZ53" s="187">
        <f>IF($BB$3="４週",AX53/4,IF($BB$3="暦月",'通所型サービス（100名）'!AX53/('通所型サービス（100名）'!$BB$8/7),""))</f>
        <v>0</v>
      </c>
      <c r="BA53" s="105"/>
      <c r="BB53" s="18"/>
      <c r="BC53" s="32"/>
      <c r="BD53" s="32"/>
      <c r="BE53" s="32"/>
      <c r="BF53" s="80"/>
      <c r="BG53" s="3"/>
      <c r="BH53" s="3"/>
      <c r="BI53" s="3"/>
      <c r="BJ53" s="3"/>
      <c r="BK53" s="3"/>
      <c r="BL53" s="3"/>
      <c r="BM53" s="3"/>
      <c r="BN53" s="3"/>
      <c r="BO53" s="3"/>
      <c r="BP53" s="3"/>
      <c r="BQ53" s="3"/>
      <c r="BR53" s="3"/>
      <c r="BS53" s="3"/>
      <c r="BT53" s="3"/>
      <c r="BU53" s="3"/>
    </row>
    <row r="54" spans="1:73" ht="20.25" customHeight="1">
      <c r="A54" s="3"/>
      <c r="B54" s="11"/>
      <c r="C54" s="25"/>
      <c r="D54" s="37"/>
      <c r="E54" s="42"/>
      <c r="F54" s="49">
        <f>C52</f>
        <v>0</v>
      </c>
      <c r="G54" s="60"/>
      <c r="H54" s="69"/>
      <c r="I54" s="37"/>
      <c r="J54" s="37"/>
      <c r="K54" s="42"/>
      <c r="L54" s="69"/>
      <c r="M54" s="37"/>
      <c r="N54" s="37"/>
      <c r="O54" s="91"/>
      <c r="P54" s="95" t="s">
        <v>36</v>
      </c>
      <c r="Q54" s="101"/>
      <c r="R54" s="106"/>
      <c r="S54" s="119" t="str">
        <f>IF(S52="","",VLOOKUP(S52,'シフト記号表（勤務時間帯）'!$C$6:$U$35,19,FALSE))</f>
        <v/>
      </c>
      <c r="T54" s="131" t="str">
        <f>IF(T52="","",VLOOKUP(T52,'シフト記号表（勤務時間帯）'!$C$6:$U$35,19,FALSE))</f>
        <v/>
      </c>
      <c r="U54" s="131" t="str">
        <f>IF(U52="","",VLOOKUP(U52,'シフト記号表（勤務時間帯）'!$C$6:$U$35,19,FALSE))</f>
        <v/>
      </c>
      <c r="V54" s="131" t="str">
        <f>IF(V52="","",VLOOKUP(V52,'シフト記号表（勤務時間帯）'!$C$6:$U$35,19,FALSE))</f>
        <v/>
      </c>
      <c r="W54" s="131" t="str">
        <f>IF(W52="","",VLOOKUP(W52,'シフト記号表（勤務時間帯）'!$C$6:$U$35,19,FALSE))</f>
        <v/>
      </c>
      <c r="X54" s="131" t="str">
        <f>IF(X52="","",VLOOKUP(X52,'シフト記号表（勤務時間帯）'!$C$6:$U$35,19,FALSE))</f>
        <v/>
      </c>
      <c r="Y54" s="143" t="str">
        <f>IF(Y52="","",VLOOKUP(Y52,'シフト記号表（勤務時間帯）'!$C$6:$U$35,19,FALSE))</f>
        <v/>
      </c>
      <c r="Z54" s="119" t="str">
        <f>IF(Z52="","",VLOOKUP(Z52,'シフト記号表（勤務時間帯）'!$C$6:$U$35,19,FALSE))</f>
        <v/>
      </c>
      <c r="AA54" s="131" t="str">
        <f>IF(AA52="","",VLOOKUP(AA52,'シフト記号表（勤務時間帯）'!$C$6:$U$35,19,FALSE))</f>
        <v/>
      </c>
      <c r="AB54" s="131" t="str">
        <f>IF(AB52="","",VLOOKUP(AB52,'シフト記号表（勤務時間帯）'!$C$6:$U$35,19,FALSE))</f>
        <v/>
      </c>
      <c r="AC54" s="131" t="str">
        <f>IF(AC52="","",VLOOKUP(AC52,'シフト記号表（勤務時間帯）'!$C$6:$U$35,19,FALSE))</f>
        <v/>
      </c>
      <c r="AD54" s="131" t="str">
        <f>IF(AD52="","",VLOOKUP(AD52,'シフト記号表（勤務時間帯）'!$C$6:$U$35,19,FALSE))</f>
        <v/>
      </c>
      <c r="AE54" s="131" t="str">
        <f>IF(AE52="","",VLOOKUP(AE52,'シフト記号表（勤務時間帯）'!$C$6:$U$35,19,FALSE))</f>
        <v/>
      </c>
      <c r="AF54" s="143" t="str">
        <f>IF(AF52="","",VLOOKUP(AF52,'シフト記号表（勤務時間帯）'!$C$6:$U$35,19,FALSE))</f>
        <v/>
      </c>
      <c r="AG54" s="119" t="str">
        <f>IF(AG52="","",VLOOKUP(AG52,'シフト記号表（勤務時間帯）'!$C$6:$U$35,19,FALSE))</f>
        <v/>
      </c>
      <c r="AH54" s="131" t="str">
        <f>IF(AH52="","",VLOOKUP(AH52,'シフト記号表（勤務時間帯）'!$C$6:$U$35,19,FALSE))</f>
        <v/>
      </c>
      <c r="AI54" s="131" t="str">
        <f>IF(AI52="","",VLOOKUP(AI52,'シフト記号表（勤務時間帯）'!$C$6:$U$35,19,FALSE))</f>
        <v/>
      </c>
      <c r="AJ54" s="131" t="str">
        <f>IF(AJ52="","",VLOOKUP(AJ52,'シフト記号表（勤務時間帯）'!$C$6:$U$35,19,FALSE))</f>
        <v/>
      </c>
      <c r="AK54" s="131" t="str">
        <f>IF(AK52="","",VLOOKUP(AK52,'シフト記号表（勤務時間帯）'!$C$6:$U$35,19,FALSE))</f>
        <v/>
      </c>
      <c r="AL54" s="131" t="str">
        <f>IF(AL52="","",VLOOKUP(AL52,'シフト記号表（勤務時間帯）'!$C$6:$U$35,19,FALSE))</f>
        <v/>
      </c>
      <c r="AM54" s="143" t="str">
        <f>IF(AM52="","",VLOOKUP(AM52,'シフト記号表（勤務時間帯）'!$C$6:$U$35,19,FALSE))</f>
        <v/>
      </c>
      <c r="AN54" s="119" t="str">
        <f>IF(AN52="","",VLOOKUP(AN52,'シフト記号表（勤務時間帯）'!$C$6:$U$35,19,FALSE))</f>
        <v/>
      </c>
      <c r="AO54" s="131" t="str">
        <f>IF(AO52="","",VLOOKUP(AO52,'シフト記号表（勤務時間帯）'!$C$6:$U$35,19,FALSE))</f>
        <v/>
      </c>
      <c r="AP54" s="131" t="str">
        <f>IF(AP52="","",VLOOKUP(AP52,'シフト記号表（勤務時間帯）'!$C$6:$U$35,19,FALSE))</f>
        <v/>
      </c>
      <c r="AQ54" s="131" t="str">
        <f>IF(AQ52="","",VLOOKUP(AQ52,'シフト記号表（勤務時間帯）'!$C$6:$U$35,19,FALSE))</f>
        <v/>
      </c>
      <c r="AR54" s="131" t="str">
        <f>IF(AR52="","",VLOOKUP(AR52,'シフト記号表（勤務時間帯）'!$C$6:$U$35,19,FALSE))</f>
        <v/>
      </c>
      <c r="AS54" s="131" t="str">
        <f>IF(AS52="","",VLOOKUP(AS52,'シフト記号表（勤務時間帯）'!$C$6:$U$35,19,FALSE))</f>
        <v/>
      </c>
      <c r="AT54" s="143" t="str">
        <f>IF(AT52="","",VLOOKUP(AT52,'シフト記号表（勤務時間帯）'!$C$6:$U$35,19,FALSE))</f>
        <v/>
      </c>
      <c r="AU54" s="119" t="str">
        <f>IF(AU52="","",VLOOKUP(AU52,'シフト記号表（勤務時間帯）'!$C$6:$U$35,19,FALSE))</f>
        <v/>
      </c>
      <c r="AV54" s="131" t="str">
        <f>IF(AV52="","",VLOOKUP(AV52,'シフト記号表（勤務時間帯）'!$C$6:$U$35,19,FALSE))</f>
        <v/>
      </c>
      <c r="AW54" s="131" t="str">
        <f>IF(AW52="","",VLOOKUP(AW52,'シフト記号表（勤務時間帯）'!$C$6:$U$35,19,FALSE))</f>
        <v/>
      </c>
      <c r="AX54" s="174">
        <f>IF($BB$3="４週",SUM(S54:AT54),IF($BB$3="暦月",SUM(S54:AW54),""))</f>
        <v>0</v>
      </c>
      <c r="AY54" s="182"/>
      <c r="AZ54" s="188">
        <f>IF($BB$3="４週",AX54/4,IF($BB$3="暦月",'通所型サービス（100名）'!AX54/('通所型サービス（100名）'!$BB$8/7),""))</f>
        <v>0</v>
      </c>
      <c r="BA54" s="106"/>
      <c r="BB54" s="25"/>
      <c r="BC54" s="37"/>
      <c r="BD54" s="37"/>
      <c r="BE54" s="37"/>
      <c r="BF54" s="91"/>
      <c r="BG54" s="3"/>
      <c r="BH54" s="3"/>
      <c r="BI54" s="3"/>
      <c r="BJ54" s="3"/>
      <c r="BK54" s="3"/>
      <c r="BL54" s="3"/>
      <c r="BM54" s="3"/>
      <c r="BN54" s="3"/>
      <c r="BO54" s="3"/>
      <c r="BP54" s="3"/>
      <c r="BQ54" s="3"/>
      <c r="BR54" s="3"/>
      <c r="BS54" s="3"/>
      <c r="BT54" s="3"/>
      <c r="BU54" s="3"/>
    </row>
    <row r="55" spans="1:73" ht="20.25" customHeight="1">
      <c r="A55" s="3"/>
      <c r="B55" s="12">
        <f>B52+1</f>
        <v>12</v>
      </c>
      <c r="C55" s="27"/>
      <c r="D55" s="38"/>
      <c r="E55" s="43"/>
      <c r="F55" s="51"/>
      <c r="G55" s="51"/>
      <c r="H55" s="70"/>
      <c r="I55" s="38"/>
      <c r="J55" s="38"/>
      <c r="K55" s="43"/>
      <c r="L55" s="84"/>
      <c r="M55" s="38"/>
      <c r="N55" s="38"/>
      <c r="O55" s="90"/>
      <c r="P55" s="96" t="s">
        <v>54</v>
      </c>
      <c r="Q55" s="102"/>
      <c r="R55" s="107"/>
      <c r="S55" s="216"/>
      <c r="T55" s="218"/>
      <c r="U55" s="218"/>
      <c r="V55" s="218"/>
      <c r="W55" s="218"/>
      <c r="X55" s="218"/>
      <c r="Y55" s="219"/>
      <c r="Z55" s="216"/>
      <c r="AA55" s="218"/>
      <c r="AB55" s="218"/>
      <c r="AC55" s="218"/>
      <c r="AD55" s="218"/>
      <c r="AE55" s="218"/>
      <c r="AF55" s="219"/>
      <c r="AG55" s="216"/>
      <c r="AH55" s="218"/>
      <c r="AI55" s="218"/>
      <c r="AJ55" s="218"/>
      <c r="AK55" s="218"/>
      <c r="AL55" s="218"/>
      <c r="AM55" s="219"/>
      <c r="AN55" s="216"/>
      <c r="AO55" s="218"/>
      <c r="AP55" s="218"/>
      <c r="AQ55" s="218"/>
      <c r="AR55" s="218"/>
      <c r="AS55" s="218"/>
      <c r="AT55" s="219"/>
      <c r="AU55" s="216"/>
      <c r="AV55" s="218"/>
      <c r="AW55" s="218"/>
      <c r="AX55" s="221"/>
      <c r="AY55" s="183"/>
      <c r="AZ55" s="226"/>
      <c r="BA55" s="107"/>
      <c r="BB55" s="198"/>
      <c r="BC55" s="38"/>
      <c r="BD55" s="38"/>
      <c r="BE55" s="38"/>
      <c r="BF55" s="90"/>
      <c r="BG55" s="3"/>
      <c r="BH55" s="3"/>
      <c r="BI55" s="3"/>
      <c r="BJ55" s="3"/>
      <c r="BK55" s="3"/>
      <c r="BL55" s="3"/>
      <c r="BM55" s="3"/>
      <c r="BN55" s="3"/>
      <c r="BO55" s="3"/>
      <c r="BP55" s="3"/>
      <c r="BQ55" s="3"/>
      <c r="BR55" s="3"/>
      <c r="BS55" s="3"/>
      <c r="BT55" s="3"/>
      <c r="BU55" s="3"/>
    </row>
    <row r="56" spans="1:73" ht="20.25" customHeight="1">
      <c r="A56" s="3"/>
      <c r="B56" s="8"/>
      <c r="C56" s="18"/>
      <c r="D56" s="32"/>
      <c r="E56" s="40"/>
      <c r="F56" s="49"/>
      <c r="G56" s="57"/>
      <c r="H56" s="66"/>
      <c r="I56" s="32"/>
      <c r="J56" s="32"/>
      <c r="K56" s="40"/>
      <c r="L56" s="66"/>
      <c r="M56" s="32"/>
      <c r="N56" s="32"/>
      <c r="O56" s="80"/>
      <c r="P56" s="94" t="s">
        <v>69</v>
      </c>
      <c r="Q56" s="100"/>
      <c r="R56" s="105"/>
      <c r="S56" s="118" t="str">
        <f>IF(S55="","",VLOOKUP(S55,'シフト記号表（勤務時間帯）'!$C$6:$K$35,9,FALSE))</f>
        <v/>
      </c>
      <c r="T56" s="130" t="str">
        <f>IF(T55="","",VLOOKUP(T55,'シフト記号表（勤務時間帯）'!$C$6:$K$35,9,FALSE))</f>
        <v/>
      </c>
      <c r="U56" s="130" t="str">
        <f>IF(U55="","",VLOOKUP(U55,'シフト記号表（勤務時間帯）'!$C$6:$K$35,9,FALSE))</f>
        <v/>
      </c>
      <c r="V56" s="130" t="str">
        <f>IF(V55="","",VLOOKUP(V55,'シフト記号表（勤務時間帯）'!$C$6:$K$35,9,FALSE))</f>
        <v/>
      </c>
      <c r="W56" s="130" t="str">
        <f>IF(W55="","",VLOOKUP(W55,'シフト記号表（勤務時間帯）'!$C$6:$K$35,9,FALSE))</f>
        <v/>
      </c>
      <c r="X56" s="130" t="str">
        <f>IF(X55="","",VLOOKUP(X55,'シフト記号表（勤務時間帯）'!$C$6:$K$35,9,FALSE))</f>
        <v/>
      </c>
      <c r="Y56" s="142" t="str">
        <f>IF(Y55="","",VLOOKUP(Y55,'シフト記号表（勤務時間帯）'!$C$6:$K$35,9,FALSE))</f>
        <v/>
      </c>
      <c r="Z56" s="118" t="str">
        <f>IF(Z55="","",VLOOKUP(Z55,'シフト記号表（勤務時間帯）'!$C$6:$K$35,9,FALSE))</f>
        <v/>
      </c>
      <c r="AA56" s="130" t="str">
        <f>IF(AA55="","",VLOOKUP(AA55,'シフト記号表（勤務時間帯）'!$C$6:$K$35,9,FALSE))</f>
        <v/>
      </c>
      <c r="AB56" s="130" t="str">
        <f>IF(AB55="","",VLOOKUP(AB55,'シフト記号表（勤務時間帯）'!$C$6:$K$35,9,FALSE))</f>
        <v/>
      </c>
      <c r="AC56" s="130" t="str">
        <f>IF(AC55="","",VLOOKUP(AC55,'シフト記号表（勤務時間帯）'!$C$6:$K$35,9,FALSE))</f>
        <v/>
      </c>
      <c r="AD56" s="130" t="str">
        <f>IF(AD55="","",VLOOKUP(AD55,'シフト記号表（勤務時間帯）'!$C$6:$K$35,9,FALSE))</f>
        <v/>
      </c>
      <c r="AE56" s="130" t="str">
        <f>IF(AE55="","",VLOOKUP(AE55,'シフト記号表（勤務時間帯）'!$C$6:$K$35,9,FALSE))</f>
        <v/>
      </c>
      <c r="AF56" s="142" t="str">
        <f>IF(AF55="","",VLOOKUP(AF55,'シフト記号表（勤務時間帯）'!$C$6:$K$35,9,FALSE))</f>
        <v/>
      </c>
      <c r="AG56" s="118" t="str">
        <f>IF(AG55="","",VLOOKUP(AG55,'シフト記号表（勤務時間帯）'!$C$6:$K$35,9,FALSE))</f>
        <v/>
      </c>
      <c r="AH56" s="130" t="str">
        <f>IF(AH55="","",VLOOKUP(AH55,'シフト記号表（勤務時間帯）'!$C$6:$K$35,9,FALSE))</f>
        <v/>
      </c>
      <c r="AI56" s="130" t="str">
        <f>IF(AI55="","",VLOOKUP(AI55,'シフト記号表（勤務時間帯）'!$C$6:$K$35,9,FALSE))</f>
        <v/>
      </c>
      <c r="AJ56" s="130" t="str">
        <f>IF(AJ55="","",VLOOKUP(AJ55,'シフト記号表（勤務時間帯）'!$C$6:$K$35,9,FALSE))</f>
        <v/>
      </c>
      <c r="AK56" s="130" t="str">
        <f>IF(AK55="","",VLOOKUP(AK55,'シフト記号表（勤務時間帯）'!$C$6:$K$35,9,FALSE))</f>
        <v/>
      </c>
      <c r="AL56" s="130" t="str">
        <f>IF(AL55="","",VLOOKUP(AL55,'シフト記号表（勤務時間帯）'!$C$6:$K$35,9,FALSE))</f>
        <v/>
      </c>
      <c r="AM56" s="142" t="str">
        <f>IF(AM55="","",VLOOKUP(AM55,'シフト記号表（勤務時間帯）'!$C$6:$K$35,9,FALSE))</f>
        <v/>
      </c>
      <c r="AN56" s="118" t="str">
        <f>IF(AN55="","",VLOOKUP(AN55,'シフト記号表（勤務時間帯）'!$C$6:$K$35,9,FALSE))</f>
        <v/>
      </c>
      <c r="AO56" s="130" t="str">
        <f>IF(AO55="","",VLOOKUP(AO55,'シフト記号表（勤務時間帯）'!$C$6:$K$35,9,FALSE))</f>
        <v/>
      </c>
      <c r="AP56" s="130" t="str">
        <f>IF(AP55="","",VLOOKUP(AP55,'シフト記号表（勤務時間帯）'!$C$6:$K$35,9,FALSE))</f>
        <v/>
      </c>
      <c r="AQ56" s="130" t="str">
        <f>IF(AQ55="","",VLOOKUP(AQ55,'シフト記号表（勤務時間帯）'!$C$6:$K$35,9,FALSE))</f>
        <v/>
      </c>
      <c r="AR56" s="130" t="str">
        <f>IF(AR55="","",VLOOKUP(AR55,'シフト記号表（勤務時間帯）'!$C$6:$K$35,9,FALSE))</f>
        <v/>
      </c>
      <c r="AS56" s="130" t="str">
        <f>IF(AS55="","",VLOOKUP(AS55,'シフト記号表（勤務時間帯）'!$C$6:$K$35,9,FALSE))</f>
        <v/>
      </c>
      <c r="AT56" s="142" t="str">
        <f>IF(AT55="","",VLOOKUP(AT55,'シフト記号表（勤務時間帯）'!$C$6:$K$35,9,FALSE))</f>
        <v/>
      </c>
      <c r="AU56" s="118" t="str">
        <f>IF(AU55="","",VLOOKUP(AU55,'シフト記号表（勤務時間帯）'!$C$6:$K$35,9,FALSE))</f>
        <v/>
      </c>
      <c r="AV56" s="130" t="str">
        <f>IF(AV55="","",VLOOKUP(AV55,'シフト記号表（勤務時間帯）'!$C$6:$K$35,9,FALSE))</f>
        <v/>
      </c>
      <c r="AW56" s="130" t="str">
        <f>IF(AW55="","",VLOOKUP(AW55,'シフト記号表（勤務時間帯）'!$C$6:$K$35,9,FALSE))</f>
        <v/>
      </c>
      <c r="AX56" s="173">
        <f>IF($BB$3="４週",SUM(S56:AT56),IF($BB$3="暦月",SUM(S56:AW56),""))</f>
        <v>0</v>
      </c>
      <c r="AY56" s="181"/>
      <c r="AZ56" s="187">
        <f>IF($BB$3="４週",AX56/4,IF($BB$3="暦月",'通所型サービス（100名）'!AX56/('通所型サービス（100名）'!$BB$8/7),""))</f>
        <v>0</v>
      </c>
      <c r="BA56" s="105"/>
      <c r="BB56" s="18"/>
      <c r="BC56" s="32"/>
      <c r="BD56" s="32"/>
      <c r="BE56" s="32"/>
      <c r="BF56" s="80"/>
      <c r="BG56" s="3"/>
      <c r="BH56" s="3"/>
      <c r="BI56" s="3"/>
      <c r="BJ56" s="3"/>
      <c r="BK56" s="3"/>
      <c r="BL56" s="3"/>
      <c r="BM56" s="3"/>
      <c r="BN56" s="3"/>
      <c r="BO56" s="3"/>
      <c r="BP56" s="3"/>
      <c r="BQ56" s="3"/>
      <c r="BR56" s="3"/>
      <c r="BS56" s="3"/>
      <c r="BT56" s="3"/>
      <c r="BU56" s="3"/>
    </row>
    <row r="57" spans="1:73" ht="20.25" customHeight="1">
      <c r="A57" s="3"/>
      <c r="B57" s="11"/>
      <c r="C57" s="25"/>
      <c r="D57" s="37"/>
      <c r="E57" s="42"/>
      <c r="F57" s="49">
        <f>C55</f>
        <v>0</v>
      </c>
      <c r="G57" s="60"/>
      <c r="H57" s="69"/>
      <c r="I57" s="37"/>
      <c r="J57" s="37"/>
      <c r="K57" s="42"/>
      <c r="L57" s="69"/>
      <c r="M57" s="37"/>
      <c r="N57" s="37"/>
      <c r="O57" s="91"/>
      <c r="P57" s="95" t="s">
        <v>36</v>
      </c>
      <c r="Q57" s="101"/>
      <c r="R57" s="106"/>
      <c r="S57" s="119" t="str">
        <f>IF(S55="","",VLOOKUP(S55,'シフト記号表（勤務時間帯）'!$C$6:$U$35,19,FALSE))</f>
        <v/>
      </c>
      <c r="T57" s="131" t="str">
        <f>IF(T55="","",VLOOKUP(T55,'シフト記号表（勤務時間帯）'!$C$6:$U$35,19,FALSE))</f>
        <v/>
      </c>
      <c r="U57" s="131" t="str">
        <f>IF(U55="","",VLOOKUP(U55,'シフト記号表（勤務時間帯）'!$C$6:$U$35,19,FALSE))</f>
        <v/>
      </c>
      <c r="V57" s="131" t="str">
        <f>IF(V55="","",VLOOKUP(V55,'シフト記号表（勤務時間帯）'!$C$6:$U$35,19,FALSE))</f>
        <v/>
      </c>
      <c r="W57" s="131" t="str">
        <f>IF(W55="","",VLOOKUP(W55,'シフト記号表（勤務時間帯）'!$C$6:$U$35,19,FALSE))</f>
        <v/>
      </c>
      <c r="X57" s="131" t="str">
        <f>IF(X55="","",VLOOKUP(X55,'シフト記号表（勤務時間帯）'!$C$6:$U$35,19,FALSE))</f>
        <v/>
      </c>
      <c r="Y57" s="143" t="str">
        <f>IF(Y55="","",VLOOKUP(Y55,'シフト記号表（勤務時間帯）'!$C$6:$U$35,19,FALSE))</f>
        <v/>
      </c>
      <c r="Z57" s="119" t="str">
        <f>IF(Z55="","",VLOOKUP(Z55,'シフト記号表（勤務時間帯）'!$C$6:$U$35,19,FALSE))</f>
        <v/>
      </c>
      <c r="AA57" s="131" t="str">
        <f>IF(AA55="","",VLOOKUP(AA55,'シフト記号表（勤務時間帯）'!$C$6:$U$35,19,FALSE))</f>
        <v/>
      </c>
      <c r="AB57" s="131" t="str">
        <f>IF(AB55="","",VLOOKUP(AB55,'シフト記号表（勤務時間帯）'!$C$6:$U$35,19,FALSE))</f>
        <v/>
      </c>
      <c r="AC57" s="131" t="str">
        <f>IF(AC55="","",VLOOKUP(AC55,'シフト記号表（勤務時間帯）'!$C$6:$U$35,19,FALSE))</f>
        <v/>
      </c>
      <c r="AD57" s="131" t="str">
        <f>IF(AD55="","",VLOOKUP(AD55,'シフト記号表（勤務時間帯）'!$C$6:$U$35,19,FALSE))</f>
        <v/>
      </c>
      <c r="AE57" s="131" t="str">
        <f>IF(AE55="","",VLOOKUP(AE55,'シフト記号表（勤務時間帯）'!$C$6:$U$35,19,FALSE))</f>
        <v/>
      </c>
      <c r="AF57" s="143" t="str">
        <f>IF(AF55="","",VLOOKUP(AF55,'シフト記号表（勤務時間帯）'!$C$6:$U$35,19,FALSE))</f>
        <v/>
      </c>
      <c r="AG57" s="119" t="str">
        <f>IF(AG55="","",VLOOKUP(AG55,'シフト記号表（勤務時間帯）'!$C$6:$U$35,19,FALSE))</f>
        <v/>
      </c>
      <c r="AH57" s="131" t="str">
        <f>IF(AH55="","",VLOOKUP(AH55,'シフト記号表（勤務時間帯）'!$C$6:$U$35,19,FALSE))</f>
        <v/>
      </c>
      <c r="AI57" s="131" t="str">
        <f>IF(AI55="","",VLOOKUP(AI55,'シフト記号表（勤務時間帯）'!$C$6:$U$35,19,FALSE))</f>
        <v/>
      </c>
      <c r="AJ57" s="131" t="str">
        <f>IF(AJ55="","",VLOOKUP(AJ55,'シフト記号表（勤務時間帯）'!$C$6:$U$35,19,FALSE))</f>
        <v/>
      </c>
      <c r="AK57" s="131" t="str">
        <f>IF(AK55="","",VLOOKUP(AK55,'シフト記号表（勤務時間帯）'!$C$6:$U$35,19,FALSE))</f>
        <v/>
      </c>
      <c r="AL57" s="131" t="str">
        <f>IF(AL55="","",VLOOKUP(AL55,'シフト記号表（勤務時間帯）'!$C$6:$U$35,19,FALSE))</f>
        <v/>
      </c>
      <c r="AM57" s="143" t="str">
        <f>IF(AM55="","",VLOOKUP(AM55,'シフト記号表（勤務時間帯）'!$C$6:$U$35,19,FALSE))</f>
        <v/>
      </c>
      <c r="AN57" s="119" t="str">
        <f>IF(AN55="","",VLOOKUP(AN55,'シフト記号表（勤務時間帯）'!$C$6:$U$35,19,FALSE))</f>
        <v/>
      </c>
      <c r="AO57" s="131" t="str">
        <f>IF(AO55="","",VLOOKUP(AO55,'シフト記号表（勤務時間帯）'!$C$6:$U$35,19,FALSE))</f>
        <v/>
      </c>
      <c r="AP57" s="131" t="str">
        <f>IF(AP55="","",VLOOKUP(AP55,'シフト記号表（勤務時間帯）'!$C$6:$U$35,19,FALSE))</f>
        <v/>
      </c>
      <c r="AQ57" s="131" t="str">
        <f>IF(AQ55="","",VLOOKUP(AQ55,'シフト記号表（勤務時間帯）'!$C$6:$U$35,19,FALSE))</f>
        <v/>
      </c>
      <c r="AR57" s="131" t="str">
        <f>IF(AR55="","",VLOOKUP(AR55,'シフト記号表（勤務時間帯）'!$C$6:$U$35,19,FALSE))</f>
        <v/>
      </c>
      <c r="AS57" s="131" t="str">
        <f>IF(AS55="","",VLOOKUP(AS55,'シフト記号表（勤務時間帯）'!$C$6:$U$35,19,FALSE))</f>
        <v/>
      </c>
      <c r="AT57" s="143" t="str">
        <f>IF(AT55="","",VLOOKUP(AT55,'シフト記号表（勤務時間帯）'!$C$6:$U$35,19,FALSE))</f>
        <v/>
      </c>
      <c r="AU57" s="119" t="str">
        <f>IF(AU55="","",VLOOKUP(AU55,'シフト記号表（勤務時間帯）'!$C$6:$U$35,19,FALSE))</f>
        <v/>
      </c>
      <c r="AV57" s="131" t="str">
        <f>IF(AV55="","",VLOOKUP(AV55,'シフト記号表（勤務時間帯）'!$C$6:$U$35,19,FALSE))</f>
        <v/>
      </c>
      <c r="AW57" s="131" t="str">
        <f>IF(AW55="","",VLOOKUP(AW55,'シフト記号表（勤務時間帯）'!$C$6:$U$35,19,FALSE))</f>
        <v/>
      </c>
      <c r="AX57" s="174">
        <f>IF($BB$3="４週",SUM(S57:AT57),IF($BB$3="暦月",SUM(S57:AW57),""))</f>
        <v>0</v>
      </c>
      <c r="AY57" s="182"/>
      <c r="AZ57" s="188">
        <f>IF($BB$3="４週",AX57/4,IF($BB$3="暦月",'通所型サービス（100名）'!AX57/('通所型サービス（100名）'!$BB$8/7),""))</f>
        <v>0</v>
      </c>
      <c r="BA57" s="106"/>
      <c r="BB57" s="25"/>
      <c r="BC57" s="37"/>
      <c r="BD57" s="37"/>
      <c r="BE57" s="37"/>
      <c r="BF57" s="91"/>
      <c r="BG57" s="3"/>
      <c r="BH57" s="3"/>
      <c r="BI57" s="3"/>
      <c r="BJ57" s="3"/>
      <c r="BK57" s="3"/>
      <c r="BL57" s="3"/>
      <c r="BM57" s="3"/>
      <c r="BN57" s="3"/>
      <c r="BO57" s="3"/>
      <c r="BP57" s="3"/>
      <c r="BQ57" s="3"/>
      <c r="BR57" s="3"/>
      <c r="BS57" s="3"/>
      <c r="BT57" s="3"/>
      <c r="BU57" s="3"/>
    </row>
    <row r="58" spans="1:73" ht="20.25" customHeight="1">
      <c r="A58" s="3"/>
      <c r="B58" s="12">
        <f>B55+1</f>
        <v>13</v>
      </c>
      <c r="C58" s="27"/>
      <c r="D58" s="38"/>
      <c r="E58" s="43"/>
      <c r="F58" s="51"/>
      <c r="G58" s="51"/>
      <c r="H58" s="70"/>
      <c r="I58" s="38"/>
      <c r="J58" s="38"/>
      <c r="K58" s="43"/>
      <c r="L58" s="84"/>
      <c r="M58" s="38"/>
      <c r="N58" s="38"/>
      <c r="O58" s="90"/>
      <c r="P58" s="96" t="s">
        <v>54</v>
      </c>
      <c r="Q58" s="102"/>
      <c r="R58" s="107"/>
      <c r="S58" s="216"/>
      <c r="T58" s="218"/>
      <c r="U58" s="218"/>
      <c r="V58" s="218"/>
      <c r="W58" s="218"/>
      <c r="X58" s="218"/>
      <c r="Y58" s="219"/>
      <c r="Z58" s="216"/>
      <c r="AA58" s="218"/>
      <c r="AB58" s="218"/>
      <c r="AC58" s="218"/>
      <c r="AD58" s="218"/>
      <c r="AE58" s="218"/>
      <c r="AF58" s="219"/>
      <c r="AG58" s="216"/>
      <c r="AH58" s="218"/>
      <c r="AI58" s="218"/>
      <c r="AJ58" s="218"/>
      <c r="AK58" s="218"/>
      <c r="AL58" s="218"/>
      <c r="AM58" s="219"/>
      <c r="AN58" s="216"/>
      <c r="AO58" s="218"/>
      <c r="AP58" s="218"/>
      <c r="AQ58" s="218"/>
      <c r="AR58" s="218"/>
      <c r="AS58" s="218"/>
      <c r="AT58" s="219"/>
      <c r="AU58" s="216"/>
      <c r="AV58" s="218"/>
      <c r="AW58" s="218"/>
      <c r="AX58" s="221"/>
      <c r="AY58" s="183"/>
      <c r="AZ58" s="226"/>
      <c r="BA58" s="107"/>
      <c r="BB58" s="198"/>
      <c r="BC58" s="38"/>
      <c r="BD58" s="38"/>
      <c r="BE58" s="38"/>
      <c r="BF58" s="90"/>
      <c r="BG58" s="3"/>
      <c r="BH58" s="3"/>
      <c r="BI58" s="3"/>
      <c r="BJ58" s="3"/>
      <c r="BK58" s="3"/>
      <c r="BL58" s="3"/>
      <c r="BM58" s="3"/>
      <c r="BN58" s="3"/>
      <c r="BO58" s="3"/>
      <c r="BP58" s="3"/>
      <c r="BQ58" s="3"/>
      <c r="BR58" s="3"/>
      <c r="BS58" s="3"/>
      <c r="BT58" s="3"/>
      <c r="BU58" s="3"/>
    </row>
    <row r="59" spans="1:73" ht="20.25" customHeight="1">
      <c r="A59" s="3"/>
      <c r="B59" s="8"/>
      <c r="C59" s="18"/>
      <c r="D59" s="32"/>
      <c r="E59" s="40"/>
      <c r="F59" s="49"/>
      <c r="G59" s="57"/>
      <c r="H59" s="66"/>
      <c r="I59" s="32"/>
      <c r="J59" s="32"/>
      <c r="K59" s="40"/>
      <c r="L59" s="66"/>
      <c r="M59" s="32"/>
      <c r="N59" s="32"/>
      <c r="O59" s="80"/>
      <c r="P59" s="94" t="s">
        <v>69</v>
      </c>
      <c r="Q59" s="100"/>
      <c r="R59" s="105"/>
      <c r="S59" s="118" t="str">
        <f>IF(S58="","",VLOOKUP(S58,'シフト記号表（勤務時間帯）'!$C$6:$K$35,9,FALSE))</f>
        <v/>
      </c>
      <c r="T59" s="130" t="str">
        <f>IF(T58="","",VLOOKUP(T58,'シフト記号表（勤務時間帯）'!$C$6:$K$35,9,FALSE))</f>
        <v/>
      </c>
      <c r="U59" s="130" t="str">
        <f>IF(U58="","",VLOOKUP(U58,'シフト記号表（勤務時間帯）'!$C$6:$K$35,9,FALSE))</f>
        <v/>
      </c>
      <c r="V59" s="130" t="str">
        <f>IF(V58="","",VLOOKUP(V58,'シフト記号表（勤務時間帯）'!$C$6:$K$35,9,FALSE))</f>
        <v/>
      </c>
      <c r="W59" s="130" t="str">
        <f>IF(W58="","",VLOOKUP(W58,'シフト記号表（勤務時間帯）'!$C$6:$K$35,9,FALSE))</f>
        <v/>
      </c>
      <c r="X59" s="130" t="str">
        <f>IF(X58="","",VLOOKUP(X58,'シフト記号表（勤務時間帯）'!$C$6:$K$35,9,FALSE))</f>
        <v/>
      </c>
      <c r="Y59" s="142" t="str">
        <f>IF(Y58="","",VLOOKUP(Y58,'シフト記号表（勤務時間帯）'!$C$6:$K$35,9,FALSE))</f>
        <v/>
      </c>
      <c r="Z59" s="118" t="str">
        <f>IF(Z58="","",VLOOKUP(Z58,'シフト記号表（勤務時間帯）'!$C$6:$K$35,9,FALSE))</f>
        <v/>
      </c>
      <c r="AA59" s="130" t="str">
        <f>IF(AA58="","",VLOOKUP(AA58,'シフト記号表（勤務時間帯）'!$C$6:$K$35,9,FALSE))</f>
        <v/>
      </c>
      <c r="AB59" s="130" t="str">
        <f>IF(AB58="","",VLOOKUP(AB58,'シフト記号表（勤務時間帯）'!$C$6:$K$35,9,FALSE))</f>
        <v/>
      </c>
      <c r="AC59" s="130" t="str">
        <f>IF(AC58="","",VLOOKUP(AC58,'シフト記号表（勤務時間帯）'!$C$6:$K$35,9,FALSE))</f>
        <v/>
      </c>
      <c r="AD59" s="130" t="str">
        <f>IF(AD58="","",VLOOKUP(AD58,'シフト記号表（勤務時間帯）'!$C$6:$K$35,9,FALSE))</f>
        <v/>
      </c>
      <c r="AE59" s="130" t="str">
        <f>IF(AE58="","",VLOOKUP(AE58,'シフト記号表（勤務時間帯）'!$C$6:$K$35,9,FALSE))</f>
        <v/>
      </c>
      <c r="AF59" s="142" t="str">
        <f>IF(AF58="","",VLOOKUP(AF58,'シフト記号表（勤務時間帯）'!$C$6:$K$35,9,FALSE))</f>
        <v/>
      </c>
      <c r="AG59" s="118" t="str">
        <f>IF(AG58="","",VLOOKUP(AG58,'シフト記号表（勤務時間帯）'!$C$6:$K$35,9,FALSE))</f>
        <v/>
      </c>
      <c r="AH59" s="130" t="str">
        <f>IF(AH58="","",VLOOKUP(AH58,'シフト記号表（勤務時間帯）'!$C$6:$K$35,9,FALSE))</f>
        <v/>
      </c>
      <c r="AI59" s="130" t="str">
        <f>IF(AI58="","",VLOOKUP(AI58,'シフト記号表（勤務時間帯）'!$C$6:$K$35,9,FALSE))</f>
        <v/>
      </c>
      <c r="AJ59" s="130" t="str">
        <f>IF(AJ58="","",VLOOKUP(AJ58,'シフト記号表（勤務時間帯）'!$C$6:$K$35,9,FALSE))</f>
        <v/>
      </c>
      <c r="AK59" s="130" t="str">
        <f>IF(AK58="","",VLOOKUP(AK58,'シフト記号表（勤務時間帯）'!$C$6:$K$35,9,FALSE))</f>
        <v/>
      </c>
      <c r="AL59" s="130" t="str">
        <f>IF(AL58="","",VLOOKUP(AL58,'シフト記号表（勤務時間帯）'!$C$6:$K$35,9,FALSE))</f>
        <v/>
      </c>
      <c r="AM59" s="142" t="str">
        <f>IF(AM58="","",VLOOKUP(AM58,'シフト記号表（勤務時間帯）'!$C$6:$K$35,9,FALSE))</f>
        <v/>
      </c>
      <c r="AN59" s="118" t="str">
        <f>IF(AN58="","",VLOOKUP(AN58,'シフト記号表（勤務時間帯）'!$C$6:$K$35,9,FALSE))</f>
        <v/>
      </c>
      <c r="AO59" s="130" t="str">
        <f>IF(AO58="","",VLOOKUP(AO58,'シフト記号表（勤務時間帯）'!$C$6:$K$35,9,FALSE))</f>
        <v/>
      </c>
      <c r="AP59" s="130" t="str">
        <f>IF(AP58="","",VLOOKUP(AP58,'シフト記号表（勤務時間帯）'!$C$6:$K$35,9,FALSE))</f>
        <v/>
      </c>
      <c r="AQ59" s="130" t="str">
        <f>IF(AQ58="","",VLOOKUP(AQ58,'シフト記号表（勤務時間帯）'!$C$6:$K$35,9,FALSE))</f>
        <v/>
      </c>
      <c r="AR59" s="130" t="str">
        <f>IF(AR58="","",VLOOKUP(AR58,'シフト記号表（勤務時間帯）'!$C$6:$K$35,9,FALSE))</f>
        <v/>
      </c>
      <c r="AS59" s="130" t="str">
        <f>IF(AS58="","",VLOOKUP(AS58,'シフト記号表（勤務時間帯）'!$C$6:$K$35,9,FALSE))</f>
        <v/>
      </c>
      <c r="AT59" s="142" t="str">
        <f>IF(AT58="","",VLOOKUP(AT58,'シフト記号表（勤務時間帯）'!$C$6:$K$35,9,FALSE))</f>
        <v/>
      </c>
      <c r="AU59" s="118" t="str">
        <f>IF(AU58="","",VLOOKUP(AU58,'シフト記号表（勤務時間帯）'!$C$6:$K$35,9,FALSE))</f>
        <v/>
      </c>
      <c r="AV59" s="130" t="str">
        <f>IF(AV58="","",VLOOKUP(AV58,'シフト記号表（勤務時間帯）'!$C$6:$K$35,9,FALSE))</f>
        <v/>
      </c>
      <c r="AW59" s="130" t="str">
        <f>IF(AW58="","",VLOOKUP(AW58,'シフト記号表（勤務時間帯）'!$C$6:$K$35,9,FALSE))</f>
        <v/>
      </c>
      <c r="AX59" s="173">
        <f>IF($BB$3="４週",SUM(S59:AT59),IF($BB$3="暦月",SUM(S59:AW59),""))</f>
        <v>0</v>
      </c>
      <c r="AY59" s="181"/>
      <c r="AZ59" s="187">
        <f>IF($BB$3="４週",AX59/4,IF($BB$3="暦月",'通所型サービス（100名）'!AX59/('通所型サービス（100名）'!$BB$8/7),""))</f>
        <v>0</v>
      </c>
      <c r="BA59" s="105"/>
      <c r="BB59" s="18"/>
      <c r="BC59" s="32"/>
      <c r="BD59" s="32"/>
      <c r="BE59" s="32"/>
      <c r="BF59" s="80"/>
      <c r="BG59" s="3"/>
      <c r="BH59" s="3"/>
      <c r="BI59" s="3"/>
      <c r="BJ59" s="3"/>
      <c r="BK59" s="3"/>
      <c r="BL59" s="3"/>
      <c r="BM59" s="3"/>
      <c r="BN59" s="3"/>
      <c r="BO59" s="3"/>
      <c r="BP59" s="3"/>
      <c r="BQ59" s="3"/>
      <c r="BR59" s="3"/>
      <c r="BS59" s="3"/>
      <c r="BT59" s="3"/>
      <c r="BU59" s="3"/>
    </row>
    <row r="60" spans="1:73" ht="20.25" customHeight="1">
      <c r="A60" s="3"/>
      <c r="B60" s="11"/>
      <c r="C60" s="25"/>
      <c r="D60" s="37"/>
      <c r="E60" s="42"/>
      <c r="F60" s="209">
        <f>C58</f>
        <v>0</v>
      </c>
      <c r="G60" s="60"/>
      <c r="H60" s="69"/>
      <c r="I60" s="37"/>
      <c r="J60" s="37"/>
      <c r="K60" s="42"/>
      <c r="L60" s="69"/>
      <c r="M60" s="37"/>
      <c r="N60" s="37"/>
      <c r="O60" s="91"/>
      <c r="P60" s="95" t="s">
        <v>36</v>
      </c>
      <c r="Q60" s="101"/>
      <c r="R60" s="106"/>
      <c r="S60" s="119" t="str">
        <f>IF(S58="","",VLOOKUP(S58,'シフト記号表（勤務時間帯）'!$C$6:$U$35,19,FALSE))</f>
        <v/>
      </c>
      <c r="T60" s="131" t="str">
        <f>IF(T58="","",VLOOKUP(T58,'シフト記号表（勤務時間帯）'!$C$6:$U$35,19,FALSE))</f>
        <v/>
      </c>
      <c r="U60" s="131" t="str">
        <f>IF(U58="","",VLOOKUP(U58,'シフト記号表（勤務時間帯）'!$C$6:$U$35,19,FALSE))</f>
        <v/>
      </c>
      <c r="V60" s="131" t="str">
        <f>IF(V58="","",VLOOKUP(V58,'シフト記号表（勤務時間帯）'!$C$6:$U$35,19,FALSE))</f>
        <v/>
      </c>
      <c r="W60" s="131" t="str">
        <f>IF(W58="","",VLOOKUP(W58,'シフト記号表（勤務時間帯）'!$C$6:$U$35,19,FALSE))</f>
        <v/>
      </c>
      <c r="X60" s="131" t="str">
        <f>IF(X58="","",VLOOKUP(X58,'シフト記号表（勤務時間帯）'!$C$6:$U$35,19,FALSE))</f>
        <v/>
      </c>
      <c r="Y60" s="143" t="str">
        <f>IF(Y58="","",VLOOKUP(Y58,'シフト記号表（勤務時間帯）'!$C$6:$U$35,19,FALSE))</f>
        <v/>
      </c>
      <c r="Z60" s="119" t="str">
        <f>IF(Z58="","",VLOOKUP(Z58,'シフト記号表（勤務時間帯）'!$C$6:$U$35,19,FALSE))</f>
        <v/>
      </c>
      <c r="AA60" s="131" t="str">
        <f>IF(AA58="","",VLOOKUP(AA58,'シフト記号表（勤務時間帯）'!$C$6:$U$35,19,FALSE))</f>
        <v/>
      </c>
      <c r="AB60" s="131" t="str">
        <f>IF(AB58="","",VLOOKUP(AB58,'シフト記号表（勤務時間帯）'!$C$6:$U$35,19,FALSE))</f>
        <v/>
      </c>
      <c r="AC60" s="131" t="str">
        <f>IF(AC58="","",VLOOKUP(AC58,'シフト記号表（勤務時間帯）'!$C$6:$U$35,19,FALSE))</f>
        <v/>
      </c>
      <c r="AD60" s="131" t="str">
        <f>IF(AD58="","",VLOOKUP(AD58,'シフト記号表（勤務時間帯）'!$C$6:$U$35,19,FALSE))</f>
        <v/>
      </c>
      <c r="AE60" s="131" t="str">
        <f>IF(AE58="","",VLOOKUP(AE58,'シフト記号表（勤務時間帯）'!$C$6:$U$35,19,FALSE))</f>
        <v/>
      </c>
      <c r="AF60" s="143" t="str">
        <f>IF(AF58="","",VLOOKUP(AF58,'シフト記号表（勤務時間帯）'!$C$6:$U$35,19,FALSE))</f>
        <v/>
      </c>
      <c r="AG60" s="119" t="str">
        <f>IF(AG58="","",VLOOKUP(AG58,'シフト記号表（勤務時間帯）'!$C$6:$U$35,19,FALSE))</f>
        <v/>
      </c>
      <c r="AH60" s="131" t="str">
        <f>IF(AH58="","",VLOOKUP(AH58,'シフト記号表（勤務時間帯）'!$C$6:$U$35,19,FALSE))</f>
        <v/>
      </c>
      <c r="AI60" s="131" t="str">
        <f>IF(AI58="","",VLOOKUP(AI58,'シフト記号表（勤務時間帯）'!$C$6:$U$35,19,FALSE))</f>
        <v/>
      </c>
      <c r="AJ60" s="131" t="str">
        <f>IF(AJ58="","",VLOOKUP(AJ58,'シフト記号表（勤務時間帯）'!$C$6:$U$35,19,FALSE))</f>
        <v/>
      </c>
      <c r="AK60" s="131" t="str">
        <f>IF(AK58="","",VLOOKUP(AK58,'シフト記号表（勤務時間帯）'!$C$6:$U$35,19,FALSE))</f>
        <v/>
      </c>
      <c r="AL60" s="131" t="str">
        <f>IF(AL58="","",VLOOKUP(AL58,'シフト記号表（勤務時間帯）'!$C$6:$U$35,19,FALSE))</f>
        <v/>
      </c>
      <c r="AM60" s="143" t="str">
        <f>IF(AM58="","",VLOOKUP(AM58,'シフト記号表（勤務時間帯）'!$C$6:$U$35,19,FALSE))</f>
        <v/>
      </c>
      <c r="AN60" s="119" t="str">
        <f>IF(AN58="","",VLOOKUP(AN58,'シフト記号表（勤務時間帯）'!$C$6:$U$35,19,FALSE))</f>
        <v/>
      </c>
      <c r="AO60" s="131" t="str">
        <f>IF(AO58="","",VLOOKUP(AO58,'シフト記号表（勤務時間帯）'!$C$6:$U$35,19,FALSE))</f>
        <v/>
      </c>
      <c r="AP60" s="131" t="str">
        <f>IF(AP58="","",VLOOKUP(AP58,'シフト記号表（勤務時間帯）'!$C$6:$U$35,19,FALSE))</f>
        <v/>
      </c>
      <c r="AQ60" s="131" t="str">
        <f>IF(AQ58="","",VLOOKUP(AQ58,'シフト記号表（勤務時間帯）'!$C$6:$U$35,19,FALSE))</f>
        <v/>
      </c>
      <c r="AR60" s="131" t="str">
        <f>IF(AR58="","",VLOOKUP(AR58,'シフト記号表（勤務時間帯）'!$C$6:$U$35,19,FALSE))</f>
        <v/>
      </c>
      <c r="AS60" s="131" t="str">
        <f>IF(AS58="","",VLOOKUP(AS58,'シフト記号表（勤務時間帯）'!$C$6:$U$35,19,FALSE))</f>
        <v/>
      </c>
      <c r="AT60" s="143" t="str">
        <f>IF(AT58="","",VLOOKUP(AT58,'シフト記号表（勤務時間帯）'!$C$6:$U$35,19,FALSE))</f>
        <v/>
      </c>
      <c r="AU60" s="119" t="str">
        <f>IF(AU58="","",VLOOKUP(AU58,'シフト記号表（勤務時間帯）'!$C$6:$U$35,19,FALSE))</f>
        <v/>
      </c>
      <c r="AV60" s="131" t="str">
        <f>IF(AV58="","",VLOOKUP(AV58,'シフト記号表（勤務時間帯）'!$C$6:$U$35,19,FALSE))</f>
        <v/>
      </c>
      <c r="AW60" s="131" t="str">
        <f>IF(AW58="","",VLOOKUP(AW58,'シフト記号表（勤務時間帯）'!$C$6:$U$35,19,FALSE))</f>
        <v/>
      </c>
      <c r="AX60" s="174">
        <f>IF($BB$3="４週",SUM(S60:AT60),IF($BB$3="暦月",SUM(S60:AW60),""))</f>
        <v>0</v>
      </c>
      <c r="AY60" s="182"/>
      <c r="AZ60" s="188">
        <f>IF($BB$3="４週",AX60/4,IF($BB$3="暦月",'通所型サービス（100名）'!AX60/('通所型サービス（100名）'!$BB$8/7),""))</f>
        <v>0</v>
      </c>
      <c r="BA60" s="106"/>
      <c r="BB60" s="25"/>
      <c r="BC60" s="37"/>
      <c r="BD60" s="37"/>
      <c r="BE60" s="37"/>
      <c r="BF60" s="91"/>
      <c r="BG60" s="3"/>
      <c r="BH60" s="3"/>
      <c r="BI60" s="3"/>
      <c r="BJ60" s="3"/>
      <c r="BK60" s="3"/>
      <c r="BL60" s="3"/>
      <c r="BM60" s="3"/>
      <c r="BN60" s="3"/>
      <c r="BO60" s="3"/>
      <c r="BP60" s="3"/>
      <c r="BQ60" s="3"/>
      <c r="BR60" s="3"/>
      <c r="BS60" s="3"/>
      <c r="BT60" s="3"/>
      <c r="BU60" s="3"/>
    </row>
    <row r="61" spans="1:73" ht="20.25" customHeight="1">
      <c r="A61" s="3"/>
      <c r="B61" s="207">
        <f>B58+1</f>
        <v>14</v>
      </c>
      <c r="C61" s="208"/>
      <c r="D61" s="88"/>
      <c r="E61" s="40"/>
      <c r="F61" s="210"/>
      <c r="G61" s="210"/>
      <c r="H61" s="211"/>
      <c r="I61" s="88"/>
      <c r="J61" s="88"/>
      <c r="K61" s="40"/>
      <c r="L61" s="212"/>
      <c r="M61" s="88"/>
      <c r="N61" s="88"/>
      <c r="O61" s="80"/>
      <c r="P61" s="213" t="s">
        <v>54</v>
      </c>
      <c r="Q61" s="214"/>
      <c r="R61" s="215"/>
      <c r="S61" s="216"/>
      <c r="T61" s="218"/>
      <c r="U61" s="218"/>
      <c r="V61" s="218"/>
      <c r="W61" s="218"/>
      <c r="X61" s="218"/>
      <c r="Y61" s="219"/>
      <c r="Z61" s="216"/>
      <c r="AA61" s="218"/>
      <c r="AB61" s="218"/>
      <c r="AC61" s="218"/>
      <c r="AD61" s="218"/>
      <c r="AE61" s="218"/>
      <c r="AF61" s="219"/>
      <c r="AG61" s="216"/>
      <c r="AH61" s="218"/>
      <c r="AI61" s="218"/>
      <c r="AJ61" s="218"/>
      <c r="AK61" s="218"/>
      <c r="AL61" s="218"/>
      <c r="AM61" s="219"/>
      <c r="AN61" s="216"/>
      <c r="AO61" s="218"/>
      <c r="AP61" s="218"/>
      <c r="AQ61" s="218"/>
      <c r="AR61" s="218"/>
      <c r="AS61" s="218"/>
      <c r="AT61" s="219"/>
      <c r="AU61" s="216"/>
      <c r="AV61" s="218"/>
      <c r="AW61" s="218"/>
      <c r="AX61" s="222"/>
      <c r="AY61" s="224"/>
      <c r="AZ61" s="227"/>
      <c r="BA61" s="215"/>
      <c r="BB61" s="228"/>
      <c r="BC61" s="88"/>
      <c r="BD61" s="88"/>
      <c r="BE61" s="88"/>
      <c r="BF61" s="80"/>
      <c r="BG61" s="3"/>
      <c r="BH61" s="3"/>
      <c r="BI61" s="3"/>
      <c r="BJ61" s="3"/>
      <c r="BK61" s="3"/>
      <c r="BL61" s="3"/>
      <c r="BM61" s="3"/>
      <c r="BN61" s="3"/>
      <c r="BO61" s="3"/>
      <c r="BP61" s="3"/>
      <c r="BQ61" s="3"/>
      <c r="BR61" s="3"/>
      <c r="BS61" s="3"/>
      <c r="BT61" s="3"/>
      <c r="BU61" s="3"/>
    </row>
    <row r="62" spans="1:73" ht="20.25" customHeight="1">
      <c r="A62" s="3"/>
      <c r="B62" s="8"/>
      <c r="C62" s="18"/>
      <c r="D62" s="32"/>
      <c r="E62" s="40"/>
      <c r="F62" s="49"/>
      <c r="G62" s="57"/>
      <c r="H62" s="66"/>
      <c r="I62" s="32"/>
      <c r="J62" s="32"/>
      <c r="K62" s="40"/>
      <c r="L62" s="66"/>
      <c r="M62" s="32"/>
      <c r="N62" s="32"/>
      <c r="O62" s="80"/>
      <c r="P62" s="94" t="s">
        <v>69</v>
      </c>
      <c r="Q62" s="100"/>
      <c r="R62" s="105"/>
      <c r="S62" s="118" t="str">
        <f>IF(S61="","",VLOOKUP(S61,'シフト記号表（勤務時間帯）'!$C$6:$K$35,9,FALSE))</f>
        <v/>
      </c>
      <c r="T62" s="130" t="str">
        <f>IF(T61="","",VLOOKUP(T61,'シフト記号表（勤務時間帯）'!$C$6:$K$35,9,FALSE))</f>
        <v/>
      </c>
      <c r="U62" s="130" t="str">
        <f>IF(U61="","",VLOOKUP(U61,'シフト記号表（勤務時間帯）'!$C$6:$K$35,9,FALSE))</f>
        <v/>
      </c>
      <c r="V62" s="130" t="str">
        <f>IF(V61="","",VLOOKUP(V61,'シフト記号表（勤務時間帯）'!$C$6:$K$35,9,FALSE))</f>
        <v/>
      </c>
      <c r="W62" s="130" t="str">
        <f>IF(W61="","",VLOOKUP(W61,'シフト記号表（勤務時間帯）'!$C$6:$K$35,9,FALSE))</f>
        <v/>
      </c>
      <c r="X62" s="130" t="str">
        <f>IF(X61="","",VLOOKUP(X61,'シフト記号表（勤務時間帯）'!$C$6:$K$35,9,FALSE))</f>
        <v/>
      </c>
      <c r="Y62" s="142" t="str">
        <f>IF(Y61="","",VLOOKUP(Y61,'シフト記号表（勤務時間帯）'!$C$6:$K$35,9,FALSE))</f>
        <v/>
      </c>
      <c r="Z62" s="118" t="str">
        <f>IF(Z61="","",VLOOKUP(Z61,'シフト記号表（勤務時間帯）'!$C$6:$K$35,9,FALSE))</f>
        <v/>
      </c>
      <c r="AA62" s="130" t="str">
        <f>IF(AA61="","",VLOOKUP(AA61,'シフト記号表（勤務時間帯）'!$C$6:$K$35,9,FALSE))</f>
        <v/>
      </c>
      <c r="AB62" s="130" t="str">
        <f>IF(AB61="","",VLOOKUP(AB61,'シフト記号表（勤務時間帯）'!$C$6:$K$35,9,FALSE))</f>
        <v/>
      </c>
      <c r="AC62" s="130" t="str">
        <f>IF(AC61="","",VLOOKUP(AC61,'シフト記号表（勤務時間帯）'!$C$6:$K$35,9,FALSE))</f>
        <v/>
      </c>
      <c r="AD62" s="130" t="str">
        <f>IF(AD61="","",VLOOKUP(AD61,'シフト記号表（勤務時間帯）'!$C$6:$K$35,9,FALSE))</f>
        <v/>
      </c>
      <c r="AE62" s="130" t="str">
        <f>IF(AE61="","",VLOOKUP(AE61,'シフト記号表（勤務時間帯）'!$C$6:$K$35,9,FALSE))</f>
        <v/>
      </c>
      <c r="AF62" s="142" t="str">
        <f>IF(AF61="","",VLOOKUP(AF61,'シフト記号表（勤務時間帯）'!$C$6:$K$35,9,FALSE))</f>
        <v/>
      </c>
      <c r="AG62" s="118" t="str">
        <f>IF(AG61="","",VLOOKUP(AG61,'シフト記号表（勤務時間帯）'!$C$6:$K$35,9,FALSE))</f>
        <v/>
      </c>
      <c r="AH62" s="130" t="str">
        <f>IF(AH61="","",VLOOKUP(AH61,'シフト記号表（勤務時間帯）'!$C$6:$K$35,9,FALSE))</f>
        <v/>
      </c>
      <c r="AI62" s="130" t="str">
        <f>IF(AI61="","",VLOOKUP(AI61,'シフト記号表（勤務時間帯）'!$C$6:$K$35,9,FALSE))</f>
        <v/>
      </c>
      <c r="AJ62" s="130" t="str">
        <f>IF(AJ61="","",VLOOKUP(AJ61,'シフト記号表（勤務時間帯）'!$C$6:$K$35,9,FALSE))</f>
        <v/>
      </c>
      <c r="AK62" s="130" t="str">
        <f>IF(AK61="","",VLOOKUP(AK61,'シフト記号表（勤務時間帯）'!$C$6:$K$35,9,FALSE))</f>
        <v/>
      </c>
      <c r="AL62" s="130" t="str">
        <f>IF(AL61="","",VLOOKUP(AL61,'シフト記号表（勤務時間帯）'!$C$6:$K$35,9,FALSE))</f>
        <v/>
      </c>
      <c r="AM62" s="142" t="str">
        <f>IF(AM61="","",VLOOKUP(AM61,'シフト記号表（勤務時間帯）'!$C$6:$K$35,9,FALSE))</f>
        <v/>
      </c>
      <c r="AN62" s="118" t="str">
        <f>IF(AN61="","",VLOOKUP(AN61,'シフト記号表（勤務時間帯）'!$C$6:$K$35,9,FALSE))</f>
        <v/>
      </c>
      <c r="AO62" s="130" t="str">
        <f>IF(AO61="","",VLOOKUP(AO61,'シフト記号表（勤務時間帯）'!$C$6:$K$35,9,FALSE))</f>
        <v/>
      </c>
      <c r="AP62" s="130" t="str">
        <f>IF(AP61="","",VLOOKUP(AP61,'シフト記号表（勤務時間帯）'!$C$6:$K$35,9,FALSE))</f>
        <v/>
      </c>
      <c r="AQ62" s="130" t="str">
        <f>IF(AQ61="","",VLOOKUP(AQ61,'シフト記号表（勤務時間帯）'!$C$6:$K$35,9,FALSE))</f>
        <v/>
      </c>
      <c r="AR62" s="130" t="str">
        <f>IF(AR61="","",VLOOKUP(AR61,'シフト記号表（勤務時間帯）'!$C$6:$K$35,9,FALSE))</f>
        <v/>
      </c>
      <c r="AS62" s="130" t="str">
        <f>IF(AS61="","",VLOOKUP(AS61,'シフト記号表（勤務時間帯）'!$C$6:$K$35,9,FALSE))</f>
        <v/>
      </c>
      <c r="AT62" s="142" t="str">
        <f>IF(AT61="","",VLOOKUP(AT61,'シフト記号表（勤務時間帯）'!$C$6:$K$35,9,FALSE))</f>
        <v/>
      </c>
      <c r="AU62" s="118" t="str">
        <f>IF(AU61="","",VLOOKUP(AU61,'シフト記号表（勤務時間帯）'!$C$6:$K$35,9,FALSE))</f>
        <v/>
      </c>
      <c r="AV62" s="130" t="str">
        <f>IF(AV61="","",VLOOKUP(AV61,'シフト記号表（勤務時間帯）'!$C$6:$K$35,9,FALSE))</f>
        <v/>
      </c>
      <c r="AW62" s="130" t="str">
        <f>IF(AW61="","",VLOOKUP(AW61,'シフト記号表（勤務時間帯）'!$C$6:$K$35,9,FALSE))</f>
        <v/>
      </c>
      <c r="AX62" s="173">
        <f>IF($BB$3="４週",SUM(S62:AT62),IF($BB$3="暦月",SUM(S62:AW62),""))</f>
        <v>0</v>
      </c>
      <c r="AY62" s="181"/>
      <c r="AZ62" s="187">
        <f>IF($BB$3="４週",AX62/4,IF($BB$3="暦月",'通所型サービス（100名）'!AX62/('通所型サービス（100名）'!$BB$8/7),""))</f>
        <v>0</v>
      </c>
      <c r="BA62" s="105"/>
      <c r="BB62" s="18"/>
      <c r="BC62" s="32"/>
      <c r="BD62" s="32"/>
      <c r="BE62" s="32"/>
      <c r="BF62" s="80"/>
      <c r="BG62" s="3"/>
      <c r="BH62" s="3"/>
      <c r="BI62" s="3"/>
      <c r="BJ62" s="3"/>
      <c r="BK62" s="3"/>
      <c r="BL62" s="3"/>
      <c r="BM62" s="3"/>
      <c r="BN62" s="3"/>
      <c r="BO62" s="3"/>
      <c r="BP62" s="3"/>
      <c r="BQ62" s="3"/>
      <c r="BR62" s="3"/>
      <c r="BS62" s="3"/>
      <c r="BT62" s="3"/>
      <c r="BU62" s="3"/>
    </row>
    <row r="63" spans="1:73" ht="20.25" customHeight="1">
      <c r="A63" s="3"/>
      <c r="B63" s="11"/>
      <c r="C63" s="25"/>
      <c r="D63" s="37"/>
      <c r="E63" s="42"/>
      <c r="F63" s="209">
        <f>C61</f>
        <v>0</v>
      </c>
      <c r="G63" s="60"/>
      <c r="H63" s="69"/>
      <c r="I63" s="37"/>
      <c r="J63" s="37"/>
      <c r="K63" s="42"/>
      <c r="L63" s="69"/>
      <c r="M63" s="37"/>
      <c r="N63" s="37"/>
      <c r="O63" s="91"/>
      <c r="P63" s="95" t="s">
        <v>36</v>
      </c>
      <c r="Q63" s="101"/>
      <c r="R63" s="106"/>
      <c r="S63" s="119" t="str">
        <f>IF(S61="","",VLOOKUP(S61,'シフト記号表（勤務時間帯）'!$C$6:$U$35,19,FALSE))</f>
        <v/>
      </c>
      <c r="T63" s="131" t="str">
        <f>IF(T61="","",VLOOKUP(T61,'シフト記号表（勤務時間帯）'!$C$6:$U$35,19,FALSE))</f>
        <v/>
      </c>
      <c r="U63" s="131" t="str">
        <f>IF(U61="","",VLOOKUP(U61,'シフト記号表（勤務時間帯）'!$C$6:$U$35,19,FALSE))</f>
        <v/>
      </c>
      <c r="V63" s="131" t="str">
        <f>IF(V61="","",VLOOKUP(V61,'シフト記号表（勤務時間帯）'!$C$6:$U$35,19,FALSE))</f>
        <v/>
      </c>
      <c r="W63" s="131" t="str">
        <f>IF(W61="","",VLOOKUP(W61,'シフト記号表（勤務時間帯）'!$C$6:$U$35,19,FALSE))</f>
        <v/>
      </c>
      <c r="X63" s="131" t="str">
        <f>IF(X61="","",VLOOKUP(X61,'シフト記号表（勤務時間帯）'!$C$6:$U$35,19,FALSE))</f>
        <v/>
      </c>
      <c r="Y63" s="143" t="str">
        <f>IF(Y61="","",VLOOKUP(Y61,'シフト記号表（勤務時間帯）'!$C$6:$U$35,19,FALSE))</f>
        <v/>
      </c>
      <c r="Z63" s="119" t="str">
        <f>IF(Z61="","",VLOOKUP(Z61,'シフト記号表（勤務時間帯）'!$C$6:$U$35,19,FALSE))</f>
        <v/>
      </c>
      <c r="AA63" s="131" t="str">
        <f>IF(AA61="","",VLOOKUP(AA61,'シフト記号表（勤務時間帯）'!$C$6:$U$35,19,FALSE))</f>
        <v/>
      </c>
      <c r="AB63" s="131" t="str">
        <f>IF(AB61="","",VLOOKUP(AB61,'シフト記号表（勤務時間帯）'!$C$6:$U$35,19,FALSE))</f>
        <v/>
      </c>
      <c r="AC63" s="131" t="str">
        <f>IF(AC61="","",VLOOKUP(AC61,'シフト記号表（勤務時間帯）'!$C$6:$U$35,19,FALSE))</f>
        <v/>
      </c>
      <c r="AD63" s="131" t="str">
        <f>IF(AD61="","",VLOOKUP(AD61,'シフト記号表（勤務時間帯）'!$C$6:$U$35,19,FALSE))</f>
        <v/>
      </c>
      <c r="AE63" s="131" t="str">
        <f>IF(AE61="","",VLOOKUP(AE61,'シフト記号表（勤務時間帯）'!$C$6:$U$35,19,FALSE))</f>
        <v/>
      </c>
      <c r="AF63" s="143" t="str">
        <f>IF(AF61="","",VLOOKUP(AF61,'シフト記号表（勤務時間帯）'!$C$6:$U$35,19,FALSE))</f>
        <v/>
      </c>
      <c r="AG63" s="119" t="str">
        <f>IF(AG61="","",VLOOKUP(AG61,'シフト記号表（勤務時間帯）'!$C$6:$U$35,19,FALSE))</f>
        <v/>
      </c>
      <c r="AH63" s="131" t="str">
        <f>IF(AH61="","",VLOOKUP(AH61,'シフト記号表（勤務時間帯）'!$C$6:$U$35,19,FALSE))</f>
        <v/>
      </c>
      <c r="AI63" s="131" t="str">
        <f>IF(AI61="","",VLOOKUP(AI61,'シフト記号表（勤務時間帯）'!$C$6:$U$35,19,FALSE))</f>
        <v/>
      </c>
      <c r="AJ63" s="131" t="str">
        <f>IF(AJ61="","",VLOOKUP(AJ61,'シフト記号表（勤務時間帯）'!$C$6:$U$35,19,FALSE))</f>
        <v/>
      </c>
      <c r="AK63" s="131" t="str">
        <f>IF(AK61="","",VLOOKUP(AK61,'シフト記号表（勤務時間帯）'!$C$6:$U$35,19,FALSE))</f>
        <v/>
      </c>
      <c r="AL63" s="131" t="str">
        <f>IF(AL61="","",VLOOKUP(AL61,'シフト記号表（勤務時間帯）'!$C$6:$U$35,19,FALSE))</f>
        <v/>
      </c>
      <c r="AM63" s="143" t="str">
        <f>IF(AM61="","",VLOOKUP(AM61,'シフト記号表（勤務時間帯）'!$C$6:$U$35,19,FALSE))</f>
        <v/>
      </c>
      <c r="AN63" s="119" t="str">
        <f>IF(AN61="","",VLOOKUP(AN61,'シフト記号表（勤務時間帯）'!$C$6:$U$35,19,FALSE))</f>
        <v/>
      </c>
      <c r="AO63" s="131" t="str">
        <f>IF(AO61="","",VLOOKUP(AO61,'シフト記号表（勤務時間帯）'!$C$6:$U$35,19,FALSE))</f>
        <v/>
      </c>
      <c r="AP63" s="131" t="str">
        <f>IF(AP61="","",VLOOKUP(AP61,'シフト記号表（勤務時間帯）'!$C$6:$U$35,19,FALSE))</f>
        <v/>
      </c>
      <c r="AQ63" s="131" t="str">
        <f>IF(AQ61="","",VLOOKUP(AQ61,'シフト記号表（勤務時間帯）'!$C$6:$U$35,19,FALSE))</f>
        <v/>
      </c>
      <c r="AR63" s="131" t="str">
        <f>IF(AR61="","",VLOOKUP(AR61,'シフト記号表（勤務時間帯）'!$C$6:$U$35,19,FALSE))</f>
        <v/>
      </c>
      <c r="AS63" s="131" t="str">
        <f>IF(AS61="","",VLOOKUP(AS61,'シフト記号表（勤務時間帯）'!$C$6:$U$35,19,FALSE))</f>
        <v/>
      </c>
      <c r="AT63" s="143" t="str">
        <f>IF(AT61="","",VLOOKUP(AT61,'シフト記号表（勤務時間帯）'!$C$6:$U$35,19,FALSE))</f>
        <v/>
      </c>
      <c r="AU63" s="119" t="str">
        <f>IF(AU61="","",VLOOKUP(AU61,'シフト記号表（勤務時間帯）'!$C$6:$U$35,19,FALSE))</f>
        <v/>
      </c>
      <c r="AV63" s="131" t="str">
        <f>IF(AV61="","",VLOOKUP(AV61,'シフト記号表（勤務時間帯）'!$C$6:$U$35,19,FALSE))</f>
        <v/>
      </c>
      <c r="AW63" s="131" t="str">
        <f>IF(AW61="","",VLOOKUP(AW61,'シフト記号表（勤務時間帯）'!$C$6:$U$35,19,FALSE))</f>
        <v/>
      </c>
      <c r="AX63" s="174">
        <f>IF($BB$3="４週",SUM(S63:AT63),IF($BB$3="暦月",SUM(S63:AW63),""))</f>
        <v>0</v>
      </c>
      <c r="AY63" s="182"/>
      <c r="AZ63" s="188">
        <f>IF($BB$3="４週",AX63/4,IF($BB$3="暦月",'通所型サービス（100名）'!AX63/('通所型サービス（100名）'!$BB$8/7),""))</f>
        <v>0</v>
      </c>
      <c r="BA63" s="106"/>
      <c r="BB63" s="25"/>
      <c r="BC63" s="37"/>
      <c r="BD63" s="37"/>
      <c r="BE63" s="37"/>
      <c r="BF63" s="91"/>
      <c r="BG63" s="3"/>
      <c r="BH63" s="3"/>
      <c r="BI63" s="3"/>
      <c r="BJ63" s="3"/>
      <c r="BK63" s="3"/>
      <c r="BL63" s="3"/>
      <c r="BM63" s="3"/>
      <c r="BN63" s="3"/>
      <c r="BO63" s="3"/>
      <c r="BP63" s="3"/>
      <c r="BQ63" s="3"/>
      <c r="BR63" s="3"/>
      <c r="BS63" s="3"/>
      <c r="BT63" s="3"/>
      <c r="BU63" s="3"/>
    </row>
    <row r="64" spans="1:73" ht="20.25" customHeight="1">
      <c r="A64" s="3"/>
      <c r="B64" s="12">
        <f>B61+1</f>
        <v>15</v>
      </c>
      <c r="C64" s="27"/>
      <c r="D64" s="38"/>
      <c r="E64" s="43"/>
      <c r="F64" s="51"/>
      <c r="G64" s="51"/>
      <c r="H64" s="70"/>
      <c r="I64" s="38"/>
      <c r="J64" s="38"/>
      <c r="K64" s="43"/>
      <c r="L64" s="84"/>
      <c r="M64" s="38"/>
      <c r="N64" s="38"/>
      <c r="O64" s="90"/>
      <c r="P64" s="96" t="s">
        <v>54</v>
      </c>
      <c r="Q64" s="102"/>
      <c r="R64" s="107"/>
      <c r="S64" s="216"/>
      <c r="T64" s="218"/>
      <c r="U64" s="218"/>
      <c r="V64" s="218"/>
      <c r="W64" s="218"/>
      <c r="X64" s="218"/>
      <c r="Y64" s="219"/>
      <c r="Z64" s="216"/>
      <c r="AA64" s="218"/>
      <c r="AB64" s="218"/>
      <c r="AC64" s="218"/>
      <c r="AD64" s="218"/>
      <c r="AE64" s="218"/>
      <c r="AF64" s="219"/>
      <c r="AG64" s="216"/>
      <c r="AH64" s="218"/>
      <c r="AI64" s="218"/>
      <c r="AJ64" s="218"/>
      <c r="AK64" s="218"/>
      <c r="AL64" s="218"/>
      <c r="AM64" s="219"/>
      <c r="AN64" s="216"/>
      <c r="AO64" s="218"/>
      <c r="AP64" s="218"/>
      <c r="AQ64" s="218"/>
      <c r="AR64" s="218"/>
      <c r="AS64" s="218"/>
      <c r="AT64" s="219"/>
      <c r="AU64" s="216"/>
      <c r="AV64" s="218"/>
      <c r="AW64" s="218"/>
      <c r="AX64" s="221"/>
      <c r="AY64" s="183"/>
      <c r="AZ64" s="226"/>
      <c r="BA64" s="107"/>
      <c r="BB64" s="198"/>
      <c r="BC64" s="38"/>
      <c r="BD64" s="38"/>
      <c r="BE64" s="38"/>
      <c r="BF64" s="90"/>
      <c r="BG64" s="3"/>
      <c r="BH64" s="3"/>
      <c r="BI64" s="3"/>
      <c r="BJ64" s="3"/>
      <c r="BK64" s="3"/>
      <c r="BL64" s="3"/>
      <c r="BM64" s="3"/>
      <c r="BN64" s="3"/>
      <c r="BO64" s="3"/>
      <c r="BP64" s="3"/>
      <c r="BQ64" s="3"/>
      <c r="BR64" s="3"/>
      <c r="BS64" s="3"/>
      <c r="BT64" s="3"/>
      <c r="BU64" s="3"/>
    </row>
    <row r="65" spans="1:73" ht="20.25" customHeight="1">
      <c r="A65" s="3"/>
      <c r="B65" s="8"/>
      <c r="C65" s="18"/>
      <c r="D65" s="32"/>
      <c r="E65" s="40"/>
      <c r="F65" s="49"/>
      <c r="G65" s="57"/>
      <c r="H65" s="66"/>
      <c r="I65" s="32"/>
      <c r="J65" s="32"/>
      <c r="K65" s="40"/>
      <c r="L65" s="66"/>
      <c r="M65" s="32"/>
      <c r="N65" s="32"/>
      <c r="O65" s="80"/>
      <c r="P65" s="94" t="s">
        <v>69</v>
      </c>
      <c r="Q65" s="100"/>
      <c r="R65" s="105"/>
      <c r="S65" s="118" t="str">
        <f>IF(S64="","",VLOOKUP(S64,'シフト記号表（勤務時間帯）'!$C$6:$K$35,9,FALSE))</f>
        <v/>
      </c>
      <c r="T65" s="130" t="str">
        <f>IF(T64="","",VLOOKUP(T64,'シフト記号表（勤務時間帯）'!$C$6:$K$35,9,FALSE))</f>
        <v/>
      </c>
      <c r="U65" s="130" t="str">
        <f>IF(U64="","",VLOOKUP(U64,'シフト記号表（勤務時間帯）'!$C$6:$K$35,9,FALSE))</f>
        <v/>
      </c>
      <c r="V65" s="130" t="str">
        <f>IF(V64="","",VLOOKUP(V64,'シフト記号表（勤務時間帯）'!$C$6:$K$35,9,FALSE))</f>
        <v/>
      </c>
      <c r="W65" s="130" t="str">
        <f>IF(W64="","",VLOOKUP(W64,'シフト記号表（勤務時間帯）'!$C$6:$K$35,9,FALSE))</f>
        <v/>
      </c>
      <c r="X65" s="130" t="str">
        <f>IF(X64="","",VLOOKUP(X64,'シフト記号表（勤務時間帯）'!$C$6:$K$35,9,FALSE))</f>
        <v/>
      </c>
      <c r="Y65" s="142" t="str">
        <f>IF(Y64="","",VLOOKUP(Y64,'シフト記号表（勤務時間帯）'!$C$6:$K$35,9,FALSE))</f>
        <v/>
      </c>
      <c r="Z65" s="118" t="str">
        <f>IF(Z64="","",VLOOKUP(Z64,'シフト記号表（勤務時間帯）'!$C$6:$K$35,9,FALSE))</f>
        <v/>
      </c>
      <c r="AA65" s="130" t="str">
        <f>IF(AA64="","",VLOOKUP(AA64,'シフト記号表（勤務時間帯）'!$C$6:$K$35,9,FALSE))</f>
        <v/>
      </c>
      <c r="AB65" s="130" t="str">
        <f>IF(AB64="","",VLOOKUP(AB64,'シフト記号表（勤務時間帯）'!$C$6:$K$35,9,FALSE))</f>
        <v/>
      </c>
      <c r="AC65" s="130" t="str">
        <f>IF(AC64="","",VLOOKUP(AC64,'シフト記号表（勤務時間帯）'!$C$6:$K$35,9,FALSE))</f>
        <v/>
      </c>
      <c r="AD65" s="130" t="str">
        <f>IF(AD64="","",VLOOKUP(AD64,'シフト記号表（勤務時間帯）'!$C$6:$K$35,9,FALSE))</f>
        <v/>
      </c>
      <c r="AE65" s="130" t="str">
        <f>IF(AE64="","",VLOOKUP(AE64,'シフト記号表（勤務時間帯）'!$C$6:$K$35,9,FALSE))</f>
        <v/>
      </c>
      <c r="AF65" s="142" t="str">
        <f>IF(AF64="","",VLOOKUP(AF64,'シフト記号表（勤務時間帯）'!$C$6:$K$35,9,FALSE))</f>
        <v/>
      </c>
      <c r="AG65" s="118" t="str">
        <f>IF(AG64="","",VLOOKUP(AG64,'シフト記号表（勤務時間帯）'!$C$6:$K$35,9,FALSE))</f>
        <v/>
      </c>
      <c r="AH65" s="130" t="str">
        <f>IF(AH64="","",VLOOKUP(AH64,'シフト記号表（勤務時間帯）'!$C$6:$K$35,9,FALSE))</f>
        <v/>
      </c>
      <c r="AI65" s="130" t="str">
        <f>IF(AI64="","",VLOOKUP(AI64,'シフト記号表（勤務時間帯）'!$C$6:$K$35,9,FALSE))</f>
        <v/>
      </c>
      <c r="AJ65" s="130" t="str">
        <f>IF(AJ64="","",VLOOKUP(AJ64,'シフト記号表（勤務時間帯）'!$C$6:$K$35,9,FALSE))</f>
        <v/>
      </c>
      <c r="AK65" s="130" t="str">
        <f>IF(AK64="","",VLOOKUP(AK64,'シフト記号表（勤務時間帯）'!$C$6:$K$35,9,FALSE))</f>
        <v/>
      </c>
      <c r="AL65" s="130" t="str">
        <f>IF(AL64="","",VLOOKUP(AL64,'シフト記号表（勤務時間帯）'!$C$6:$K$35,9,FALSE))</f>
        <v/>
      </c>
      <c r="AM65" s="142" t="str">
        <f>IF(AM64="","",VLOOKUP(AM64,'シフト記号表（勤務時間帯）'!$C$6:$K$35,9,FALSE))</f>
        <v/>
      </c>
      <c r="AN65" s="118" t="str">
        <f>IF(AN64="","",VLOOKUP(AN64,'シフト記号表（勤務時間帯）'!$C$6:$K$35,9,FALSE))</f>
        <v/>
      </c>
      <c r="AO65" s="130" t="str">
        <f>IF(AO64="","",VLOOKUP(AO64,'シフト記号表（勤務時間帯）'!$C$6:$K$35,9,FALSE))</f>
        <v/>
      </c>
      <c r="AP65" s="130" t="str">
        <f>IF(AP64="","",VLOOKUP(AP64,'シフト記号表（勤務時間帯）'!$C$6:$K$35,9,FALSE))</f>
        <v/>
      </c>
      <c r="AQ65" s="130" t="str">
        <f>IF(AQ64="","",VLOOKUP(AQ64,'シフト記号表（勤務時間帯）'!$C$6:$K$35,9,FALSE))</f>
        <v/>
      </c>
      <c r="AR65" s="130" t="str">
        <f>IF(AR64="","",VLOOKUP(AR64,'シフト記号表（勤務時間帯）'!$C$6:$K$35,9,FALSE))</f>
        <v/>
      </c>
      <c r="AS65" s="130" t="str">
        <f>IF(AS64="","",VLOOKUP(AS64,'シフト記号表（勤務時間帯）'!$C$6:$K$35,9,FALSE))</f>
        <v/>
      </c>
      <c r="AT65" s="142" t="str">
        <f>IF(AT64="","",VLOOKUP(AT64,'シフト記号表（勤務時間帯）'!$C$6:$K$35,9,FALSE))</f>
        <v/>
      </c>
      <c r="AU65" s="118" t="str">
        <f>IF(AU64="","",VLOOKUP(AU64,'シフト記号表（勤務時間帯）'!$C$6:$K$35,9,FALSE))</f>
        <v/>
      </c>
      <c r="AV65" s="130" t="str">
        <f>IF(AV64="","",VLOOKUP(AV64,'シフト記号表（勤務時間帯）'!$C$6:$K$35,9,FALSE))</f>
        <v/>
      </c>
      <c r="AW65" s="130" t="str">
        <f>IF(AW64="","",VLOOKUP(AW64,'シフト記号表（勤務時間帯）'!$C$6:$K$35,9,FALSE))</f>
        <v/>
      </c>
      <c r="AX65" s="173">
        <f>IF($BB$3="４週",SUM(S65:AT65),IF($BB$3="暦月",SUM(S65:AW65),""))</f>
        <v>0</v>
      </c>
      <c r="AY65" s="181"/>
      <c r="AZ65" s="187">
        <f>IF($BB$3="４週",AX65/4,IF($BB$3="暦月",'通所型サービス（100名）'!AX65/('通所型サービス（100名）'!$BB$8/7),""))</f>
        <v>0</v>
      </c>
      <c r="BA65" s="105"/>
      <c r="BB65" s="18"/>
      <c r="BC65" s="32"/>
      <c r="BD65" s="32"/>
      <c r="BE65" s="32"/>
      <c r="BF65" s="80"/>
      <c r="BG65" s="3"/>
      <c r="BH65" s="3"/>
      <c r="BI65" s="3"/>
      <c r="BJ65" s="3"/>
      <c r="BK65" s="3"/>
      <c r="BL65" s="3"/>
      <c r="BM65" s="3"/>
      <c r="BN65" s="3"/>
      <c r="BO65" s="3"/>
      <c r="BP65" s="3"/>
      <c r="BQ65" s="3"/>
      <c r="BR65" s="3"/>
      <c r="BS65" s="3"/>
      <c r="BT65" s="3"/>
      <c r="BU65" s="3"/>
    </row>
    <row r="66" spans="1:73" ht="20.25" customHeight="1">
      <c r="A66" s="3"/>
      <c r="B66" s="11"/>
      <c r="C66" s="25"/>
      <c r="D66" s="37"/>
      <c r="E66" s="42"/>
      <c r="F66" s="209">
        <f>C64</f>
        <v>0</v>
      </c>
      <c r="G66" s="60"/>
      <c r="H66" s="69"/>
      <c r="I66" s="37"/>
      <c r="J66" s="37"/>
      <c r="K66" s="42"/>
      <c r="L66" s="69"/>
      <c r="M66" s="37"/>
      <c r="N66" s="37"/>
      <c r="O66" s="91"/>
      <c r="P66" s="95" t="s">
        <v>36</v>
      </c>
      <c r="Q66" s="101"/>
      <c r="R66" s="106"/>
      <c r="S66" s="119" t="str">
        <f>IF(S64="","",VLOOKUP(S64,'シフト記号表（勤務時間帯）'!$C$6:$U$35,19,FALSE))</f>
        <v/>
      </c>
      <c r="T66" s="131" t="str">
        <f>IF(T64="","",VLOOKUP(T64,'シフト記号表（勤務時間帯）'!$C$6:$U$35,19,FALSE))</f>
        <v/>
      </c>
      <c r="U66" s="131" t="str">
        <f>IF(U64="","",VLOOKUP(U64,'シフト記号表（勤務時間帯）'!$C$6:$U$35,19,FALSE))</f>
        <v/>
      </c>
      <c r="V66" s="131" t="str">
        <f>IF(V64="","",VLOOKUP(V64,'シフト記号表（勤務時間帯）'!$C$6:$U$35,19,FALSE))</f>
        <v/>
      </c>
      <c r="W66" s="131" t="str">
        <f>IF(W64="","",VLOOKUP(W64,'シフト記号表（勤務時間帯）'!$C$6:$U$35,19,FALSE))</f>
        <v/>
      </c>
      <c r="X66" s="131" t="str">
        <f>IF(X64="","",VLOOKUP(X64,'シフト記号表（勤務時間帯）'!$C$6:$U$35,19,FALSE))</f>
        <v/>
      </c>
      <c r="Y66" s="143" t="str">
        <f>IF(Y64="","",VLOOKUP(Y64,'シフト記号表（勤務時間帯）'!$C$6:$U$35,19,FALSE))</f>
        <v/>
      </c>
      <c r="Z66" s="119" t="str">
        <f>IF(Z64="","",VLOOKUP(Z64,'シフト記号表（勤務時間帯）'!$C$6:$U$35,19,FALSE))</f>
        <v/>
      </c>
      <c r="AA66" s="131" t="str">
        <f>IF(AA64="","",VLOOKUP(AA64,'シフト記号表（勤務時間帯）'!$C$6:$U$35,19,FALSE))</f>
        <v/>
      </c>
      <c r="AB66" s="131" t="str">
        <f>IF(AB64="","",VLOOKUP(AB64,'シフト記号表（勤務時間帯）'!$C$6:$U$35,19,FALSE))</f>
        <v/>
      </c>
      <c r="AC66" s="131" t="str">
        <f>IF(AC64="","",VLOOKUP(AC64,'シフト記号表（勤務時間帯）'!$C$6:$U$35,19,FALSE))</f>
        <v/>
      </c>
      <c r="AD66" s="131" t="str">
        <f>IF(AD64="","",VLOOKUP(AD64,'シフト記号表（勤務時間帯）'!$C$6:$U$35,19,FALSE))</f>
        <v/>
      </c>
      <c r="AE66" s="131" t="str">
        <f>IF(AE64="","",VLOOKUP(AE64,'シフト記号表（勤務時間帯）'!$C$6:$U$35,19,FALSE))</f>
        <v/>
      </c>
      <c r="AF66" s="143" t="str">
        <f>IF(AF64="","",VLOOKUP(AF64,'シフト記号表（勤務時間帯）'!$C$6:$U$35,19,FALSE))</f>
        <v/>
      </c>
      <c r="AG66" s="119" t="str">
        <f>IF(AG64="","",VLOOKUP(AG64,'シフト記号表（勤務時間帯）'!$C$6:$U$35,19,FALSE))</f>
        <v/>
      </c>
      <c r="AH66" s="131" t="str">
        <f>IF(AH64="","",VLOOKUP(AH64,'シフト記号表（勤務時間帯）'!$C$6:$U$35,19,FALSE))</f>
        <v/>
      </c>
      <c r="AI66" s="131" t="str">
        <f>IF(AI64="","",VLOOKUP(AI64,'シフト記号表（勤務時間帯）'!$C$6:$U$35,19,FALSE))</f>
        <v/>
      </c>
      <c r="AJ66" s="131" t="str">
        <f>IF(AJ64="","",VLOOKUP(AJ64,'シフト記号表（勤務時間帯）'!$C$6:$U$35,19,FALSE))</f>
        <v/>
      </c>
      <c r="AK66" s="131" t="str">
        <f>IF(AK64="","",VLOOKUP(AK64,'シフト記号表（勤務時間帯）'!$C$6:$U$35,19,FALSE))</f>
        <v/>
      </c>
      <c r="AL66" s="131" t="str">
        <f>IF(AL64="","",VLOOKUP(AL64,'シフト記号表（勤務時間帯）'!$C$6:$U$35,19,FALSE))</f>
        <v/>
      </c>
      <c r="AM66" s="143" t="str">
        <f>IF(AM64="","",VLOOKUP(AM64,'シフト記号表（勤務時間帯）'!$C$6:$U$35,19,FALSE))</f>
        <v/>
      </c>
      <c r="AN66" s="119" t="str">
        <f>IF(AN64="","",VLOOKUP(AN64,'シフト記号表（勤務時間帯）'!$C$6:$U$35,19,FALSE))</f>
        <v/>
      </c>
      <c r="AO66" s="131" t="str">
        <f>IF(AO64="","",VLOOKUP(AO64,'シフト記号表（勤務時間帯）'!$C$6:$U$35,19,FALSE))</f>
        <v/>
      </c>
      <c r="AP66" s="131" t="str">
        <f>IF(AP64="","",VLOOKUP(AP64,'シフト記号表（勤務時間帯）'!$C$6:$U$35,19,FALSE))</f>
        <v/>
      </c>
      <c r="AQ66" s="131" t="str">
        <f>IF(AQ64="","",VLOOKUP(AQ64,'シフト記号表（勤務時間帯）'!$C$6:$U$35,19,FALSE))</f>
        <v/>
      </c>
      <c r="AR66" s="131" t="str">
        <f>IF(AR64="","",VLOOKUP(AR64,'シフト記号表（勤務時間帯）'!$C$6:$U$35,19,FALSE))</f>
        <v/>
      </c>
      <c r="AS66" s="131" t="str">
        <f>IF(AS64="","",VLOOKUP(AS64,'シフト記号表（勤務時間帯）'!$C$6:$U$35,19,FALSE))</f>
        <v/>
      </c>
      <c r="AT66" s="143" t="str">
        <f>IF(AT64="","",VLOOKUP(AT64,'シフト記号表（勤務時間帯）'!$C$6:$U$35,19,FALSE))</f>
        <v/>
      </c>
      <c r="AU66" s="119" t="str">
        <f>IF(AU64="","",VLOOKUP(AU64,'シフト記号表（勤務時間帯）'!$C$6:$U$35,19,FALSE))</f>
        <v/>
      </c>
      <c r="AV66" s="131" t="str">
        <f>IF(AV64="","",VLOOKUP(AV64,'シフト記号表（勤務時間帯）'!$C$6:$U$35,19,FALSE))</f>
        <v/>
      </c>
      <c r="AW66" s="131" t="str">
        <f>IF(AW64="","",VLOOKUP(AW64,'シフト記号表（勤務時間帯）'!$C$6:$U$35,19,FALSE))</f>
        <v/>
      </c>
      <c r="AX66" s="174">
        <f>IF($BB$3="４週",SUM(S66:AT66),IF($BB$3="暦月",SUM(S66:AW66),""))</f>
        <v>0</v>
      </c>
      <c r="AY66" s="182"/>
      <c r="AZ66" s="188">
        <f>IF($BB$3="４週",AX66/4,IF($BB$3="暦月",'通所型サービス（100名）'!AX66/('通所型サービス（100名）'!$BB$8/7),""))</f>
        <v>0</v>
      </c>
      <c r="BA66" s="106"/>
      <c r="BB66" s="25"/>
      <c r="BC66" s="37"/>
      <c r="BD66" s="37"/>
      <c r="BE66" s="37"/>
      <c r="BF66" s="91"/>
      <c r="BG66" s="3"/>
      <c r="BH66" s="3"/>
      <c r="BI66" s="3"/>
      <c r="BJ66" s="3"/>
      <c r="BK66" s="3"/>
      <c r="BL66" s="3"/>
      <c r="BM66" s="3"/>
      <c r="BN66" s="3"/>
      <c r="BO66" s="3"/>
      <c r="BP66" s="3"/>
      <c r="BQ66" s="3"/>
      <c r="BR66" s="3"/>
      <c r="BS66" s="3"/>
      <c r="BT66" s="3"/>
      <c r="BU66" s="3"/>
    </row>
    <row r="67" spans="1:73" ht="20.25" customHeight="1">
      <c r="A67" s="3"/>
      <c r="B67" s="12">
        <f>B64+1</f>
        <v>16</v>
      </c>
      <c r="C67" s="27"/>
      <c r="D67" s="38"/>
      <c r="E67" s="43"/>
      <c r="F67" s="51"/>
      <c r="G67" s="51"/>
      <c r="H67" s="70"/>
      <c r="I67" s="38"/>
      <c r="J67" s="38"/>
      <c r="K67" s="43"/>
      <c r="L67" s="84"/>
      <c r="M67" s="38"/>
      <c r="N67" s="38"/>
      <c r="O67" s="90"/>
      <c r="P67" s="96" t="s">
        <v>54</v>
      </c>
      <c r="Q67" s="102"/>
      <c r="R67" s="107"/>
      <c r="S67" s="216"/>
      <c r="T67" s="218"/>
      <c r="U67" s="218"/>
      <c r="V67" s="218"/>
      <c r="W67" s="218"/>
      <c r="X67" s="218"/>
      <c r="Y67" s="219"/>
      <c r="Z67" s="216"/>
      <c r="AA67" s="218"/>
      <c r="AB67" s="218"/>
      <c r="AC67" s="218"/>
      <c r="AD67" s="218"/>
      <c r="AE67" s="218"/>
      <c r="AF67" s="219"/>
      <c r="AG67" s="216"/>
      <c r="AH67" s="218"/>
      <c r="AI67" s="218"/>
      <c r="AJ67" s="218"/>
      <c r="AK67" s="218"/>
      <c r="AL67" s="218"/>
      <c r="AM67" s="219"/>
      <c r="AN67" s="216"/>
      <c r="AO67" s="218"/>
      <c r="AP67" s="218"/>
      <c r="AQ67" s="218"/>
      <c r="AR67" s="218"/>
      <c r="AS67" s="218"/>
      <c r="AT67" s="219"/>
      <c r="AU67" s="216"/>
      <c r="AV67" s="218"/>
      <c r="AW67" s="218"/>
      <c r="AX67" s="221"/>
      <c r="AY67" s="183"/>
      <c r="AZ67" s="226"/>
      <c r="BA67" s="107"/>
      <c r="BB67" s="198"/>
      <c r="BC67" s="38"/>
      <c r="BD67" s="38"/>
      <c r="BE67" s="38"/>
      <c r="BF67" s="90"/>
      <c r="BG67" s="3"/>
      <c r="BH67" s="3"/>
      <c r="BI67" s="3"/>
      <c r="BJ67" s="3"/>
      <c r="BK67" s="3"/>
      <c r="BL67" s="3"/>
      <c r="BM67" s="3"/>
      <c r="BN67" s="3"/>
      <c r="BO67" s="3"/>
      <c r="BP67" s="3"/>
      <c r="BQ67" s="3"/>
      <c r="BR67" s="3"/>
      <c r="BS67" s="3"/>
      <c r="BT67" s="3"/>
      <c r="BU67" s="3"/>
    </row>
    <row r="68" spans="1:73" ht="20.25" customHeight="1">
      <c r="A68" s="3"/>
      <c r="B68" s="8"/>
      <c r="C68" s="18"/>
      <c r="D68" s="32"/>
      <c r="E68" s="40"/>
      <c r="F68" s="49"/>
      <c r="G68" s="57"/>
      <c r="H68" s="66"/>
      <c r="I68" s="32"/>
      <c r="J68" s="32"/>
      <c r="K68" s="40"/>
      <c r="L68" s="66"/>
      <c r="M68" s="32"/>
      <c r="N68" s="32"/>
      <c r="O68" s="80"/>
      <c r="P68" s="94" t="s">
        <v>69</v>
      </c>
      <c r="Q68" s="100"/>
      <c r="R68" s="105"/>
      <c r="S68" s="118" t="str">
        <f>IF(S67="","",VLOOKUP(S67,'シフト記号表（勤務時間帯）'!$C$6:$K$35,9,FALSE))</f>
        <v/>
      </c>
      <c r="T68" s="130" t="str">
        <f>IF(T67="","",VLOOKUP(T67,'シフト記号表（勤務時間帯）'!$C$6:$K$35,9,FALSE))</f>
        <v/>
      </c>
      <c r="U68" s="130" t="str">
        <f>IF(U67="","",VLOOKUP(U67,'シフト記号表（勤務時間帯）'!$C$6:$K$35,9,FALSE))</f>
        <v/>
      </c>
      <c r="V68" s="130" t="str">
        <f>IF(V67="","",VLOOKUP(V67,'シフト記号表（勤務時間帯）'!$C$6:$K$35,9,FALSE))</f>
        <v/>
      </c>
      <c r="W68" s="130" t="str">
        <f>IF(W67="","",VLOOKUP(W67,'シフト記号表（勤務時間帯）'!$C$6:$K$35,9,FALSE))</f>
        <v/>
      </c>
      <c r="X68" s="130" t="str">
        <f>IF(X67="","",VLOOKUP(X67,'シフト記号表（勤務時間帯）'!$C$6:$K$35,9,FALSE))</f>
        <v/>
      </c>
      <c r="Y68" s="142" t="str">
        <f>IF(Y67="","",VLOOKUP(Y67,'シフト記号表（勤務時間帯）'!$C$6:$K$35,9,FALSE))</f>
        <v/>
      </c>
      <c r="Z68" s="118" t="str">
        <f>IF(Z67="","",VLOOKUP(Z67,'シフト記号表（勤務時間帯）'!$C$6:$K$35,9,FALSE))</f>
        <v/>
      </c>
      <c r="AA68" s="130" t="str">
        <f>IF(AA67="","",VLOOKUP(AA67,'シフト記号表（勤務時間帯）'!$C$6:$K$35,9,FALSE))</f>
        <v/>
      </c>
      <c r="AB68" s="130" t="str">
        <f>IF(AB67="","",VLOOKUP(AB67,'シフト記号表（勤務時間帯）'!$C$6:$K$35,9,FALSE))</f>
        <v/>
      </c>
      <c r="AC68" s="130" t="str">
        <f>IF(AC67="","",VLOOKUP(AC67,'シフト記号表（勤務時間帯）'!$C$6:$K$35,9,FALSE))</f>
        <v/>
      </c>
      <c r="AD68" s="130" t="str">
        <f>IF(AD67="","",VLOOKUP(AD67,'シフト記号表（勤務時間帯）'!$C$6:$K$35,9,FALSE))</f>
        <v/>
      </c>
      <c r="AE68" s="130" t="str">
        <f>IF(AE67="","",VLOOKUP(AE67,'シフト記号表（勤務時間帯）'!$C$6:$K$35,9,FALSE))</f>
        <v/>
      </c>
      <c r="AF68" s="142" t="str">
        <f>IF(AF67="","",VLOOKUP(AF67,'シフト記号表（勤務時間帯）'!$C$6:$K$35,9,FALSE))</f>
        <v/>
      </c>
      <c r="AG68" s="118" t="str">
        <f>IF(AG67="","",VLOOKUP(AG67,'シフト記号表（勤務時間帯）'!$C$6:$K$35,9,FALSE))</f>
        <v/>
      </c>
      <c r="AH68" s="130" t="str">
        <f>IF(AH67="","",VLOOKUP(AH67,'シフト記号表（勤務時間帯）'!$C$6:$K$35,9,FALSE))</f>
        <v/>
      </c>
      <c r="AI68" s="130" t="str">
        <f>IF(AI67="","",VLOOKUP(AI67,'シフト記号表（勤務時間帯）'!$C$6:$K$35,9,FALSE))</f>
        <v/>
      </c>
      <c r="AJ68" s="130" t="str">
        <f>IF(AJ67="","",VLOOKUP(AJ67,'シフト記号表（勤務時間帯）'!$C$6:$K$35,9,FALSE))</f>
        <v/>
      </c>
      <c r="AK68" s="130" t="str">
        <f>IF(AK67="","",VLOOKUP(AK67,'シフト記号表（勤務時間帯）'!$C$6:$K$35,9,FALSE))</f>
        <v/>
      </c>
      <c r="AL68" s="130" t="str">
        <f>IF(AL67="","",VLOOKUP(AL67,'シフト記号表（勤務時間帯）'!$C$6:$K$35,9,FALSE))</f>
        <v/>
      </c>
      <c r="AM68" s="142" t="str">
        <f>IF(AM67="","",VLOOKUP(AM67,'シフト記号表（勤務時間帯）'!$C$6:$K$35,9,FALSE))</f>
        <v/>
      </c>
      <c r="AN68" s="118" t="str">
        <f>IF(AN67="","",VLOOKUP(AN67,'シフト記号表（勤務時間帯）'!$C$6:$K$35,9,FALSE))</f>
        <v/>
      </c>
      <c r="AO68" s="130" t="str">
        <f>IF(AO67="","",VLOOKUP(AO67,'シフト記号表（勤務時間帯）'!$C$6:$K$35,9,FALSE))</f>
        <v/>
      </c>
      <c r="AP68" s="130" t="str">
        <f>IF(AP67="","",VLOOKUP(AP67,'シフト記号表（勤務時間帯）'!$C$6:$K$35,9,FALSE))</f>
        <v/>
      </c>
      <c r="AQ68" s="130" t="str">
        <f>IF(AQ67="","",VLOOKUP(AQ67,'シフト記号表（勤務時間帯）'!$C$6:$K$35,9,FALSE))</f>
        <v/>
      </c>
      <c r="AR68" s="130" t="str">
        <f>IF(AR67="","",VLOOKUP(AR67,'シフト記号表（勤務時間帯）'!$C$6:$K$35,9,FALSE))</f>
        <v/>
      </c>
      <c r="AS68" s="130" t="str">
        <f>IF(AS67="","",VLOOKUP(AS67,'シフト記号表（勤務時間帯）'!$C$6:$K$35,9,FALSE))</f>
        <v/>
      </c>
      <c r="AT68" s="142" t="str">
        <f>IF(AT67="","",VLOOKUP(AT67,'シフト記号表（勤務時間帯）'!$C$6:$K$35,9,FALSE))</f>
        <v/>
      </c>
      <c r="AU68" s="118" t="str">
        <f>IF(AU67="","",VLOOKUP(AU67,'シフト記号表（勤務時間帯）'!$C$6:$K$35,9,FALSE))</f>
        <v/>
      </c>
      <c r="AV68" s="130" t="str">
        <f>IF(AV67="","",VLOOKUP(AV67,'シフト記号表（勤務時間帯）'!$C$6:$K$35,9,FALSE))</f>
        <v/>
      </c>
      <c r="AW68" s="130" t="str">
        <f>IF(AW67="","",VLOOKUP(AW67,'シフト記号表（勤務時間帯）'!$C$6:$K$35,9,FALSE))</f>
        <v/>
      </c>
      <c r="AX68" s="173">
        <f>IF($BB$3="４週",SUM(S68:AT68),IF($BB$3="暦月",SUM(S68:AW68),""))</f>
        <v>0</v>
      </c>
      <c r="AY68" s="181"/>
      <c r="AZ68" s="187">
        <f>IF($BB$3="４週",AX68/4,IF($BB$3="暦月",'通所型サービス（100名）'!AX68/('通所型サービス（100名）'!$BB$8/7),""))</f>
        <v>0</v>
      </c>
      <c r="BA68" s="105"/>
      <c r="BB68" s="18"/>
      <c r="BC68" s="32"/>
      <c r="BD68" s="32"/>
      <c r="BE68" s="32"/>
      <c r="BF68" s="80"/>
      <c r="BG68" s="3"/>
      <c r="BH68" s="3"/>
      <c r="BI68" s="3"/>
      <c r="BJ68" s="3"/>
      <c r="BK68" s="3"/>
      <c r="BL68" s="3"/>
      <c r="BM68" s="3"/>
      <c r="BN68" s="3"/>
      <c r="BO68" s="3"/>
      <c r="BP68" s="3"/>
      <c r="BQ68" s="3"/>
      <c r="BR68" s="3"/>
      <c r="BS68" s="3"/>
      <c r="BT68" s="3"/>
      <c r="BU68" s="3"/>
    </row>
    <row r="69" spans="1:73" ht="20.25" customHeight="1">
      <c r="A69" s="3"/>
      <c r="B69" s="11"/>
      <c r="C69" s="25"/>
      <c r="D69" s="37"/>
      <c r="E69" s="42"/>
      <c r="F69" s="209">
        <f>C67</f>
        <v>0</v>
      </c>
      <c r="G69" s="60"/>
      <c r="H69" s="69"/>
      <c r="I69" s="37"/>
      <c r="J69" s="37"/>
      <c r="K69" s="42"/>
      <c r="L69" s="69"/>
      <c r="M69" s="37"/>
      <c r="N69" s="37"/>
      <c r="O69" s="91"/>
      <c r="P69" s="95" t="s">
        <v>36</v>
      </c>
      <c r="Q69" s="101"/>
      <c r="R69" s="106"/>
      <c r="S69" s="119" t="str">
        <f>IF(S67="","",VLOOKUP(S67,'シフト記号表（勤務時間帯）'!$C$6:$U$35,19,FALSE))</f>
        <v/>
      </c>
      <c r="T69" s="131" t="str">
        <f>IF(T67="","",VLOOKUP(T67,'シフト記号表（勤務時間帯）'!$C$6:$U$35,19,FALSE))</f>
        <v/>
      </c>
      <c r="U69" s="131" t="str">
        <f>IF(U67="","",VLOOKUP(U67,'シフト記号表（勤務時間帯）'!$C$6:$U$35,19,FALSE))</f>
        <v/>
      </c>
      <c r="V69" s="131" t="str">
        <f>IF(V67="","",VLOOKUP(V67,'シフト記号表（勤務時間帯）'!$C$6:$U$35,19,FALSE))</f>
        <v/>
      </c>
      <c r="W69" s="131" t="str">
        <f>IF(W67="","",VLOOKUP(W67,'シフト記号表（勤務時間帯）'!$C$6:$U$35,19,FALSE))</f>
        <v/>
      </c>
      <c r="X69" s="131" t="str">
        <f>IF(X67="","",VLOOKUP(X67,'シフト記号表（勤務時間帯）'!$C$6:$U$35,19,FALSE))</f>
        <v/>
      </c>
      <c r="Y69" s="143" t="str">
        <f>IF(Y67="","",VLOOKUP(Y67,'シフト記号表（勤務時間帯）'!$C$6:$U$35,19,FALSE))</f>
        <v/>
      </c>
      <c r="Z69" s="119" t="str">
        <f>IF(Z67="","",VLOOKUP(Z67,'シフト記号表（勤務時間帯）'!$C$6:$U$35,19,FALSE))</f>
        <v/>
      </c>
      <c r="AA69" s="131" t="str">
        <f>IF(AA67="","",VLOOKUP(AA67,'シフト記号表（勤務時間帯）'!$C$6:$U$35,19,FALSE))</f>
        <v/>
      </c>
      <c r="AB69" s="131" t="str">
        <f>IF(AB67="","",VLOOKUP(AB67,'シフト記号表（勤務時間帯）'!$C$6:$U$35,19,FALSE))</f>
        <v/>
      </c>
      <c r="AC69" s="131" t="str">
        <f>IF(AC67="","",VLOOKUP(AC67,'シフト記号表（勤務時間帯）'!$C$6:$U$35,19,FALSE))</f>
        <v/>
      </c>
      <c r="AD69" s="131" t="str">
        <f>IF(AD67="","",VLOOKUP(AD67,'シフト記号表（勤務時間帯）'!$C$6:$U$35,19,FALSE))</f>
        <v/>
      </c>
      <c r="AE69" s="131" t="str">
        <f>IF(AE67="","",VLOOKUP(AE67,'シフト記号表（勤務時間帯）'!$C$6:$U$35,19,FALSE))</f>
        <v/>
      </c>
      <c r="AF69" s="143" t="str">
        <f>IF(AF67="","",VLOOKUP(AF67,'シフト記号表（勤務時間帯）'!$C$6:$U$35,19,FALSE))</f>
        <v/>
      </c>
      <c r="AG69" s="119" t="str">
        <f>IF(AG67="","",VLOOKUP(AG67,'シフト記号表（勤務時間帯）'!$C$6:$U$35,19,FALSE))</f>
        <v/>
      </c>
      <c r="AH69" s="131" t="str">
        <f>IF(AH67="","",VLOOKUP(AH67,'シフト記号表（勤務時間帯）'!$C$6:$U$35,19,FALSE))</f>
        <v/>
      </c>
      <c r="AI69" s="131" t="str">
        <f>IF(AI67="","",VLOOKUP(AI67,'シフト記号表（勤務時間帯）'!$C$6:$U$35,19,FALSE))</f>
        <v/>
      </c>
      <c r="AJ69" s="131" t="str">
        <f>IF(AJ67="","",VLOOKUP(AJ67,'シフト記号表（勤務時間帯）'!$C$6:$U$35,19,FALSE))</f>
        <v/>
      </c>
      <c r="AK69" s="131" t="str">
        <f>IF(AK67="","",VLOOKUP(AK67,'シフト記号表（勤務時間帯）'!$C$6:$U$35,19,FALSE))</f>
        <v/>
      </c>
      <c r="AL69" s="131" t="str">
        <f>IF(AL67="","",VLOOKUP(AL67,'シフト記号表（勤務時間帯）'!$C$6:$U$35,19,FALSE))</f>
        <v/>
      </c>
      <c r="AM69" s="143" t="str">
        <f>IF(AM67="","",VLOOKUP(AM67,'シフト記号表（勤務時間帯）'!$C$6:$U$35,19,FALSE))</f>
        <v/>
      </c>
      <c r="AN69" s="119" t="str">
        <f>IF(AN67="","",VLOOKUP(AN67,'シフト記号表（勤務時間帯）'!$C$6:$U$35,19,FALSE))</f>
        <v/>
      </c>
      <c r="AO69" s="131" t="str">
        <f>IF(AO67="","",VLOOKUP(AO67,'シフト記号表（勤務時間帯）'!$C$6:$U$35,19,FALSE))</f>
        <v/>
      </c>
      <c r="AP69" s="131" t="str">
        <f>IF(AP67="","",VLOOKUP(AP67,'シフト記号表（勤務時間帯）'!$C$6:$U$35,19,FALSE))</f>
        <v/>
      </c>
      <c r="AQ69" s="131" t="str">
        <f>IF(AQ67="","",VLOOKUP(AQ67,'シフト記号表（勤務時間帯）'!$C$6:$U$35,19,FALSE))</f>
        <v/>
      </c>
      <c r="AR69" s="131" t="str">
        <f>IF(AR67="","",VLOOKUP(AR67,'シフト記号表（勤務時間帯）'!$C$6:$U$35,19,FALSE))</f>
        <v/>
      </c>
      <c r="AS69" s="131" t="str">
        <f>IF(AS67="","",VLOOKUP(AS67,'シフト記号表（勤務時間帯）'!$C$6:$U$35,19,FALSE))</f>
        <v/>
      </c>
      <c r="AT69" s="143" t="str">
        <f>IF(AT67="","",VLOOKUP(AT67,'シフト記号表（勤務時間帯）'!$C$6:$U$35,19,FALSE))</f>
        <v/>
      </c>
      <c r="AU69" s="119" t="str">
        <f>IF(AU67="","",VLOOKUP(AU67,'シフト記号表（勤務時間帯）'!$C$6:$U$35,19,FALSE))</f>
        <v/>
      </c>
      <c r="AV69" s="131" t="str">
        <f>IF(AV67="","",VLOOKUP(AV67,'シフト記号表（勤務時間帯）'!$C$6:$U$35,19,FALSE))</f>
        <v/>
      </c>
      <c r="AW69" s="131" t="str">
        <f>IF(AW67="","",VLOOKUP(AW67,'シフト記号表（勤務時間帯）'!$C$6:$U$35,19,FALSE))</f>
        <v/>
      </c>
      <c r="AX69" s="174">
        <f>IF($BB$3="４週",SUM(S69:AT69),IF($BB$3="暦月",SUM(S69:AW69),""))</f>
        <v>0</v>
      </c>
      <c r="AY69" s="182"/>
      <c r="AZ69" s="188">
        <f>IF($BB$3="４週",AX69/4,IF($BB$3="暦月",'通所型サービス（100名）'!AX69/('通所型サービス（100名）'!$BB$8/7),""))</f>
        <v>0</v>
      </c>
      <c r="BA69" s="106"/>
      <c r="BB69" s="25"/>
      <c r="BC69" s="37"/>
      <c r="BD69" s="37"/>
      <c r="BE69" s="37"/>
      <c r="BF69" s="91"/>
      <c r="BG69" s="3"/>
      <c r="BH69" s="3"/>
      <c r="BI69" s="3"/>
      <c r="BJ69" s="3"/>
      <c r="BK69" s="3"/>
      <c r="BL69" s="3"/>
      <c r="BM69" s="3"/>
      <c r="BN69" s="3"/>
      <c r="BO69" s="3"/>
      <c r="BP69" s="3"/>
      <c r="BQ69" s="3"/>
      <c r="BR69" s="3"/>
      <c r="BS69" s="3"/>
      <c r="BT69" s="3"/>
      <c r="BU69" s="3"/>
    </row>
    <row r="70" spans="1:73" ht="20.25" customHeight="1">
      <c r="A70" s="3"/>
      <c r="B70" s="12">
        <f>B67+1</f>
        <v>17</v>
      </c>
      <c r="C70" s="27"/>
      <c r="D70" s="38"/>
      <c r="E70" s="43"/>
      <c r="F70" s="51"/>
      <c r="G70" s="51"/>
      <c r="H70" s="70"/>
      <c r="I70" s="38"/>
      <c r="J70" s="38"/>
      <c r="K70" s="43"/>
      <c r="L70" s="84"/>
      <c r="M70" s="38"/>
      <c r="N70" s="38"/>
      <c r="O70" s="90"/>
      <c r="P70" s="96" t="s">
        <v>54</v>
      </c>
      <c r="Q70" s="102"/>
      <c r="R70" s="107"/>
      <c r="S70" s="216"/>
      <c r="T70" s="218"/>
      <c r="U70" s="218"/>
      <c r="V70" s="218"/>
      <c r="W70" s="218"/>
      <c r="X70" s="218"/>
      <c r="Y70" s="219"/>
      <c r="Z70" s="216"/>
      <c r="AA70" s="218"/>
      <c r="AB70" s="218"/>
      <c r="AC70" s="218"/>
      <c r="AD70" s="218"/>
      <c r="AE70" s="218"/>
      <c r="AF70" s="219"/>
      <c r="AG70" s="216"/>
      <c r="AH70" s="218"/>
      <c r="AI70" s="218"/>
      <c r="AJ70" s="218"/>
      <c r="AK70" s="218"/>
      <c r="AL70" s="218"/>
      <c r="AM70" s="219"/>
      <c r="AN70" s="216"/>
      <c r="AO70" s="218"/>
      <c r="AP70" s="218"/>
      <c r="AQ70" s="218"/>
      <c r="AR70" s="218"/>
      <c r="AS70" s="218"/>
      <c r="AT70" s="219"/>
      <c r="AU70" s="216"/>
      <c r="AV70" s="218"/>
      <c r="AW70" s="218"/>
      <c r="AX70" s="221"/>
      <c r="AY70" s="183"/>
      <c r="AZ70" s="226"/>
      <c r="BA70" s="107"/>
      <c r="BB70" s="198"/>
      <c r="BC70" s="38"/>
      <c r="BD70" s="38"/>
      <c r="BE70" s="38"/>
      <c r="BF70" s="90"/>
      <c r="BG70" s="3"/>
      <c r="BH70" s="3"/>
      <c r="BI70" s="3"/>
      <c r="BJ70" s="3"/>
      <c r="BK70" s="3"/>
      <c r="BL70" s="3"/>
      <c r="BM70" s="3"/>
      <c r="BN70" s="3"/>
      <c r="BO70" s="3"/>
      <c r="BP70" s="3"/>
      <c r="BQ70" s="3"/>
      <c r="BR70" s="3"/>
      <c r="BS70" s="3"/>
      <c r="BT70" s="3"/>
      <c r="BU70" s="3"/>
    </row>
    <row r="71" spans="1:73" ht="20.25" customHeight="1">
      <c r="A71" s="3"/>
      <c r="B71" s="8"/>
      <c r="C71" s="18"/>
      <c r="D71" s="32"/>
      <c r="E71" s="40"/>
      <c r="F71" s="49"/>
      <c r="G71" s="57"/>
      <c r="H71" s="66"/>
      <c r="I71" s="32"/>
      <c r="J71" s="32"/>
      <c r="K71" s="40"/>
      <c r="L71" s="66"/>
      <c r="M71" s="32"/>
      <c r="N71" s="32"/>
      <c r="O71" s="80"/>
      <c r="P71" s="94" t="s">
        <v>69</v>
      </c>
      <c r="Q71" s="100"/>
      <c r="R71" s="105"/>
      <c r="S71" s="118" t="str">
        <f>IF(S70="","",VLOOKUP(S70,'シフト記号表（勤務時間帯）'!$C$6:$K$35,9,FALSE))</f>
        <v/>
      </c>
      <c r="T71" s="130" t="str">
        <f>IF(T70="","",VLOOKUP(T70,'シフト記号表（勤務時間帯）'!$C$6:$K$35,9,FALSE))</f>
        <v/>
      </c>
      <c r="U71" s="130" t="str">
        <f>IF(U70="","",VLOOKUP(U70,'シフト記号表（勤務時間帯）'!$C$6:$K$35,9,FALSE))</f>
        <v/>
      </c>
      <c r="V71" s="130" t="str">
        <f>IF(V70="","",VLOOKUP(V70,'シフト記号表（勤務時間帯）'!$C$6:$K$35,9,FALSE))</f>
        <v/>
      </c>
      <c r="W71" s="130" t="str">
        <f>IF(W70="","",VLOOKUP(W70,'シフト記号表（勤務時間帯）'!$C$6:$K$35,9,FALSE))</f>
        <v/>
      </c>
      <c r="X71" s="130" t="str">
        <f>IF(X70="","",VLOOKUP(X70,'シフト記号表（勤務時間帯）'!$C$6:$K$35,9,FALSE))</f>
        <v/>
      </c>
      <c r="Y71" s="142" t="str">
        <f>IF(Y70="","",VLOOKUP(Y70,'シフト記号表（勤務時間帯）'!$C$6:$K$35,9,FALSE))</f>
        <v/>
      </c>
      <c r="Z71" s="118" t="str">
        <f>IF(Z70="","",VLOOKUP(Z70,'シフト記号表（勤務時間帯）'!$C$6:$K$35,9,FALSE))</f>
        <v/>
      </c>
      <c r="AA71" s="130" t="str">
        <f>IF(AA70="","",VLOOKUP(AA70,'シフト記号表（勤務時間帯）'!$C$6:$K$35,9,FALSE))</f>
        <v/>
      </c>
      <c r="AB71" s="130" t="str">
        <f>IF(AB70="","",VLOOKUP(AB70,'シフト記号表（勤務時間帯）'!$C$6:$K$35,9,FALSE))</f>
        <v/>
      </c>
      <c r="AC71" s="130" t="str">
        <f>IF(AC70="","",VLOOKUP(AC70,'シフト記号表（勤務時間帯）'!$C$6:$K$35,9,FALSE))</f>
        <v/>
      </c>
      <c r="AD71" s="130" t="str">
        <f>IF(AD70="","",VLOOKUP(AD70,'シフト記号表（勤務時間帯）'!$C$6:$K$35,9,FALSE))</f>
        <v/>
      </c>
      <c r="AE71" s="130" t="str">
        <f>IF(AE70="","",VLOOKUP(AE70,'シフト記号表（勤務時間帯）'!$C$6:$K$35,9,FALSE))</f>
        <v/>
      </c>
      <c r="AF71" s="142" t="str">
        <f>IF(AF70="","",VLOOKUP(AF70,'シフト記号表（勤務時間帯）'!$C$6:$K$35,9,FALSE))</f>
        <v/>
      </c>
      <c r="AG71" s="118" t="str">
        <f>IF(AG70="","",VLOOKUP(AG70,'シフト記号表（勤務時間帯）'!$C$6:$K$35,9,FALSE))</f>
        <v/>
      </c>
      <c r="AH71" s="130" t="str">
        <f>IF(AH70="","",VLOOKUP(AH70,'シフト記号表（勤務時間帯）'!$C$6:$K$35,9,FALSE))</f>
        <v/>
      </c>
      <c r="AI71" s="130" t="str">
        <f>IF(AI70="","",VLOOKUP(AI70,'シフト記号表（勤務時間帯）'!$C$6:$K$35,9,FALSE))</f>
        <v/>
      </c>
      <c r="AJ71" s="130" t="str">
        <f>IF(AJ70="","",VLOOKUP(AJ70,'シフト記号表（勤務時間帯）'!$C$6:$K$35,9,FALSE))</f>
        <v/>
      </c>
      <c r="AK71" s="130" t="str">
        <f>IF(AK70="","",VLOOKUP(AK70,'シフト記号表（勤務時間帯）'!$C$6:$K$35,9,FALSE))</f>
        <v/>
      </c>
      <c r="AL71" s="130" t="str">
        <f>IF(AL70="","",VLOOKUP(AL70,'シフト記号表（勤務時間帯）'!$C$6:$K$35,9,FALSE))</f>
        <v/>
      </c>
      <c r="AM71" s="142" t="str">
        <f>IF(AM70="","",VLOOKUP(AM70,'シフト記号表（勤務時間帯）'!$C$6:$K$35,9,FALSE))</f>
        <v/>
      </c>
      <c r="AN71" s="118" t="str">
        <f>IF(AN70="","",VLOOKUP(AN70,'シフト記号表（勤務時間帯）'!$C$6:$K$35,9,FALSE))</f>
        <v/>
      </c>
      <c r="AO71" s="130" t="str">
        <f>IF(AO70="","",VLOOKUP(AO70,'シフト記号表（勤務時間帯）'!$C$6:$K$35,9,FALSE))</f>
        <v/>
      </c>
      <c r="AP71" s="130" t="str">
        <f>IF(AP70="","",VLOOKUP(AP70,'シフト記号表（勤務時間帯）'!$C$6:$K$35,9,FALSE))</f>
        <v/>
      </c>
      <c r="AQ71" s="130" t="str">
        <f>IF(AQ70="","",VLOOKUP(AQ70,'シフト記号表（勤務時間帯）'!$C$6:$K$35,9,FALSE))</f>
        <v/>
      </c>
      <c r="AR71" s="130" t="str">
        <f>IF(AR70="","",VLOOKUP(AR70,'シフト記号表（勤務時間帯）'!$C$6:$K$35,9,FALSE))</f>
        <v/>
      </c>
      <c r="AS71" s="130" t="str">
        <f>IF(AS70="","",VLOOKUP(AS70,'シフト記号表（勤務時間帯）'!$C$6:$K$35,9,FALSE))</f>
        <v/>
      </c>
      <c r="AT71" s="142" t="str">
        <f>IF(AT70="","",VLOOKUP(AT70,'シフト記号表（勤務時間帯）'!$C$6:$K$35,9,FALSE))</f>
        <v/>
      </c>
      <c r="AU71" s="118" t="str">
        <f>IF(AU70="","",VLOOKUP(AU70,'シフト記号表（勤務時間帯）'!$C$6:$K$35,9,FALSE))</f>
        <v/>
      </c>
      <c r="AV71" s="130" t="str">
        <f>IF(AV70="","",VLOOKUP(AV70,'シフト記号表（勤務時間帯）'!$C$6:$K$35,9,FALSE))</f>
        <v/>
      </c>
      <c r="AW71" s="130" t="str">
        <f>IF(AW70="","",VLOOKUP(AW70,'シフト記号表（勤務時間帯）'!$C$6:$K$35,9,FALSE))</f>
        <v/>
      </c>
      <c r="AX71" s="173">
        <f>IF($BB$3="４週",SUM(S71:AT71),IF($BB$3="暦月",SUM(S71:AW71),""))</f>
        <v>0</v>
      </c>
      <c r="AY71" s="181"/>
      <c r="AZ71" s="187">
        <f>IF($BB$3="４週",AX71/4,IF($BB$3="暦月",'通所型サービス（100名）'!AX71/('通所型サービス（100名）'!$BB$8/7),""))</f>
        <v>0</v>
      </c>
      <c r="BA71" s="105"/>
      <c r="BB71" s="18"/>
      <c r="BC71" s="32"/>
      <c r="BD71" s="32"/>
      <c r="BE71" s="32"/>
      <c r="BF71" s="80"/>
      <c r="BG71" s="3"/>
      <c r="BH71" s="3"/>
      <c r="BI71" s="3"/>
      <c r="BJ71" s="3"/>
      <c r="BK71" s="3"/>
      <c r="BL71" s="3"/>
      <c r="BM71" s="3"/>
      <c r="BN71" s="3"/>
      <c r="BO71" s="3"/>
      <c r="BP71" s="3"/>
      <c r="BQ71" s="3"/>
      <c r="BR71" s="3"/>
      <c r="BS71" s="3"/>
      <c r="BT71" s="3"/>
      <c r="BU71" s="3"/>
    </row>
    <row r="72" spans="1:73" ht="20.25" customHeight="1">
      <c r="A72" s="3"/>
      <c r="B72" s="11"/>
      <c r="C72" s="25"/>
      <c r="D72" s="37"/>
      <c r="E72" s="42"/>
      <c r="F72" s="209">
        <f>C70</f>
        <v>0</v>
      </c>
      <c r="G72" s="60"/>
      <c r="H72" s="69"/>
      <c r="I72" s="37"/>
      <c r="J72" s="37"/>
      <c r="K72" s="42"/>
      <c r="L72" s="69"/>
      <c r="M72" s="37"/>
      <c r="N72" s="37"/>
      <c r="O72" s="91"/>
      <c r="P72" s="95" t="s">
        <v>36</v>
      </c>
      <c r="Q72" s="101"/>
      <c r="R72" s="106"/>
      <c r="S72" s="119" t="str">
        <f>IF(S70="","",VLOOKUP(S70,'シフト記号表（勤務時間帯）'!$C$6:$U$35,19,FALSE))</f>
        <v/>
      </c>
      <c r="T72" s="131" t="str">
        <f>IF(T70="","",VLOOKUP(T70,'シフト記号表（勤務時間帯）'!$C$6:$U$35,19,FALSE))</f>
        <v/>
      </c>
      <c r="U72" s="131" t="str">
        <f>IF(U70="","",VLOOKUP(U70,'シフト記号表（勤務時間帯）'!$C$6:$U$35,19,FALSE))</f>
        <v/>
      </c>
      <c r="V72" s="131" t="str">
        <f>IF(V70="","",VLOOKUP(V70,'シフト記号表（勤務時間帯）'!$C$6:$U$35,19,FALSE))</f>
        <v/>
      </c>
      <c r="W72" s="131" t="str">
        <f>IF(W70="","",VLOOKUP(W70,'シフト記号表（勤務時間帯）'!$C$6:$U$35,19,FALSE))</f>
        <v/>
      </c>
      <c r="X72" s="131" t="str">
        <f>IF(X70="","",VLOOKUP(X70,'シフト記号表（勤務時間帯）'!$C$6:$U$35,19,FALSE))</f>
        <v/>
      </c>
      <c r="Y72" s="143" t="str">
        <f>IF(Y70="","",VLOOKUP(Y70,'シフト記号表（勤務時間帯）'!$C$6:$U$35,19,FALSE))</f>
        <v/>
      </c>
      <c r="Z72" s="119" t="str">
        <f>IF(Z70="","",VLOOKUP(Z70,'シフト記号表（勤務時間帯）'!$C$6:$U$35,19,FALSE))</f>
        <v/>
      </c>
      <c r="AA72" s="131" t="str">
        <f>IF(AA70="","",VLOOKUP(AA70,'シフト記号表（勤務時間帯）'!$C$6:$U$35,19,FALSE))</f>
        <v/>
      </c>
      <c r="AB72" s="131" t="str">
        <f>IF(AB70="","",VLOOKUP(AB70,'シフト記号表（勤務時間帯）'!$C$6:$U$35,19,FALSE))</f>
        <v/>
      </c>
      <c r="AC72" s="131" t="str">
        <f>IF(AC70="","",VLOOKUP(AC70,'シフト記号表（勤務時間帯）'!$C$6:$U$35,19,FALSE))</f>
        <v/>
      </c>
      <c r="AD72" s="131" t="str">
        <f>IF(AD70="","",VLOOKUP(AD70,'シフト記号表（勤務時間帯）'!$C$6:$U$35,19,FALSE))</f>
        <v/>
      </c>
      <c r="AE72" s="131" t="str">
        <f>IF(AE70="","",VLOOKUP(AE70,'シフト記号表（勤務時間帯）'!$C$6:$U$35,19,FALSE))</f>
        <v/>
      </c>
      <c r="AF72" s="143" t="str">
        <f>IF(AF70="","",VLOOKUP(AF70,'シフト記号表（勤務時間帯）'!$C$6:$U$35,19,FALSE))</f>
        <v/>
      </c>
      <c r="AG72" s="119" t="str">
        <f>IF(AG70="","",VLOOKUP(AG70,'シフト記号表（勤務時間帯）'!$C$6:$U$35,19,FALSE))</f>
        <v/>
      </c>
      <c r="AH72" s="131" t="str">
        <f>IF(AH70="","",VLOOKUP(AH70,'シフト記号表（勤務時間帯）'!$C$6:$U$35,19,FALSE))</f>
        <v/>
      </c>
      <c r="AI72" s="131" t="str">
        <f>IF(AI70="","",VLOOKUP(AI70,'シフト記号表（勤務時間帯）'!$C$6:$U$35,19,FALSE))</f>
        <v/>
      </c>
      <c r="AJ72" s="131" t="str">
        <f>IF(AJ70="","",VLOOKUP(AJ70,'シフト記号表（勤務時間帯）'!$C$6:$U$35,19,FALSE))</f>
        <v/>
      </c>
      <c r="AK72" s="131" t="str">
        <f>IF(AK70="","",VLOOKUP(AK70,'シフト記号表（勤務時間帯）'!$C$6:$U$35,19,FALSE))</f>
        <v/>
      </c>
      <c r="AL72" s="131" t="str">
        <f>IF(AL70="","",VLOOKUP(AL70,'シフト記号表（勤務時間帯）'!$C$6:$U$35,19,FALSE))</f>
        <v/>
      </c>
      <c r="AM72" s="143" t="str">
        <f>IF(AM70="","",VLOOKUP(AM70,'シフト記号表（勤務時間帯）'!$C$6:$U$35,19,FALSE))</f>
        <v/>
      </c>
      <c r="AN72" s="119" t="str">
        <f>IF(AN70="","",VLOOKUP(AN70,'シフト記号表（勤務時間帯）'!$C$6:$U$35,19,FALSE))</f>
        <v/>
      </c>
      <c r="AO72" s="131" t="str">
        <f>IF(AO70="","",VLOOKUP(AO70,'シフト記号表（勤務時間帯）'!$C$6:$U$35,19,FALSE))</f>
        <v/>
      </c>
      <c r="AP72" s="131" t="str">
        <f>IF(AP70="","",VLOOKUP(AP70,'シフト記号表（勤務時間帯）'!$C$6:$U$35,19,FALSE))</f>
        <v/>
      </c>
      <c r="AQ72" s="131" t="str">
        <f>IF(AQ70="","",VLOOKUP(AQ70,'シフト記号表（勤務時間帯）'!$C$6:$U$35,19,FALSE))</f>
        <v/>
      </c>
      <c r="AR72" s="131" t="str">
        <f>IF(AR70="","",VLOOKUP(AR70,'シフト記号表（勤務時間帯）'!$C$6:$U$35,19,FALSE))</f>
        <v/>
      </c>
      <c r="AS72" s="131" t="str">
        <f>IF(AS70="","",VLOOKUP(AS70,'シフト記号表（勤務時間帯）'!$C$6:$U$35,19,FALSE))</f>
        <v/>
      </c>
      <c r="AT72" s="143" t="str">
        <f>IF(AT70="","",VLOOKUP(AT70,'シフト記号表（勤務時間帯）'!$C$6:$U$35,19,FALSE))</f>
        <v/>
      </c>
      <c r="AU72" s="119" t="str">
        <f>IF(AU70="","",VLOOKUP(AU70,'シフト記号表（勤務時間帯）'!$C$6:$U$35,19,FALSE))</f>
        <v/>
      </c>
      <c r="AV72" s="131" t="str">
        <f>IF(AV70="","",VLOOKUP(AV70,'シフト記号表（勤務時間帯）'!$C$6:$U$35,19,FALSE))</f>
        <v/>
      </c>
      <c r="AW72" s="131" t="str">
        <f>IF(AW70="","",VLOOKUP(AW70,'シフト記号表（勤務時間帯）'!$C$6:$U$35,19,FALSE))</f>
        <v/>
      </c>
      <c r="AX72" s="174">
        <f>IF($BB$3="４週",SUM(S72:AT72),IF($BB$3="暦月",SUM(S72:AW72),""))</f>
        <v>0</v>
      </c>
      <c r="AY72" s="182"/>
      <c r="AZ72" s="188">
        <f>IF($BB$3="４週",AX72/4,IF($BB$3="暦月",'通所型サービス（100名）'!AX72/('通所型サービス（100名）'!$BB$8/7),""))</f>
        <v>0</v>
      </c>
      <c r="BA72" s="106"/>
      <c r="BB72" s="25"/>
      <c r="BC72" s="37"/>
      <c r="BD72" s="37"/>
      <c r="BE72" s="37"/>
      <c r="BF72" s="91"/>
      <c r="BG72" s="3"/>
      <c r="BH72" s="3"/>
      <c r="BI72" s="3"/>
      <c r="BJ72" s="3"/>
      <c r="BK72" s="3"/>
      <c r="BL72" s="3"/>
      <c r="BM72" s="3"/>
      <c r="BN72" s="3"/>
      <c r="BO72" s="3"/>
      <c r="BP72" s="3"/>
      <c r="BQ72" s="3"/>
      <c r="BR72" s="3"/>
      <c r="BS72" s="3"/>
      <c r="BT72" s="3"/>
      <c r="BU72" s="3"/>
    </row>
    <row r="73" spans="1:73" ht="20.25" customHeight="1">
      <c r="A73" s="3"/>
      <c r="B73" s="12">
        <f>B70+1</f>
        <v>18</v>
      </c>
      <c r="C73" s="27"/>
      <c r="D73" s="38"/>
      <c r="E73" s="43"/>
      <c r="F73" s="51"/>
      <c r="G73" s="51"/>
      <c r="H73" s="70"/>
      <c r="I73" s="38"/>
      <c r="J73" s="38"/>
      <c r="K73" s="43"/>
      <c r="L73" s="84"/>
      <c r="M73" s="38"/>
      <c r="N73" s="38"/>
      <c r="O73" s="90"/>
      <c r="P73" s="96" t="s">
        <v>54</v>
      </c>
      <c r="Q73" s="102"/>
      <c r="R73" s="107"/>
      <c r="S73" s="216"/>
      <c r="T73" s="218"/>
      <c r="U73" s="218"/>
      <c r="V73" s="218"/>
      <c r="W73" s="218"/>
      <c r="X73" s="218"/>
      <c r="Y73" s="219"/>
      <c r="Z73" s="216"/>
      <c r="AA73" s="218"/>
      <c r="AB73" s="218"/>
      <c r="AC73" s="218"/>
      <c r="AD73" s="218"/>
      <c r="AE73" s="218"/>
      <c r="AF73" s="219"/>
      <c r="AG73" s="216"/>
      <c r="AH73" s="218"/>
      <c r="AI73" s="218"/>
      <c r="AJ73" s="218"/>
      <c r="AK73" s="218"/>
      <c r="AL73" s="218"/>
      <c r="AM73" s="219"/>
      <c r="AN73" s="216"/>
      <c r="AO73" s="218"/>
      <c r="AP73" s="218"/>
      <c r="AQ73" s="218"/>
      <c r="AR73" s="218"/>
      <c r="AS73" s="218"/>
      <c r="AT73" s="219"/>
      <c r="AU73" s="216"/>
      <c r="AV73" s="218"/>
      <c r="AW73" s="218"/>
      <c r="AX73" s="221"/>
      <c r="AY73" s="183"/>
      <c r="AZ73" s="226"/>
      <c r="BA73" s="107"/>
      <c r="BB73" s="198"/>
      <c r="BC73" s="38"/>
      <c r="BD73" s="38"/>
      <c r="BE73" s="38"/>
      <c r="BF73" s="90"/>
      <c r="BG73" s="3"/>
      <c r="BH73" s="3"/>
      <c r="BI73" s="3"/>
      <c r="BJ73" s="3"/>
      <c r="BK73" s="3"/>
      <c r="BL73" s="3"/>
      <c r="BM73" s="3"/>
      <c r="BN73" s="3"/>
      <c r="BO73" s="3"/>
      <c r="BP73" s="3"/>
      <c r="BQ73" s="3"/>
      <c r="BR73" s="3"/>
      <c r="BS73" s="3"/>
      <c r="BT73" s="3"/>
      <c r="BU73" s="3"/>
    </row>
    <row r="74" spans="1:73" ht="20.25" customHeight="1">
      <c r="A74" s="3"/>
      <c r="B74" s="8"/>
      <c r="C74" s="18"/>
      <c r="D74" s="32"/>
      <c r="E74" s="40"/>
      <c r="F74" s="49"/>
      <c r="G74" s="57"/>
      <c r="H74" s="66"/>
      <c r="I74" s="32"/>
      <c r="J74" s="32"/>
      <c r="K74" s="40"/>
      <c r="L74" s="66"/>
      <c r="M74" s="32"/>
      <c r="N74" s="32"/>
      <c r="O74" s="80"/>
      <c r="P74" s="94" t="s">
        <v>69</v>
      </c>
      <c r="Q74" s="100"/>
      <c r="R74" s="105"/>
      <c r="S74" s="118" t="str">
        <f>IF(S73="","",VLOOKUP(S73,'シフト記号表（勤務時間帯）'!$C$6:$K$35,9,FALSE))</f>
        <v/>
      </c>
      <c r="T74" s="130" t="str">
        <f>IF(T73="","",VLOOKUP(T73,'シフト記号表（勤務時間帯）'!$C$6:$K$35,9,FALSE))</f>
        <v/>
      </c>
      <c r="U74" s="130" t="str">
        <f>IF(U73="","",VLOOKUP(U73,'シフト記号表（勤務時間帯）'!$C$6:$K$35,9,FALSE))</f>
        <v/>
      </c>
      <c r="V74" s="130" t="str">
        <f>IF(V73="","",VLOOKUP(V73,'シフト記号表（勤務時間帯）'!$C$6:$K$35,9,FALSE))</f>
        <v/>
      </c>
      <c r="W74" s="130" t="str">
        <f>IF(W73="","",VLOOKUP(W73,'シフト記号表（勤務時間帯）'!$C$6:$K$35,9,FALSE))</f>
        <v/>
      </c>
      <c r="X74" s="130" t="str">
        <f>IF(X73="","",VLOOKUP(X73,'シフト記号表（勤務時間帯）'!$C$6:$K$35,9,FALSE))</f>
        <v/>
      </c>
      <c r="Y74" s="142" t="str">
        <f>IF(Y73="","",VLOOKUP(Y73,'シフト記号表（勤務時間帯）'!$C$6:$K$35,9,FALSE))</f>
        <v/>
      </c>
      <c r="Z74" s="118" t="str">
        <f>IF(Z73="","",VLOOKUP(Z73,'シフト記号表（勤務時間帯）'!$C$6:$K$35,9,FALSE))</f>
        <v/>
      </c>
      <c r="AA74" s="130" t="str">
        <f>IF(AA73="","",VLOOKUP(AA73,'シフト記号表（勤務時間帯）'!$C$6:$K$35,9,FALSE))</f>
        <v/>
      </c>
      <c r="AB74" s="130" t="str">
        <f>IF(AB73="","",VLOOKUP(AB73,'シフト記号表（勤務時間帯）'!$C$6:$K$35,9,FALSE))</f>
        <v/>
      </c>
      <c r="AC74" s="130" t="str">
        <f>IF(AC73="","",VLOOKUP(AC73,'シフト記号表（勤務時間帯）'!$C$6:$K$35,9,FALSE))</f>
        <v/>
      </c>
      <c r="AD74" s="130" t="str">
        <f>IF(AD73="","",VLOOKUP(AD73,'シフト記号表（勤務時間帯）'!$C$6:$K$35,9,FALSE))</f>
        <v/>
      </c>
      <c r="AE74" s="130" t="str">
        <f>IF(AE73="","",VLOOKUP(AE73,'シフト記号表（勤務時間帯）'!$C$6:$K$35,9,FALSE))</f>
        <v/>
      </c>
      <c r="AF74" s="142" t="str">
        <f>IF(AF73="","",VLOOKUP(AF73,'シフト記号表（勤務時間帯）'!$C$6:$K$35,9,FALSE))</f>
        <v/>
      </c>
      <c r="AG74" s="118" t="str">
        <f>IF(AG73="","",VLOOKUP(AG73,'シフト記号表（勤務時間帯）'!$C$6:$K$35,9,FALSE))</f>
        <v/>
      </c>
      <c r="AH74" s="130" t="str">
        <f>IF(AH73="","",VLOOKUP(AH73,'シフト記号表（勤務時間帯）'!$C$6:$K$35,9,FALSE))</f>
        <v/>
      </c>
      <c r="AI74" s="130" t="str">
        <f>IF(AI73="","",VLOOKUP(AI73,'シフト記号表（勤務時間帯）'!$C$6:$K$35,9,FALSE))</f>
        <v/>
      </c>
      <c r="AJ74" s="130" t="str">
        <f>IF(AJ73="","",VLOOKUP(AJ73,'シフト記号表（勤務時間帯）'!$C$6:$K$35,9,FALSE))</f>
        <v/>
      </c>
      <c r="AK74" s="130" t="str">
        <f>IF(AK73="","",VLOOKUP(AK73,'シフト記号表（勤務時間帯）'!$C$6:$K$35,9,FALSE))</f>
        <v/>
      </c>
      <c r="AL74" s="130" t="str">
        <f>IF(AL73="","",VLOOKUP(AL73,'シフト記号表（勤務時間帯）'!$C$6:$K$35,9,FALSE))</f>
        <v/>
      </c>
      <c r="AM74" s="142" t="str">
        <f>IF(AM73="","",VLOOKUP(AM73,'シフト記号表（勤務時間帯）'!$C$6:$K$35,9,FALSE))</f>
        <v/>
      </c>
      <c r="AN74" s="118" t="str">
        <f>IF(AN73="","",VLOOKUP(AN73,'シフト記号表（勤務時間帯）'!$C$6:$K$35,9,FALSE))</f>
        <v/>
      </c>
      <c r="AO74" s="130" t="str">
        <f>IF(AO73="","",VLOOKUP(AO73,'シフト記号表（勤務時間帯）'!$C$6:$K$35,9,FALSE))</f>
        <v/>
      </c>
      <c r="AP74" s="130" t="str">
        <f>IF(AP73="","",VLOOKUP(AP73,'シフト記号表（勤務時間帯）'!$C$6:$K$35,9,FALSE))</f>
        <v/>
      </c>
      <c r="AQ74" s="130" t="str">
        <f>IF(AQ73="","",VLOOKUP(AQ73,'シフト記号表（勤務時間帯）'!$C$6:$K$35,9,FALSE))</f>
        <v/>
      </c>
      <c r="AR74" s="130" t="str">
        <f>IF(AR73="","",VLOOKUP(AR73,'シフト記号表（勤務時間帯）'!$C$6:$K$35,9,FALSE))</f>
        <v/>
      </c>
      <c r="AS74" s="130" t="str">
        <f>IF(AS73="","",VLOOKUP(AS73,'シフト記号表（勤務時間帯）'!$C$6:$K$35,9,FALSE))</f>
        <v/>
      </c>
      <c r="AT74" s="142" t="str">
        <f>IF(AT73="","",VLOOKUP(AT73,'シフト記号表（勤務時間帯）'!$C$6:$K$35,9,FALSE))</f>
        <v/>
      </c>
      <c r="AU74" s="118" t="str">
        <f>IF(AU73="","",VLOOKUP(AU73,'シフト記号表（勤務時間帯）'!$C$6:$K$35,9,FALSE))</f>
        <v/>
      </c>
      <c r="AV74" s="130" t="str">
        <f>IF(AV73="","",VLOOKUP(AV73,'シフト記号表（勤務時間帯）'!$C$6:$K$35,9,FALSE))</f>
        <v/>
      </c>
      <c r="AW74" s="130" t="str">
        <f>IF(AW73="","",VLOOKUP(AW73,'シフト記号表（勤務時間帯）'!$C$6:$K$35,9,FALSE))</f>
        <v/>
      </c>
      <c r="AX74" s="173">
        <f>IF($BB$3="４週",SUM(S74:AT74),IF($BB$3="暦月",SUM(S74:AW74),""))</f>
        <v>0</v>
      </c>
      <c r="AY74" s="181"/>
      <c r="AZ74" s="187">
        <f>IF($BB$3="４週",AX74/4,IF($BB$3="暦月",'通所型サービス（100名）'!AX74/('通所型サービス（100名）'!$BB$8/7),""))</f>
        <v>0</v>
      </c>
      <c r="BA74" s="105"/>
      <c r="BB74" s="18"/>
      <c r="BC74" s="32"/>
      <c r="BD74" s="32"/>
      <c r="BE74" s="32"/>
      <c r="BF74" s="80"/>
      <c r="BG74" s="3"/>
      <c r="BH74" s="3"/>
      <c r="BI74" s="3"/>
      <c r="BJ74" s="3"/>
      <c r="BK74" s="3"/>
      <c r="BL74" s="3"/>
      <c r="BM74" s="3"/>
      <c r="BN74" s="3"/>
      <c r="BO74" s="3"/>
      <c r="BP74" s="3"/>
      <c r="BQ74" s="3"/>
      <c r="BR74" s="3"/>
      <c r="BS74" s="3"/>
      <c r="BT74" s="3"/>
      <c r="BU74" s="3"/>
    </row>
    <row r="75" spans="1:73" ht="20.25" customHeight="1">
      <c r="A75" s="3"/>
      <c r="B75" s="11"/>
      <c r="C75" s="25"/>
      <c r="D75" s="37"/>
      <c r="E75" s="42"/>
      <c r="F75" s="209">
        <f>C73</f>
        <v>0</v>
      </c>
      <c r="G75" s="60"/>
      <c r="H75" s="69"/>
      <c r="I75" s="37"/>
      <c r="J75" s="37"/>
      <c r="K75" s="42"/>
      <c r="L75" s="69"/>
      <c r="M75" s="37"/>
      <c r="N75" s="37"/>
      <c r="O75" s="91"/>
      <c r="P75" s="95" t="s">
        <v>36</v>
      </c>
      <c r="Q75" s="101"/>
      <c r="R75" s="106"/>
      <c r="S75" s="119" t="str">
        <f>IF(S73="","",VLOOKUP(S73,'シフト記号表（勤務時間帯）'!$C$6:$U$35,19,FALSE))</f>
        <v/>
      </c>
      <c r="T75" s="131" t="str">
        <f>IF(T73="","",VLOOKUP(T73,'シフト記号表（勤務時間帯）'!$C$6:$U$35,19,FALSE))</f>
        <v/>
      </c>
      <c r="U75" s="131" t="str">
        <f>IF(U73="","",VLOOKUP(U73,'シフト記号表（勤務時間帯）'!$C$6:$U$35,19,FALSE))</f>
        <v/>
      </c>
      <c r="V75" s="131" t="str">
        <f>IF(V73="","",VLOOKUP(V73,'シフト記号表（勤務時間帯）'!$C$6:$U$35,19,FALSE))</f>
        <v/>
      </c>
      <c r="W75" s="131" t="str">
        <f>IF(W73="","",VLOOKUP(W73,'シフト記号表（勤務時間帯）'!$C$6:$U$35,19,FALSE))</f>
        <v/>
      </c>
      <c r="X75" s="131" t="str">
        <f>IF(X73="","",VLOOKUP(X73,'シフト記号表（勤務時間帯）'!$C$6:$U$35,19,FALSE))</f>
        <v/>
      </c>
      <c r="Y75" s="143" t="str">
        <f>IF(Y73="","",VLOOKUP(Y73,'シフト記号表（勤務時間帯）'!$C$6:$U$35,19,FALSE))</f>
        <v/>
      </c>
      <c r="Z75" s="119" t="str">
        <f>IF(Z73="","",VLOOKUP(Z73,'シフト記号表（勤務時間帯）'!$C$6:$U$35,19,FALSE))</f>
        <v/>
      </c>
      <c r="AA75" s="131" t="str">
        <f>IF(AA73="","",VLOOKUP(AA73,'シフト記号表（勤務時間帯）'!$C$6:$U$35,19,FALSE))</f>
        <v/>
      </c>
      <c r="AB75" s="131" t="str">
        <f>IF(AB73="","",VLOOKUP(AB73,'シフト記号表（勤務時間帯）'!$C$6:$U$35,19,FALSE))</f>
        <v/>
      </c>
      <c r="AC75" s="131" t="str">
        <f>IF(AC73="","",VLOOKUP(AC73,'シフト記号表（勤務時間帯）'!$C$6:$U$35,19,FALSE))</f>
        <v/>
      </c>
      <c r="AD75" s="131" t="str">
        <f>IF(AD73="","",VLOOKUP(AD73,'シフト記号表（勤務時間帯）'!$C$6:$U$35,19,FALSE))</f>
        <v/>
      </c>
      <c r="AE75" s="131" t="str">
        <f>IF(AE73="","",VLOOKUP(AE73,'シフト記号表（勤務時間帯）'!$C$6:$U$35,19,FALSE))</f>
        <v/>
      </c>
      <c r="AF75" s="143" t="str">
        <f>IF(AF73="","",VLOOKUP(AF73,'シフト記号表（勤務時間帯）'!$C$6:$U$35,19,FALSE))</f>
        <v/>
      </c>
      <c r="AG75" s="119" t="str">
        <f>IF(AG73="","",VLOOKUP(AG73,'シフト記号表（勤務時間帯）'!$C$6:$U$35,19,FALSE))</f>
        <v/>
      </c>
      <c r="AH75" s="131" t="str">
        <f>IF(AH73="","",VLOOKUP(AH73,'シフト記号表（勤務時間帯）'!$C$6:$U$35,19,FALSE))</f>
        <v/>
      </c>
      <c r="AI75" s="131" t="str">
        <f>IF(AI73="","",VLOOKUP(AI73,'シフト記号表（勤務時間帯）'!$C$6:$U$35,19,FALSE))</f>
        <v/>
      </c>
      <c r="AJ75" s="131" t="str">
        <f>IF(AJ73="","",VLOOKUP(AJ73,'シフト記号表（勤務時間帯）'!$C$6:$U$35,19,FALSE))</f>
        <v/>
      </c>
      <c r="AK75" s="131" t="str">
        <f>IF(AK73="","",VLOOKUP(AK73,'シフト記号表（勤務時間帯）'!$C$6:$U$35,19,FALSE))</f>
        <v/>
      </c>
      <c r="AL75" s="131" t="str">
        <f>IF(AL73="","",VLOOKUP(AL73,'シフト記号表（勤務時間帯）'!$C$6:$U$35,19,FALSE))</f>
        <v/>
      </c>
      <c r="AM75" s="143" t="str">
        <f>IF(AM73="","",VLOOKUP(AM73,'シフト記号表（勤務時間帯）'!$C$6:$U$35,19,FALSE))</f>
        <v/>
      </c>
      <c r="AN75" s="119" t="str">
        <f>IF(AN73="","",VLOOKUP(AN73,'シフト記号表（勤務時間帯）'!$C$6:$U$35,19,FALSE))</f>
        <v/>
      </c>
      <c r="AO75" s="131" t="str">
        <f>IF(AO73="","",VLOOKUP(AO73,'シフト記号表（勤務時間帯）'!$C$6:$U$35,19,FALSE))</f>
        <v/>
      </c>
      <c r="AP75" s="131" t="str">
        <f>IF(AP73="","",VLOOKUP(AP73,'シフト記号表（勤務時間帯）'!$C$6:$U$35,19,FALSE))</f>
        <v/>
      </c>
      <c r="AQ75" s="131" t="str">
        <f>IF(AQ73="","",VLOOKUP(AQ73,'シフト記号表（勤務時間帯）'!$C$6:$U$35,19,FALSE))</f>
        <v/>
      </c>
      <c r="AR75" s="131" t="str">
        <f>IF(AR73="","",VLOOKUP(AR73,'シフト記号表（勤務時間帯）'!$C$6:$U$35,19,FALSE))</f>
        <v/>
      </c>
      <c r="AS75" s="131" t="str">
        <f>IF(AS73="","",VLOOKUP(AS73,'シフト記号表（勤務時間帯）'!$C$6:$U$35,19,FALSE))</f>
        <v/>
      </c>
      <c r="AT75" s="143" t="str">
        <f>IF(AT73="","",VLOOKUP(AT73,'シフト記号表（勤務時間帯）'!$C$6:$U$35,19,FALSE))</f>
        <v/>
      </c>
      <c r="AU75" s="119" t="str">
        <f>IF(AU73="","",VLOOKUP(AU73,'シフト記号表（勤務時間帯）'!$C$6:$U$35,19,FALSE))</f>
        <v/>
      </c>
      <c r="AV75" s="131" t="str">
        <f>IF(AV73="","",VLOOKUP(AV73,'シフト記号表（勤務時間帯）'!$C$6:$U$35,19,FALSE))</f>
        <v/>
      </c>
      <c r="AW75" s="131" t="str">
        <f>IF(AW73="","",VLOOKUP(AW73,'シフト記号表（勤務時間帯）'!$C$6:$U$35,19,FALSE))</f>
        <v/>
      </c>
      <c r="AX75" s="174">
        <f>IF($BB$3="４週",SUM(S75:AT75),IF($BB$3="暦月",SUM(S75:AW75),""))</f>
        <v>0</v>
      </c>
      <c r="AY75" s="182"/>
      <c r="AZ75" s="188">
        <f>IF($BB$3="４週",AX75/4,IF($BB$3="暦月",'通所型サービス（100名）'!AX75/('通所型サービス（100名）'!$BB$8/7),""))</f>
        <v>0</v>
      </c>
      <c r="BA75" s="106"/>
      <c r="BB75" s="25"/>
      <c r="BC75" s="37"/>
      <c r="BD75" s="37"/>
      <c r="BE75" s="37"/>
      <c r="BF75" s="91"/>
      <c r="BG75" s="3"/>
      <c r="BH75" s="3"/>
      <c r="BI75" s="3"/>
      <c r="BJ75" s="3"/>
      <c r="BK75" s="3"/>
      <c r="BL75" s="3"/>
      <c r="BM75" s="3"/>
      <c r="BN75" s="3"/>
      <c r="BO75" s="3"/>
      <c r="BP75" s="3"/>
      <c r="BQ75" s="3"/>
      <c r="BR75" s="3"/>
      <c r="BS75" s="3"/>
      <c r="BT75" s="3"/>
      <c r="BU75" s="3"/>
    </row>
    <row r="76" spans="1:73" ht="20.25" customHeight="1">
      <c r="A76" s="3"/>
      <c r="B76" s="12">
        <f>B73+1</f>
        <v>19</v>
      </c>
      <c r="C76" s="27"/>
      <c r="D76" s="38"/>
      <c r="E76" s="43"/>
      <c r="F76" s="51"/>
      <c r="G76" s="51"/>
      <c r="H76" s="70"/>
      <c r="I76" s="38"/>
      <c r="J76" s="38"/>
      <c r="K76" s="43"/>
      <c r="L76" s="84"/>
      <c r="M76" s="38"/>
      <c r="N76" s="38"/>
      <c r="O76" s="90"/>
      <c r="P76" s="96" t="s">
        <v>54</v>
      </c>
      <c r="Q76" s="102"/>
      <c r="R76" s="107"/>
      <c r="S76" s="216"/>
      <c r="T76" s="218"/>
      <c r="U76" s="218"/>
      <c r="V76" s="218"/>
      <c r="W76" s="218"/>
      <c r="X76" s="218"/>
      <c r="Y76" s="219"/>
      <c r="Z76" s="216"/>
      <c r="AA76" s="218"/>
      <c r="AB76" s="218"/>
      <c r="AC76" s="218"/>
      <c r="AD76" s="218"/>
      <c r="AE76" s="218"/>
      <c r="AF76" s="219"/>
      <c r="AG76" s="216"/>
      <c r="AH76" s="218"/>
      <c r="AI76" s="218"/>
      <c r="AJ76" s="218"/>
      <c r="AK76" s="218"/>
      <c r="AL76" s="218"/>
      <c r="AM76" s="219"/>
      <c r="AN76" s="216"/>
      <c r="AO76" s="218"/>
      <c r="AP76" s="218"/>
      <c r="AQ76" s="218"/>
      <c r="AR76" s="218"/>
      <c r="AS76" s="218"/>
      <c r="AT76" s="219"/>
      <c r="AU76" s="216"/>
      <c r="AV76" s="218"/>
      <c r="AW76" s="218"/>
      <c r="AX76" s="221"/>
      <c r="AY76" s="183"/>
      <c r="AZ76" s="226"/>
      <c r="BA76" s="107"/>
      <c r="BB76" s="198"/>
      <c r="BC76" s="38"/>
      <c r="BD76" s="38"/>
      <c r="BE76" s="38"/>
      <c r="BF76" s="90"/>
      <c r="BG76" s="3"/>
      <c r="BH76" s="3"/>
      <c r="BI76" s="3"/>
      <c r="BJ76" s="3"/>
      <c r="BK76" s="3"/>
      <c r="BL76" s="3"/>
      <c r="BM76" s="3"/>
      <c r="BN76" s="3"/>
      <c r="BO76" s="3"/>
      <c r="BP76" s="3"/>
      <c r="BQ76" s="3"/>
      <c r="BR76" s="3"/>
      <c r="BS76" s="3"/>
      <c r="BT76" s="3"/>
      <c r="BU76" s="3"/>
    </row>
    <row r="77" spans="1:73" ht="20.25" customHeight="1">
      <c r="A77" s="3"/>
      <c r="B77" s="8"/>
      <c r="C77" s="18"/>
      <c r="D77" s="32"/>
      <c r="E77" s="40"/>
      <c r="F77" s="49"/>
      <c r="G77" s="57"/>
      <c r="H77" s="66"/>
      <c r="I77" s="32"/>
      <c r="J77" s="32"/>
      <c r="K77" s="40"/>
      <c r="L77" s="66"/>
      <c r="M77" s="32"/>
      <c r="N77" s="32"/>
      <c r="O77" s="80"/>
      <c r="P77" s="94" t="s">
        <v>69</v>
      </c>
      <c r="Q77" s="100"/>
      <c r="R77" s="105"/>
      <c r="S77" s="118" t="str">
        <f>IF(S76="","",VLOOKUP(S76,'シフト記号表（勤務時間帯）'!$C$6:$K$35,9,FALSE))</f>
        <v/>
      </c>
      <c r="T77" s="130" t="str">
        <f>IF(T76="","",VLOOKUP(T76,'シフト記号表（勤務時間帯）'!$C$6:$K$35,9,FALSE))</f>
        <v/>
      </c>
      <c r="U77" s="130" t="str">
        <f>IF(U76="","",VLOOKUP(U76,'シフト記号表（勤務時間帯）'!$C$6:$K$35,9,FALSE))</f>
        <v/>
      </c>
      <c r="V77" s="130" t="str">
        <f>IF(V76="","",VLOOKUP(V76,'シフト記号表（勤務時間帯）'!$C$6:$K$35,9,FALSE))</f>
        <v/>
      </c>
      <c r="W77" s="130" t="str">
        <f>IF(W76="","",VLOOKUP(W76,'シフト記号表（勤務時間帯）'!$C$6:$K$35,9,FALSE))</f>
        <v/>
      </c>
      <c r="X77" s="130" t="str">
        <f>IF(X76="","",VLOOKUP(X76,'シフト記号表（勤務時間帯）'!$C$6:$K$35,9,FALSE))</f>
        <v/>
      </c>
      <c r="Y77" s="142" t="str">
        <f>IF(Y76="","",VLOOKUP(Y76,'シフト記号表（勤務時間帯）'!$C$6:$K$35,9,FALSE))</f>
        <v/>
      </c>
      <c r="Z77" s="118" t="str">
        <f>IF(Z76="","",VLOOKUP(Z76,'シフト記号表（勤務時間帯）'!$C$6:$K$35,9,FALSE))</f>
        <v/>
      </c>
      <c r="AA77" s="130" t="str">
        <f>IF(AA76="","",VLOOKUP(AA76,'シフト記号表（勤務時間帯）'!$C$6:$K$35,9,FALSE))</f>
        <v/>
      </c>
      <c r="AB77" s="130" t="str">
        <f>IF(AB76="","",VLOOKUP(AB76,'シフト記号表（勤務時間帯）'!$C$6:$K$35,9,FALSE))</f>
        <v/>
      </c>
      <c r="AC77" s="130" t="str">
        <f>IF(AC76="","",VLOOKUP(AC76,'シフト記号表（勤務時間帯）'!$C$6:$K$35,9,FALSE))</f>
        <v/>
      </c>
      <c r="AD77" s="130" t="str">
        <f>IF(AD76="","",VLOOKUP(AD76,'シフト記号表（勤務時間帯）'!$C$6:$K$35,9,FALSE))</f>
        <v/>
      </c>
      <c r="AE77" s="130" t="str">
        <f>IF(AE76="","",VLOOKUP(AE76,'シフト記号表（勤務時間帯）'!$C$6:$K$35,9,FALSE))</f>
        <v/>
      </c>
      <c r="AF77" s="142" t="str">
        <f>IF(AF76="","",VLOOKUP(AF76,'シフト記号表（勤務時間帯）'!$C$6:$K$35,9,FALSE))</f>
        <v/>
      </c>
      <c r="AG77" s="118" t="str">
        <f>IF(AG76="","",VLOOKUP(AG76,'シフト記号表（勤務時間帯）'!$C$6:$K$35,9,FALSE))</f>
        <v/>
      </c>
      <c r="AH77" s="130" t="str">
        <f>IF(AH76="","",VLOOKUP(AH76,'シフト記号表（勤務時間帯）'!$C$6:$K$35,9,FALSE))</f>
        <v/>
      </c>
      <c r="AI77" s="130" t="str">
        <f>IF(AI76="","",VLOOKUP(AI76,'シフト記号表（勤務時間帯）'!$C$6:$K$35,9,FALSE))</f>
        <v/>
      </c>
      <c r="AJ77" s="130" t="str">
        <f>IF(AJ76="","",VLOOKUP(AJ76,'シフト記号表（勤務時間帯）'!$C$6:$K$35,9,FALSE))</f>
        <v/>
      </c>
      <c r="AK77" s="130" t="str">
        <f>IF(AK76="","",VLOOKUP(AK76,'シフト記号表（勤務時間帯）'!$C$6:$K$35,9,FALSE))</f>
        <v/>
      </c>
      <c r="AL77" s="130" t="str">
        <f>IF(AL76="","",VLOOKUP(AL76,'シフト記号表（勤務時間帯）'!$C$6:$K$35,9,FALSE))</f>
        <v/>
      </c>
      <c r="AM77" s="142" t="str">
        <f>IF(AM76="","",VLOOKUP(AM76,'シフト記号表（勤務時間帯）'!$C$6:$K$35,9,FALSE))</f>
        <v/>
      </c>
      <c r="AN77" s="118" t="str">
        <f>IF(AN76="","",VLOOKUP(AN76,'シフト記号表（勤務時間帯）'!$C$6:$K$35,9,FALSE))</f>
        <v/>
      </c>
      <c r="AO77" s="130" t="str">
        <f>IF(AO76="","",VLOOKUP(AO76,'シフト記号表（勤務時間帯）'!$C$6:$K$35,9,FALSE))</f>
        <v/>
      </c>
      <c r="AP77" s="130" t="str">
        <f>IF(AP76="","",VLOOKUP(AP76,'シフト記号表（勤務時間帯）'!$C$6:$K$35,9,FALSE))</f>
        <v/>
      </c>
      <c r="AQ77" s="130" t="str">
        <f>IF(AQ76="","",VLOOKUP(AQ76,'シフト記号表（勤務時間帯）'!$C$6:$K$35,9,FALSE))</f>
        <v/>
      </c>
      <c r="AR77" s="130" t="str">
        <f>IF(AR76="","",VLOOKUP(AR76,'シフト記号表（勤務時間帯）'!$C$6:$K$35,9,FALSE))</f>
        <v/>
      </c>
      <c r="AS77" s="130" t="str">
        <f>IF(AS76="","",VLOOKUP(AS76,'シフト記号表（勤務時間帯）'!$C$6:$K$35,9,FALSE))</f>
        <v/>
      </c>
      <c r="AT77" s="142" t="str">
        <f>IF(AT76="","",VLOOKUP(AT76,'シフト記号表（勤務時間帯）'!$C$6:$K$35,9,FALSE))</f>
        <v/>
      </c>
      <c r="AU77" s="118" t="str">
        <f>IF(AU76="","",VLOOKUP(AU76,'シフト記号表（勤務時間帯）'!$C$6:$K$35,9,FALSE))</f>
        <v/>
      </c>
      <c r="AV77" s="130" t="str">
        <f>IF(AV76="","",VLOOKUP(AV76,'シフト記号表（勤務時間帯）'!$C$6:$K$35,9,FALSE))</f>
        <v/>
      </c>
      <c r="AW77" s="130" t="str">
        <f>IF(AW76="","",VLOOKUP(AW76,'シフト記号表（勤務時間帯）'!$C$6:$K$35,9,FALSE))</f>
        <v/>
      </c>
      <c r="AX77" s="173">
        <f>IF($BB$3="４週",SUM(S77:AT77),IF($BB$3="暦月",SUM(S77:AW77),""))</f>
        <v>0</v>
      </c>
      <c r="AY77" s="181"/>
      <c r="AZ77" s="187">
        <f>IF($BB$3="４週",AX77/4,IF($BB$3="暦月",'通所型サービス（100名）'!AX77/('通所型サービス（100名）'!$BB$8/7),""))</f>
        <v>0</v>
      </c>
      <c r="BA77" s="105"/>
      <c r="BB77" s="18"/>
      <c r="BC77" s="32"/>
      <c r="BD77" s="32"/>
      <c r="BE77" s="32"/>
      <c r="BF77" s="80"/>
      <c r="BG77" s="3"/>
      <c r="BH77" s="3"/>
      <c r="BI77" s="3"/>
      <c r="BJ77" s="3"/>
      <c r="BK77" s="3"/>
      <c r="BL77" s="3"/>
      <c r="BM77" s="3"/>
      <c r="BN77" s="3"/>
      <c r="BO77" s="3"/>
      <c r="BP77" s="3"/>
      <c r="BQ77" s="3"/>
      <c r="BR77" s="3"/>
      <c r="BS77" s="3"/>
      <c r="BT77" s="3"/>
      <c r="BU77" s="3"/>
    </row>
    <row r="78" spans="1:73" ht="20.25" customHeight="1">
      <c r="A78" s="3"/>
      <c r="B78" s="11"/>
      <c r="C78" s="25"/>
      <c r="D78" s="37"/>
      <c r="E78" s="42"/>
      <c r="F78" s="209">
        <f>C76</f>
        <v>0</v>
      </c>
      <c r="G78" s="60"/>
      <c r="H78" s="69"/>
      <c r="I78" s="37"/>
      <c r="J78" s="37"/>
      <c r="K78" s="42"/>
      <c r="L78" s="69"/>
      <c r="M78" s="37"/>
      <c r="N78" s="37"/>
      <c r="O78" s="91"/>
      <c r="P78" s="95" t="s">
        <v>36</v>
      </c>
      <c r="Q78" s="101"/>
      <c r="R78" s="106"/>
      <c r="S78" s="119" t="str">
        <f>IF(S76="","",VLOOKUP(S76,'シフト記号表（勤務時間帯）'!$C$6:$U$35,19,FALSE))</f>
        <v/>
      </c>
      <c r="T78" s="131" t="str">
        <f>IF(T76="","",VLOOKUP(T76,'シフト記号表（勤務時間帯）'!$C$6:$U$35,19,FALSE))</f>
        <v/>
      </c>
      <c r="U78" s="131" t="str">
        <f>IF(U76="","",VLOOKUP(U76,'シフト記号表（勤務時間帯）'!$C$6:$U$35,19,FALSE))</f>
        <v/>
      </c>
      <c r="V78" s="131" t="str">
        <f>IF(V76="","",VLOOKUP(V76,'シフト記号表（勤務時間帯）'!$C$6:$U$35,19,FALSE))</f>
        <v/>
      </c>
      <c r="W78" s="131" t="str">
        <f>IF(W76="","",VLOOKUP(W76,'シフト記号表（勤務時間帯）'!$C$6:$U$35,19,FALSE))</f>
        <v/>
      </c>
      <c r="X78" s="131" t="str">
        <f>IF(X76="","",VLOOKUP(X76,'シフト記号表（勤務時間帯）'!$C$6:$U$35,19,FALSE))</f>
        <v/>
      </c>
      <c r="Y78" s="143" t="str">
        <f>IF(Y76="","",VLOOKUP(Y76,'シフト記号表（勤務時間帯）'!$C$6:$U$35,19,FALSE))</f>
        <v/>
      </c>
      <c r="Z78" s="119" t="str">
        <f>IF(Z76="","",VLOOKUP(Z76,'シフト記号表（勤務時間帯）'!$C$6:$U$35,19,FALSE))</f>
        <v/>
      </c>
      <c r="AA78" s="131" t="str">
        <f>IF(AA76="","",VLOOKUP(AA76,'シフト記号表（勤務時間帯）'!$C$6:$U$35,19,FALSE))</f>
        <v/>
      </c>
      <c r="AB78" s="131" t="str">
        <f>IF(AB76="","",VLOOKUP(AB76,'シフト記号表（勤務時間帯）'!$C$6:$U$35,19,FALSE))</f>
        <v/>
      </c>
      <c r="AC78" s="131" t="str">
        <f>IF(AC76="","",VLOOKUP(AC76,'シフト記号表（勤務時間帯）'!$C$6:$U$35,19,FALSE))</f>
        <v/>
      </c>
      <c r="AD78" s="131" t="str">
        <f>IF(AD76="","",VLOOKUP(AD76,'シフト記号表（勤務時間帯）'!$C$6:$U$35,19,FALSE))</f>
        <v/>
      </c>
      <c r="AE78" s="131" t="str">
        <f>IF(AE76="","",VLOOKUP(AE76,'シフト記号表（勤務時間帯）'!$C$6:$U$35,19,FALSE))</f>
        <v/>
      </c>
      <c r="AF78" s="143" t="str">
        <f>IF(AF76="","",VLOOKUP(AF76,'シフト記号表（勤務時間帯）'!$C$6:$U$35,19,FALSE))</f>
        <v/>
      </c>
      <c r="AG78" s="119" t="str">
        <f>IF(AG76="","",VLOOKUP(AG76,'シフト記号表（勤務時間帯）'!$C$6:$U$35,19,FALSE))</f>
        <v/>
      </c>
      <c r="AH78" s="131" t="str">
        <f>IF(AH76="","",VLOOKUP(AH76,'シフト記号表（勤務時間帯）'!$C$6:$U$35,19,FALSE))</f>
        <v/>
      </c>
      <c r="AI78" s="131" t="str">
        <f>IF(AI76="","",VLOOKUP(AI76,'シフト記号表（勤務時間帯）'!$C$6:$U$35,19,FALSE))</f>
        <v/>
      </c>
      <c r="AJ78" s="131" t="str">
        <f>IF(AJ76="","",VLOOKUP(AJ76,'シフト記号表（勤務時間帯）'!$C$6:$U$35,19,FALSE))</f>
        <v/>
      </c>
      <c r="AK78" s="131" t="str">
        <f>IF(AK76="","",VLOOKUP(AK76,'シフト記号表（勤務時間帯）'!$C$6:$U$35,19,FALSE))</f>
        <v/>
      </c>
      <c r="AL78" s="131" t="str">
        <f>IF(AL76="","",VLOOKUP(AL76,'シフト記号表（勤務時間帯）'!$C$6:$U$35,19,FALSE))</f>
        <v/>
      </c>
      <c r="AM78" s="143" t="str">
        <f>IF(AM76="","",VLOOKUP(AM76,'シフト記号表（勤務時間帯）'!$C$6:$U$35,19,FALSE))</f>
        <v/>
      </c>
      <c r="AN78" s="119" t="str">
        <f>IF(AN76="","",VLOOKUP(AN76,'シフト記号表（勤務時間帯）'!$C$6:$U$35,19,FALSE))</f>
        <v/>
      </c>
      <c r="AO78" s="131" t="str">
        <f>IF(AO76="","",VLOOKUP(AO76,'シフト記号表（勤務時間帯）'!$C$6:$U$35,19,FALSE))</f>
        <v/>
      </c>
      <c r="AP78" s="131" t="str">
        <f>IF(AP76="","",VLOOKUP(AP76,'シフト記号表（勤務時間帯）'!$C$6:$U$35,19,FALSE))</f>
        <v/>
      </c>
      <c r="AQ78" s="131" t="str">
        <f>IF(AQ76="","",VLOOKUP(AQ76,'シフト記号表（勤務時間帯）'!$C$6:$U$35,19,FALSE))</f>
        <v/>
      </c>
      <c r="AR78" s="131" t="str">
        <f>IF(AR76="","",VLOOKUP(AR76,'シフト記号表（勤務時間帯）'!$C$6:$U$35,19,FALSE))</f>
        <v/>
      </c>
      <c r="AS78" s="131" t="str">
        <f>IF(AS76="","",VLOOKUP(AS76,'シフト記号表（勤務時間帯）'!$C$6:$U$35,19,FALSE))</f>
        <v/>
      </c>
      <c r="AT78" s="143" t="str">
        <f>IF(AT76="","",VLOOKUP(AT76,'シフト記号表（勤務時間帯）'!$C$6:$U$35,19,FALSE))</f>
        <v/>
      </c>
      <c r="AU78" s="119" t="str">
        <f>IF(AU76="","",VLOOKUP(AU76,'シフト記号表（勤務時間帯）'!$C$6:$U$35,19,FALSE))</f>
        <v/>
      </c>
      <c r="AV78" s="131" t="str">
        <f>IF(AV76="","",VLOOKUP(AV76,'シフト記号表（勤務時間帯）'!$C$6:$U$35,19,FALSE))</f>
        <v/>
      </c>
      <c r="AW78" s="131" t="str">
        <f>IF(AW76="","",VLOOKUP(AW76,'シフト記号表（勤務時間帯）'!$C$6:$U$35,19,FALSE))</f>
        <v/>
      </c>
      <c r="AX78" s="174">
        <f>IF($BB$3="４週",SUM(S78:AT78),IF($BB$3="暦月",SUM(S78:AW78),""))</f>
        <v>0</v>
      </c>
      <c r="AY78" s="182"/>
      <c r="AZ78" s="188">
        <f>IF($BB$3="４週",AX78/4,IF($BB$3="暦月",'通所型サービス（100名）'!AX78/('通所型サービス（100名）'!$BB$8/7),""))</f>
        <v>0</v>
      </c>
      <c r="BA78" s="106"/>
      <c r="BB78" s="25"/>
      <c r="BC78" s="37"/>
      <c r="BD78" s="37"/>
      <c r="BE78" s="37"/>
      <c r="BF78" s="91"/>
      <c r="BG78" s="3"/>
      <c r="BH78" s="3"/>
      <c r="BI78" s="3"/>
      <c r="BJ78" s="3"/>
      <c r="BK78" s="3"/>
      <c r="BL78" s="3"/>
      <c r="BM78" s="3"/>
      <c r="BN78" s="3"/>
      <c r="BO78" s="3"/>
      <c r="BP78" s="3"/>
      <c r="BQ78" s="3"/>
      <c r="BR78" s="3"/>
      <c r="BS78" s="3"/>
      <c r="BT78" s="3"/>
      <c r="BU78" s="3"/>
    </row>
    <row r="79" spans="1:73" ht="20.25" customHeight="1">
      <c r="A79" s="3"/>
      <c r="B79" s="12">
        <f>B76+1</f>
        <v>20</v>
      </c>
      <c r="C79" s="27"/>
      <c r="D79" s="38"/>
      <c r="E79" s="43"/>
      <c r="F79" s="51"/>
      <c r="G79" s="51"/>
      <c r="H79" s="70"/>
      <c r="I79" s="38"/>
      <c r="J79" s="38"/>
      <c r="K79" s="43"/>
      <c r="L79" s="84"/>
      <c r="M79" s="38"/>
      <c r="N79" s="38"/>
      <c r="O79" s="90"/>
      <c r="P79" s="96" t="s">
        <v>54</v>
      </c>
      <c r="Q79" s="102"/>
      <c r="R79" s="107"/>
      <c r="S79" s="216"/>
      <c r="T79" s="218"/>
      <c r="U79" s="218"/>
      <c r="V79" s="218"/>
      <c r="W79" s="218"/>
      <c r="X79" s="218"/>
      <c r="Y79" s="219"/>
      <c r="Z79" s="216"/>
      <c r="AA79" s="218"/>
      <c r="AB79" s="218"/>
      <c r="AC79" s="218"/>
      <c r="AD79" s="218"/>
      <c r="AE79" s="218"/>
      <c r="AF79" s="219"/>
      <c r="AG79" s="216"/>
      <c r="AH79" s="218"/>
      <c r="AI79" s="218"/>
      <c r="AJ79" s="218"/>
      <c r="AK79" s="218"/>
      <c r="AL79" s="218"/>
      <c r="AM79" s="219"/>
      <c r="AN79" s="216"/>
      <c r="AO79" s="218"/>
      <c r="AP79" s="218"/>
      <c r="AQ79" s="218"/>
      <c r="AR79" s="218"/>
      <c r="AS79" s="218"/>
      <c r="AT79" s="219"/>
      <c r="AU79" s="216"/>
      <c r="AV79" s="218"/>
      <c r="AW79" s="218"/>
      <c r="AX79" s="221"/>
      <c r="AY79" s="183"/>
      <c r="AZ79" s="226"/>
      <c r="BA79" s="107"/>
      <c r="BB79" s="198"/>
      <c r="BC79" s="38"/>
      <c r="BD79" s="38"/>
      <c r="BE79" s="38"/>
      <c r="BF79" s="90"/>
      <c r="BG79" s="3"/>
      <c r="BH79" s="3"/>
      <c r="BI79" s="3"/>
      <c r="BJ79" s="3"/>
      <c r="BK79" s="3"/>
      <c r="BL79" s="3"/>
      <c r="BM79" s="3"/>
      <c r="BN79" s="3"/>
      <c r="BO79" s="3"/>
      <c r="BP79" s="3"/>
      <c r="BQ79" s="3"/>
      <c r="BR79" s="3"/>
      <c r="BS79" s="3"/>
      <c r="BT79" s="3"/>
      <c r="BU79" s="3"/>
    </row>
    <row r="80" spans="1:73" ht="20.25" customHeight="1">
      <c r="A80" s="3"/>
      <c r="B80" s="8"/>
      <c r="C80" s="18"/>
      <c r="D80" s="32"/>
      <c r="E80" s="40"/>
      <c r="F80" s="49"/>
      <c r="G80" s="57"/>
      <c r="H80" s="66"/>
      <c r="I80" s="32"/>
      <c r="J80" s="32"/>
      <c r="K80" s="40"/>
      <c r="L80" s="66"/>
      <c r="M80" s="32"/>
      <c r="N80" s="32"/>
      <c r="O80" s="80"/>
      <c r="P80" s="94" t="s">
        <v>69</v>
      </c>
      <c r="Q80" s="100"/>
      <c r="R80" s="105"/>
      <c r="S80" s="118" t="str">
        <f>IF(S79="","",VLOOKUP(S79,'シフト記号表（勤務時間帯）'!$C$6:$K$35,9,FALSE))</f>
        <v/>
      </c>
      <c r="T80" s="130" t="str">
        <f>IF(T79="","",VLOOKUP(T79,'シフト記号表（勤務時間帯）'!$C$6:$K$35,9,FALSE))</f>
        <v/>
      </c>
      <c r="U80" s="130" t="str">
        <f>IF(U79="","",VLOOKUP(U79,'シフト記号表（勤務時間帯）'!$C$6:$K$35,9,FALSE))</f>
        <v/>
      </c>
      <c r="V80" s="130" t="str">
        <f>IF(V79="","",VLOOKUP(V79,'シフト記号表（勤務時間帯）'!$C$6:$K$35,9,FALSE))</f>
        <v/>
      </c>
      <c r="W80" s="130" t="str">
        <f>IF(W79="","",VLOOKUP(W79,'シフト記号表（勤務時間帯）'!$C$6:$K$35,9,FALSE))</f>
        <v/>
      </c>
      <c r="X80" s="130" t="str">
        <f>IF(X79="","",VLOOKUP(X79,'シフト記号表（勤務時間帯）'!$C$6:$K$35,9,FALSE))</f>
        <v/>
      </c>
      <c r="Y80" s="142" t="str">
        <f>IF(Y79="","",VLOOKUP(Y79,'シフト記号表（勤務時間帯）'!$C$6:$K$35,9,FALSE))</f>
        <v/>
      </c>
      <c r="Z80" s="118" t="str">
        <f>IF(Z79="","",VLOOKUP(Z79,'シフト記号表（勤務時間帯）'!$C$6:$K$35,9,FALSE))</f>
        <v/>
      </c>
      <c r="AA80" s="130" t="str">
        <f>IF(AA79="","",VLOOKUP(AA79,'シフト記号表（勤務時間帯）'!$C$6:$K$35,9,FALSE))</f>
        <v/>
      </c>
      <c r="AB80" s="130" t="str">
        <f>IF(AB79="","",VLOOKUP(AB79,'シフト記号表（勤務時間帯）'!$C$6:$K$35,9,FALSE))</f>
        <v/>
      </c>
      <c r="AC80" s="130" t="str">
        <f>IF(AC79="","",VLOOKUP(AC79,'シフト記号表（勤務時間帯）'!$C$6:$K$35,9,FALSE))</f>
        <v/>
      </c>
      <c r="AD80" s="130" t="str">
        <f>IF(AD79="","",VLOOKUP(AD79,'シフト記号表（勤務時間帯）'!$C$6:$K$35,9,FALSE))</f>
        <v/>
      </c>
      <c r="AE80" s="130" t="str">
        <f>IF(AE79="","",VLOOKUP(AE79,'シフト記号表（勤務時間帯）'!$C$6:$K$35,9,FALSE))</f>
        <v/>
      </c>
      <c r="AF80" s="142" t="str">
        <f>IF(AF79="","",VLOOKUP(AF79,'シフト記号表（勤務時間帯）'!$C$6:$K$35,9,FALSE))</f>
        <v/>
      </c>
      <c r="AG80" s="118" t="str">
        <f>IF(AG79="","",VLOOKUP(AG79,'シフト記号表（勤務時間帯）'!$C$6:$K$35,9,FALSE))</f>
        <v/>
      </c>
      <c r="AH80" s="130" t="str">
        <f>IF(AH79="","",VLOOKUP(AH79,'シフト記号表（勤務時間帯）'!$C$6:$K$35,9,FALSE))</f>
        <v/>
      </c>
      <c r="AI80" s="130" t="str">
        <f>IF(AI79="","",VLOOKUP(AI79,'シフト記号表（勤務時間帯）'!$C$6:$K$35,9,FALSE))</f>
        <v/>
      </c>
      <c r="AJ80" s="130" t="str">
        <f>IF(AJ79="","",VLOOKUP(AJ79,'シフト記号表（勤務時間帯）'!$C$6:$K$35,9,FALSE))</f>
        <v/>
      </c>
      <c r="AK80" s="130" t="str">
        <f>IF(AK79="","",VLOOKUP(AK79,'シフト記号表（勤務時間帯）'!$C$6:$K$35,9,FALSE))</f>
        <v/>
      </c>
      <c r="AL80" s="130" t="str">
        <f>IF(AL79="","",VLOOKUP(AL79,'シフト記号表（勤務時間帯）'!$C$6:$K$35,9,FALSE))</f>
        <v/>
      </c>
      <c r="AM80" s="142" t="str">
        <f>IF(AM79="","",VLOOKUP(AM79,'シフト記号表（勤務時間帯）'!$C$6:$K$35,9,FALSE))</f>
        <v/>
      </c>
      <c r="AN80" s="118" t="str">
        <f>IF(AN79="","",VLOOKUP(AN79,'シフト記号表（勤務時間帯）'!$C$6:$K$35,9,FALSE))</f>
        <v/>
      </c>
      <c r="AO80" s="130" t="str">
        <f>IF(AO79="","",VLOOKUP(AO79,'シフト記号表（勤務時間帯）'!$C$6:$K$35,9,FALSE))</f>
        <v/>
      </c>
      <c r="AP80" s="130" t="str">
        <f>IF(AP79="","",VLOOKUP(AP79,'シフト記号表（勤務時間帯）'!$C$6:$K$35,9,FALSE))</f>
        <v/>
      </c>
      <c r="AQ80" s="130" t="str">
        <f>IF(AQ79="","",VLOOKUP(AQ79,'シフト記号表（勤務時間帯）'!$C$6:$K$35,9,FALSE))</f>
        <v/>
      </c>
      <c r="AR80" s="130" t="str">
        <f>IF(AR79="","",VLOOKUP(AR79,'シフト記号表（勤務時間帯）'!$C$6:$K$35,9,FALSE))</f>
        <v/>
      </c>
      <c r="AS80" s="130" t="str">
        <f>IF(AS79="","",VLOOKUP(AS79,'シフト記号表（勤務時間帯）'!$C$6:$K$35,9,FALSE))</f>
        <v/>
      </c>
      <c r="AT80" s="142" t="str">
        <f>IF(AT79="","",VLOOKUP(AT79,'シフト記号表（勤務時間帯）'!$C$6:$K$35,9,FALSE))</f>
        <v/>
      </c>
      <c r="AU80" s="118" t="str">
        <f>IF(AU79="","",VLOOKUP(AU79,'シフト記号表（勤務時間帯）'!$C$6:$K$35,9,FALSE))</f>
        <v/>
      </c>
      <c r="AV80" s="130" t="str">
        <f>IF(AV79="","",VLOOKUP(AV79,'シフト記号表（勤務時間帯）'!$C$6:$K$35,9,FALSE))</f>
        <v/>
      </c>
      <c r="AW80" s="130" t="str">
        <f>IF(AW79="","",VLOOKUP(AW79,'シフト記号表（勤務時間帯）'!$C$6:$K$35,9,FALSE))</f>
        <v/>
      </c>
      <c r="AX80" s="173">
        <f>IF($BB$3="４週",SUM(S80:AT80),IF($BB$3="暦月",SUM(S80:AW80),""))</f>
        <v>0</v>
      </c>
      <c r="AY80" s="181"/>
      <c r="AZ80" s="187">
        <f>IF($BB$3="４週",AX80/4,IF($BB$3="暦月",'通所型サービス（100名）'!AX80/('通所型サービス（100名）'!$BB$8/7),""))</f>
        <v>0</v>
      </c>
      <c r="BA80" s="105"/>
      <c r="BB80" s="18"/>
      <c r="BC80" s="32"/>
      <c r="BD80" s="32"/>
      <c r="BE80" s="32"/>
      <c r="BF80" s="80"/>
      <c r="BG80" s="3"/>
      <c r="BH80" s="3"/>
      <c r="BI80" s="3"/>
      <c r="BJ80" s="3"/>
      <c r="BK80" s="3"/>
      <c r="BL80" s="3"/>
      <c r="BM80" s="3"/>
      <c r="BN80" s="3"/>
      <c r="BO80" s="3"/>
      <c r="BP80" s="3"/>
      <c r="BQ80" s="3"/>
      <c r="BR80" s="3"/>
      <c r="BS80" s="3"/>
      <c r="BT80" s="3"/>
      <c r="BU80" s="3"/>
    </row>
    <row r="81" spans="1:73" ht="20.25" customHeight="1">
      <c r="A81" s="3"/>
      <c r="B81" s="11"/>
      <c r="C81" s="25"/>
      <c r="D81" s="37"/>
      <c r="E81" s="42"/>
      <c r="F81" s="209">
        <f>C79</f>
        <v>0</v>
      </c>
      <c r="G81" s="60"/>
      <c r="H81" s="69"/>
      <c r="I81" s="37"/>
      <c r="J81" s="37"/>
      <c r="K81" s="42"/>
      <c r="L81" s="69"/>
      <c r="M81" s="37"/>
      <c r="N81" s="37"/>
      <c r="O81" s="91"/>
      <c r="P81" s="95" t="s">
        <v>36</v>
      </c>
      <c r="Q81" s="101"/>
      <c r="R81" s="106"/>
      <c r="S81" s="119" t="str">
        <f>IF(S79="","",VLOOKUP(S79,'シフト記号表（勤務時間帯）'!$C$6:$U$35,19,FALSE))</f>
        <v/>
      </c>
      <c r="T81" s="131" t="str">
        <f>IF(T79="","",VLOOKUP(T79,'シフト記号表（勤務時間帯）'!$C$6:$U$35,19,FALSE))</f>
        <v/>
      </c>
      <c r="U81" s="131" t="str">
        <f>IF(U79="","",VLOOKUP(U79,'シフト記号表（勤務時間帯）'!$C$6:$U$35,19,FALSE))</f>
        <v/>
      </c>
      <c r="V81" s="131" t="str">
        <f>IF(V79="","",VLOOKUP(V79,'シフト記号表（勤務時間帯）'!$C$6:$U$35,19,FALSE))</f>
        <v/>
      </c>
      <c r="W81" s="131" t="str">
        <f>IF(W79="","",VLOOKUP(W79,'シフト記号表（勤務時間帯）'!$C$6:$U$35,19,FALSE))</f>
        <v/>
      </c>
      <c r="X81" s="131" t="str">
        <f>IF(X79="","",VLOOKUP(X79,'シフト記号表（勤務時間帯）'!$C$6:$U$35,19,FALSE))</f>
        <v/>
      </c>
      <c r="Y81" s="143" t="str">
        <f>IF(Y79="","",VLOOKUP(Y79,'シフト記号表（勤務時間帯）'!$C$6:$U$35,19,FALSE))</f>
        <v/>
      </c>
      <c r="Z81" s="119" t="str">
        <f>IF(Z79="","",VLOOKUP(Z79,'シフト記号表（勤務時間帯）'!$C$6:$U$35,19,FALSE))</f>
        <v/>
      </c>
      <c r="AA81" s="131" t="str">
        <f>IF(AA79="","",VLOOKUP(AA79,'シフト記号表（勤務時間帯）'!$C$6:$U$35,19,FALSE))</f>
        <v/>
      </c>
      <c r="AB81" s="131" t="str">
        <f>IF(AB79="","",VLOOKUP(AB79,'シフト記号表（勤務時間帯）'!$C$6:$U$35,19,FALSE))</f>
        <v/>
      </c>
      <c r="AC81" s="131" t="str">
        <f>IF(AC79="","",VLOOKUP(AC79,'シフト記号表（勤務時間帯）'!$C$6:$U$35,19,FALSE))</f>
        <v/>
      </c>
      <c r="AD81" s="131" t="str">
        <f>IF(AD79="","",VLOOKUP(AD79,'シフト記号表（勤務時間帯）'!$C$6:$U$35,19,FALSE))</f>
        <v/>
      </c>
      <c r="AE81" s="131" t="str">
        <f>IF(AE79="","",VLOOKUP(AE79,'シフト記号表（勤務時間帯）'!$C$6:$U$35,19,FALSE))</f>
        <v/>
      </c>
      <c r="AF81" s="143" t="str">
        <f>IF(AF79="","",VLOOKUP(AF79,'シフト記号表（勤務時間帯）'!$C$6:$U$35,19,FALSE))</f>
        <v/>
      </c>
      <c r="AG81" s="119" t="str">
        <f>IF(AG79="","",VLOOKUP(AG79,'シフト記号表（勤務時間帯）'!$C$6:$U$35,19,FALSE))</f>
        <v/>
      </c>
      <c r="AH81" s="131" t="str">
        <f>IF(AH79="","",VLOOKUP(AH79,'シフト記号表（勤務時間帯）'!$C$6:$U$35,19,FALSE))</f>
        <v/>
      </c>
      <c r="AI81" s="131" t="str">
        <f>IF(AI79="","",VLOOKUP(AI79,'シフト記号表（勤務時間帯）'!$C$6:$U$35,19,FALSE))</f>
        <v/>
      </c>
      <c r="AJ81" s="131" t="str">
        <f>IF(AJ79="","",VLOOKUP(AJ79,'シフト記号表（勤務時間帯）'!$C$6:$U$35,19,FALSE))</f>
        <v/>
      </c>
      <c r="AK81" s="131" t="str">
        <f>IF(AK79="","",VLOOKUP(AK79,'シフト記号表（勤務時間帯）'!$C$6:$U$35,19,FALSE))</f>
        <v/>
      </c>
      <c r="AL81" s="131" t="str">
        <f>IF(AL79="","",VLOOKUP(AL79,'シフト記号表（勤務時間帯）'!$C$6:$U$35,19,FALSE))</f>
        <v/>
      </c>
      <c r="AM81" s="143" t="str">
        <f>IF(AM79="","",VLOOKUP(AM79,'シフト記号表（勤務時間帯）'!$C$6:$U$35,19,FALSE))</f>
        <v/>
      </c>
      <c r="AN81" s="119" t="str">
        <f>IF(AN79="","",VLOOKUP(AN79,'シフト記号表（勤務時間帯）'!$C$6:$U$35,19,FALSE))</f>
        <v/>
      </c>
      <c r="AO81" s="131" t="str">
        <f>IF(AO79="","",VLOOKUP(AO79,'シフト記号表（勤務時間帯）'!$C$6:$U$35,19,FALSE))</f>
        <v/>
      </c>
      <c r="AP81" s="131" t="str">
        <f>IF(AP79="","",VLOOKUP(AP79,'シフト記号表（勤務時間帯）'!$C$6:$U$35,19,FALSE))</f>
        <v/>
      </c>
      <c r="AQ81" s="131" t="str">
        <f>IF(AQ79="","",VLOOKUP(AQ79,'シフト記号表（勤務時間帯）'!$C$6:$U$35,19,FALSE))</f>
        <v/>
      </c>
      <c r="AR81" s="131" t="str">
        <f>IF(AR79="","",VLOOKUP(AR79,'シフト記号表（勤務時間帯）'!$C$6:$U$35,19,FALSE))</f>
        <v/>
      </c>
      <c r="AS81" s="131" t="str">
        <f>IF(AS79="","",VLOOKUP(AS79,'シフト記号表（勤務時間帯）'!$C$6:$U$35,19,FALSE))</f>
        <v/>
      </c>
      <c r="AT81" s="143" t="str">
        <f>IF(AT79="","",VLOOKUP(AT79,'シフト記号表（勤務時間帯）'!$C$6:$U$35,19,FALSE))</f>
        <v/>
      </c>
      <c r="AU81" s="119" t="str">
        <f>IF(AU79="","",VLOOKUP(AU79,'シフト記号表（勤務時間帯）'!$C$6:$U$35,19,FALSE))</f>
        <v/>
      </c>
      <c r="AV81" s="131" t="str">
        <f>IF(AV79="","",VLOOKUP(AV79,'シフト記号表（勤務時間帯）'!$C$6:$U$35,19,FALSE))</f>
        <v/>
      </c>
      <c r="AW81" s="131" t="str">
        <f>IF(AW79="","",VLOOKUP(AW79,'シフト記号表（勤務時間帯）'!$C$6:$U$35,19,FALSE))</f>
        <v/>
      </c>
      <c r="AX81" s="174">
        <f>IF($BB$3="４週",SUM(S81:AT81),IF($BB$3="暦月",SUM(S81:AW81),""))</f>
        <v>0</v>
      </c>
      <c r="AY81" s="182"/>
      <c r="AZ81" s="188">
        <f>IF($BB$3="４週",AX81/4,IF($BB$3="暦月",'通所型サービス（100名）'!AX81/('通所型サービス（100名）'!$BB$8/7),""))</f>
        <v>0</v>
      </c>
      <c r="BA81" s="106"/>
      <c r="BB81" s="25"/>
      <c r="BC81" s="37"/>
      <c r="BD81" s="37"/>
      <c r="BE81" s="37"/>
      <c r="BF81" s="91"/>
      <c r="BG81" s="3"/>
      <c r="BH81" s="3"/>
      <c r="BI81" s="3"/>
      <c r="BJ81" s="3"/>
      <c r="BK81" s="3"/>
      <c r="BL81" s="3"/>
      <c r="BM81" s="3"/>
      <c r="BN81" s="3"/>
      <c r="BO81" s="3"/>
      <c r="BP81" s="3"/>
      <c r="BQ81" s="3"/>
      <c r="BR81" s="3"/>
      <c r="BS81" s="3"/>
      <c r="BT81" s="3"/>
      <c r="BU81" s="3"/>
    </row>
    <row r="82" spans="1:73" ht="20.25" customHeight="1">
      <c r="A82" s="3"/>
      <c r="B82" s="12">
        <f>B79+1</f>
        <v>21</v>
      </c>
      <c r="C82" s="27"/>
      <c r="D82" s="38"/>
      <c r="E82" s="43"/>
      <c r="F82" s="51"/>
      <c r="G82" s="51"/>
      <c r="H82" s="70"/>
      <c r="I82" s="38"/>
      <c r="J82" s="38"/>
      <c r="K82" s="43"/>
      <c r="L82" s="84"/>
      <c r="M82" s="38"/>
      <c r="N82" s="38"/>
      <c r="O82" s="90"/>
      <c r="P82" s="96" t="s">
        <v>54</v>
      </c>
      <c r="Q82" s="102"/>
      <c r="R82" s="107"/>
      <c r="S82" s="216"/>
      <c r="T82" s="218"/>
      <c r="U82" s="218"/>
      <c r="V82" s="218"/>
      <c r="W82" s="218"/>
      <c r="X82" s="218"/>
      <c r="Y82" s="219"/>
      <c r="Z82" s="216"/>
      <c r="AA82" s="218"/>
      <c r="AB82" s="218"/>
      <c r="AC82" s="218"/>
      <c r="AD82" s="218"/>
      <c r="AE82" s="218"/>
      <c r="AF82" s="219"/>
      <c r="AG82" s="216"/>
      <c r="AH82" s="218"/>
      <c r="AI82" s="218"/>
      <c r="AJ82" s="218"/>
      <c r="AK82" s="218"/>
      <c r="AL82" s="218"/>
      <c r="AM82" s="219"/>
      <c r="AN82" s="216"/>
      <c r="AO82" s="218"/>
      <c r="AP82" s="218"/>
      <c r="AQ82" s="218"/>
      <c r="AR82" s="218"/>
      <c r="AS82" s="218"/>
      <c r="AT82" s="219"/>
      <c r="AU82" s="216"/>
      <c r="AV82" s="218"/>
      <c r="AW82" s="218"/>
      <c r="AX82" s="221"/>
      <c r="AY82" s="183"/>
      <c r="AZ82" s="226"/>
      <c r="BA82" s="107"/>
      <c r="BB82" s="198"/>
      <c r="BC82" s="38"/>
      <c r="BD82" s="38"/>
      <c r="BE82" s="38"/>
      <c r="BF82" s="90"/>
      <c r="BG82" s="3"/>
      <c r="BH82" s="3"/>
      <c r="BI82" s="3"/>
      <c r="BJ82" s="3"/>
      <c r="BK82" s="3"/>
      <c r="BL82" s="3"/>
      <c r="BM82" s="3"/>
      <c r="BN82" s="3"/>
      <c r="BO82" s="3"/>
      <c r="BP82" s="3"/>
      <c r="BQ82" s="3"/>
      <c r="BR82" s="3"/>
      <c r="BS82" s="3"/>
      <c r="BT82" s="3"/>
      <c r="BU82" s="3"/>
    </row>
    <row r="83" spans="1:73" ht="20.25" customHeight="1">
      <c r="A83" s="3"/>
      <c r="B83" s="8"/>
      <c r="C83" s="18"/>
      <c r="D83" s="32"/>
      <c r="E83" s="40"/>
      <c r="F83" s="49"/>
      <c r="G83" s="57"/>
      <c r="H83" s="66"/>
      <c r="I83" s="32"/>
      <c r="J83" s="32"/>
      <c r="K83" s="40"/>
      <c r="L83" s="66"/>
      <c r="M83" s="32"/>
      <c r="N83" s="32"/>
      <c r="O83" s="80"/>
      <c r="P83" s="94" t="s">
        <v>69</v>
      </c>
      <c r="Q83" s="100"/>
      <c r="R83" s="105"/>
      <c r="S83" s="118" t="str">
        <f>IF(S82="","",VLOOKUP(S82,'シフト記号表（勤務時間帯）'!$C$6:$K$35,9,FALSE))</f>
        <v/>
      </c>
      <c r="T83" s="130" t="str">
        <f>IF(T82="","",VLOOKUP(T82,'シフト記号表（勤務時間帯）'!$C$6:$K$35,9,FALSE))</f>
        <v/>
      </c>
      <c r="U83" s="130" t="str">
        <f>IF(U82="","",VLOOKUP(U82,'シフト記号表（勤務時間帯）'!$C$6:$K$35,9,FALSE))</f>
        <v/>
      </c>
      <c r="V83" s="130" t="str">
        <f>IF(V82="","",VLOOKUP(V82,'シフト記号表（勤務時間帯）'!$C$6:$K$35,9,FALSE))</f>
        <v/>
      </c>
      <c r="W83" s="130" t="str">
        <f>IF(W82="","",VLOOKUP(W82,'シフト記号表（勤務時間帯）'!$C$6:$K$35,9,FALSE))</f>
        <v/>
      </c>
      <c r="X83" s="130" t="str">
        <f>IF(X82="","",VLOOKUP(X82,'シフト記号表（勤務時間帯）'!$C$6:$K$35,9,FALSE))</f>
        <v/>
      </c>
      <c r="Y83" s="142" t="str">
        <f>IF(Y82="","",VLOOKUP(Y82,'シフト記号表（勤務時間帯）'!$C$6:$K$35,9,FALSE))</f>
        <v/>
      </c>
      <c r="Z83" s="118" t="str">
        <f>IF(Z82="","",VLOOKUP(Z82,'シフト記号表（勤務時間帯）'!$C$6:$K$35,9,FALSE))</f>
        <v/>
      </c>
      <c r="AA83" s="130" t="str">
        <f>IF(AA82="","",VLOOKUP(AA82,'シフト記号表（勤務時間帯）'!$C$6:$K$35,9,FALSE))</f>
        <v/>
      </c>
      <c r="AB83" s="130" t="str">
        <f>IF(AB82="","",VLOOKUP(AB82,'シフト記号表（勤務時間帯）'!$C$6:$K$35,9,FALSE))</f>
        <v/>
      </c>
      <c r="AC83" s="130" t="str">
        <f>IF(AC82="","",VLOOKUP(AC82,'シフト記号表（勤務時間帯）'!$C$6:$K$35,9,FALSE))</f>
        <v/>
      </c>
      <c r="AD83" s="130" t="str">
        <f>IF(AD82="","",VLOOKUP(AD82,'シフト記号表（勤務時間帯）'!$C$6:$K$35,9,FALSE))</f>
        <v/>
      </c>
      <c r="AE83" s="130" t="str">
        <f>IF(AE82="","",VLOOKUP(AE82,'シフト記号表（勤務時間帯）'!$C$6:$K$35,9,FALSE))</f>
        <v/>
      </c>
      <c r="AF83" s="142" t="str">
        <f>IF(AF82="","",VLOOKUP(AF82,'シフト記号表（勤務時間帯）'!$C$6:$K$35,9,FALSE))</f>
        <v/>
      </c>
      <c r="AG83" s="118" t="str">
        <f>IF(AG82="","",VLOOKUP(AG82,'シフト記号表（勤務時間帯）'!$C$6:$K$35,9,FALSE))</f>
        <v/>
      </c>
      <c r="AH83" s="130" t="str">
        <f>IF(AH82="","",VLOOKUP(AH82,'シフト記号表（勤務時間帯）'!$C$6:$K$35,9,FALSE))</f>
        <v/>
      </c>
      <c r="AI83" s="130" t="str">
        <f>IF(AI82="","",VLOOKUP(AI82,'シフト記号表（勤務時間帯）'!$C$6:$K$35,9,FALSE))</f>
        <v/>
      </c>
      <c r="AJ83" s="130" t="str">
        <f>IF(AJ82="","",VLOOKUP(AJ82,'シフト記号表（勤務時間帯）'!$C$6:$K$35,9,FALSE))</f>
        <v/>
      </c>
      <c r="AK83" s="130" t="str">
        <f>IF(AK82="","",VLOOKUP(AK82,'シフト記号表（勤務時間帯）'!$C$6:$K$35,9,FALSE))</f>
        <v/>
      </c>
      <c r="AL83" s="130" t="str">
        <f>IF(AL82="","",VLOOKUP(AL82,'シフト記号表（勤務時間帯）'!$C$6:$K$35,9,FALSE))</f>
        <v/>
      </c>
      <c r="AM83" s="142" t="str">
        <f>IF(AM82="","",VLOOKUP(AM82,'シフト記号表（勤務時間帯）'!$C$6:$K$35,9,FALSE))</f>
        <v/>
      </c>
      <c r="AN83" s="118" t="str">
        <f>IF(AN82="","",VLOOKUP(AN82,'シフト記号表（勤務時間帯）'!$C$6:$K$35,9,FALSE))</f>
        <v/>
      </c>
      <c r="AO83" s="130" t="str">
        <f>IF(AO82="","",VLOOKUP(AO82,'シフト記号表（勤務時間帯）'!$C$6:$K$35,9,FALSE))</f>
        <v/>
      </c>
      <c r="AP83" s="130" t="str">
        <f>IF(AP82="","",VLOOKUP(AP82,'シフト記号表（勤務時間帯）'!$C$6:$K$35,9,FALSE))</f>
        <v/>
      </c>
      <c r="AQ83" s="130" t="str">
        <f>IF(AQ82="","",VLOOKUP(AQ82,'シフト記号表（勤務時間帯）'!$C$6:$K$35,9,FALSE))</f>
        <v/>
      </c>
      <c r="AR83" s="130" t="str">
        <f>IF(AR82="","",VLOOKUP(AR82,'シフト記号表（勤務時間帯）'!$C$6:$K$35,9,FALSE))</f>
        <v/>
      </c>
      <c r="AS83" s="130" t="str">
        <f>IF(AS82="","",VLOOKUP(AS82,'シフト記号表（勤務時間帯）'!$C$6:$K$35,9,FALSE))</f>
        <v/>
      </c>
      <c r="AT83" s="142" t="str">
        <f>IF(AT82="","",VLOOKUP(AT82,'シフト記号表（勤務時間帯）'!$C$6:$K$35,9,FALSE))</f>
        <v/>
      </c>
      <c r="AU83" s="118" t="str">
        <f>IF(AU82="","",VLOOKUP(AU82,'シフト記号表（勤務時間帯）'!$C$6:$K$35,9,FALSE))</f>
        <v/>
      </c>
      <c r="AV83" s="130" t="str">
        <f>IF(AV82="","",VLOOKUP(AV82,'シフト記号表（勤務時間帯）'!$C$6:$K$35,9,FALSE))</f>
        <v/>
      </c>
      <c r="AW83" s="130" t="str">
        <f>IF(AW82="","",VLOOKUP(AW82,'シフト記号表（勤務時間帯）'!$C$6:$K$35,9,FALSE))</f>
        <v/>
      </c>
      <c r="AX83" s="173">
        <f>IF($BB$3="４週",SUM(S83:AT83),IF($BB$3="暦月",SUM(S83:AW83),""))</f>
        <v>0</v>
      </c>
      <c r="AY83" s="181"/>
      <c r="AZ83" s="187">
        <f>IF($BB$3="４週",AX83/4,IF($BB$3="暦月",'通所型サービス（100名）'!AX83/('通所型サービス（100名）'!$BB$8/7),""))</f>
        <v>0</v>
      </c>
      <c r="BA83" s="105"/>
      <c r="BB83" s="18"/>
      <c r="BC83" s="32"/>
      <c r="BD83" s="32"/>
      <c r="BE83" s="32"/>
      <c r="BF83" s="80"/>
      <c r="BG83" s="3"/>
      <c r="BH83" s="3"/>
      <c r="BI83" s="3"/>
      <c r="BJ83" s="3"/>
      <c r="BK83" s="3"/>
      <c r="BL83" s="3"/>
      <c r="BM83" s="3"/>
      <c r="BN83" s="3"/>
      <c r="BO83" s="3"/>
      <c r="BP83" s="3"/>
      <c r="BQ83" s="3"/>
      <c r="BR83" s="3"/>
      <c r="BS83" s="3"/>
      <c r="BT83" s="3"/>
      <c r="BU83" s="3"/>
    </row>
    <row r="84" spans="1:73" ht="20.25" customHeight="1">
      <c r="A84" s="3"/>
      <c r="B84" s="11"/>
      <c r="C84" s="25"/>
      <c r="D84" s="37"/>
      <c r="E84" s="42"/>
      <c r="F84" s="209">
        <f>C82</f>
        <v>0</v>
      </c>
      <c r="G84" s="60"/>
      <c r="H84" s="69"/>
      <c r="I84" s="37"/>
      <c r="J84" s="37"/>
      <c r="K84" s="42"/>
      <c r="L84" s="69"/>
      <c r="M84" s="37"/>
      <c r="N84" s="37"/>
      <c r="O84" s="91"/>
      <c r="P84" s="95" t="s">
        <v>36</v>
      </c>
      <c r="Q84" s="101"/>
      <c r="R84" s="106"/>
      <c r="S84" s="119" t="str">
        <f>IF(S82="","",VLOOKUP(S82,'シフト記号表（勤務時間帯）'!$C$6:$U$35,19,FALSE))</f>
        <v/>
      </c>
      <c r="T84" s="131" t="str">
        <f>IF(T82="","",VLOOKUP(T82,'シフト記号表（勤務時間帯）'!$C$6:$U$35,19,FALSE))</f>
        <v/>
      </c>
      <c r="U84" s="131" t="str">
        <f>IF(U82="","",VLOOKUP(U82,'シフト記号表（勤務時間帯）'!$C$6:$U$35,19,FALSE))</f>
        <v/>
      </c>
      <c r="V84" s="131" t="str">
        <f>IF(V82="","",VLOOKUP(V82,'シフト記号表（勤務時間帯）'!$C$6:$U$35,19,FALSE))</f>
        <v/>
      </c>
      <c r="W84" s="131" t="str">
        <f>IF(W82="","",VLOOKUP(W82,'シフト記号表（勤務時間帯）'!$C$6:$U$35,19,FALSE))</f>
        <v/>
      </c>
      <c r="X84" s="131" t="str">
        <f>IF(X82="","",VLOOKUP(X82,'シフト記号表（勤務時間帯）'!$C$6:$U$35,19,FALSE))</f>
        <v/>
      </c>
      <c r="Y84" s="143" t="str">
        <f>IF(Y82="","",VLOOKUP(Y82,'シフト記号表（勤務時間帯）'!$C$6:$U$35,19,FALSE))</f>
        <v/>
      </c>
      <c r="Z84" s="119" t="str">
        <f>IF(Z82="","",VLOOKUP(Z82,'シフト記号表（勤務時間帯）'!$C$6:$U$35,19,FALSE))</f>
        <v/>
      </c>
      <c r="AA84" s="131" t="str">
        <f>IF(AA82="","",VLOOKUP(AA82,'シフト記号表（勤務時間帯）'!$C$6:$U$35,19,FALSE))</f>
        <v/>
      </c>
      <c r="AB84" s="131" t="str">
        <f>IF(AB82="","",VLOOKUP(AB82,'シフト記号表（勤務時間帯）'!$C$6:$U$35,19,FALSE))</f>
        <v/>
      </c>
      <c r="AC84" s="131" t="str">
        <f>IF(AC82="","",VLOOKUP(AC82,'シフト記号表（勤務時間帯）'!$C$6:$U$35,19,FALSE))</f>
        <v/>
      </c>
      <c r="AD84" s="131" t="str">
        <f>IF(AD82="","",VLOOKUP(AD82,'シフト記号表（勤務時間帯）'!$C$6:$U$35,19,FALSE))</f>
        <v/>
      </c>
      <c r="AE84" s="131" t="str">
        <f>IF(AE82="","",VLOOKUP(AE82,'シフト記号表（勤務時間帯）'!$C$6:$U$35,19,FALSE))</f>
        <v/>
      </c>
      <c r="AF84" s="143" t="str">
        <f>IF(AF82="","",VLOOKUP(AF82,'シフト記号表（勤務時間帯）'!$C$6:$U$35,19,FALSE))</f>
        <v/>
      </c>
      <c r="AG84" s="119" t="str">
        <f>IF(AG82="","",VLOOKUP(AG82,'シフト記号表（勤務時間帯）'!$C$6:$U$35,19,FALSE))</f>
        <v/>
      </c>
      <c r="AH84" s="131" t="str">
        <f>IF(AH82="","",VLOOKUP(AH82,'シフト記号表（勤務時間帯）'!$C$6:$U$35,19,FALSE))</f>
        <v/>
      </c>
      <c r="AI84" s="131" t="str">
        <f>IF(AI82="","",VLOOKUP(AI82,'シフト記号表（勤務時間帯）'!$C$6:$U$35,19,FALSE))</f>
        <v/>
      </c>
      <c r="AJ84" s="131" t="str">
        <f>IF(AJ82="","",VLOOKUP(AJ82,'シフト記号表（勤務時間帯）'!$C$6:$U$35,19,FALSE))</f>
        <v/>
      </c>
      <c r="AK84" s="131" t="str">
        <f>IF(AK82="","",VLOOKUP(AK82,'シフト記号表（勤務時間帯）'!$C$6:$U$35,19,FALSE))</f>
        <v/>
      </c>
      <c r="AL84" s="131" t="str">
        <f>IF(AL82="","",VLOOKUP(AL82,'シフト記号表（勤務時間帯）'!$C$6:$U$35,19,FALSE))</f>
        <v/>
      </c>
      <c r="AM84" s="143" t="str">
        <f>IF(AM82="","",VLOOKUP(AM82,'シフト記号表（勤務時間帯）'!$C$6:$U$35,19,FALSE))</f>
        <v/>
      </c>
      <c r="AN84" s="119" t="str">
        <f>IF(AN82="","",VLOOKUP(AN82,'シフト記号表（勤務時間帯）'!$C$6:$U$35,19,FALSE))</f>
        <v/>
      </c>
      <c r="AO84" s="131" t="str">
        <f>IF(AO82="","",VLOOKUP(AO82,'シフト記号表（勤務時間帯）'!$C$6:$U$35,19,FALSE))</f>
        <v/>
      </c>
      <c r="AP84" s="131" t="str">
        <f>IF(AP82="","",VLOOKUP(AP82,'シフト記号表（勤務時間帯）'!$C$6:$U$35,19,FALSE))</f>
        <v/>
      </c>
      <c r="AQ84" s="131" t="str">
        <f>IF(AQ82="","",VLOOKUP(AQ82,'シフト記号表（勤務時間帯）'!$C$6:$U$35,19,FALSE))</f>
        <v/>
      </c>
      <c r="AR84" s="131" t="str">
        <f>IF(AR82="","",VLOOKUP(AR82,'シフト記号表（勤務時間帯）'!$C$6:$U$35,19,FALSE))</f>
        <v/>
      </c>
      <c r="AS84" s="131" t="str">
        <f>IF(AS82="","",VLOOKUP(AS82,'シフト記号表（勤務時間帯）'!$C$6:$U$35,19,FALSE))</f>
        <v/>
      </c>
      <c r="AT84" s="143" t="str">
        <f>IF(AT82="","",VLOOKUP(AT82,'シフト記号表（勤務時間帯）'!$C$6:$U$35,19,FALSE))</f>
        <v/>
      </c>
      <c r="AU84" s="119" t="str">
        <f>IF(AU82="","",VLOOKUP(AU82,'シフト記号表（勤務時間帯）'!$C$6:$U$35,19,FALSE))</f>
        <v/>
      </c>
      <c r="AV84" s="131" t="str">
        <f>IF(AV82="","",VLOOKUP(AV82,'シフト記号表（勤務時間帯）'!$C$6:$U$35,19,FALSE))</f>
        <v/>
      </c>
      <c r="AW84" s="131" t="str">
        <f>IF(AW82="","",VLOOKUP(AW82,'シフト記号表（勤務時間帯）'!$C$6:$U$35,19,FALSE))</f>
        <v/>
      </c>
      <c r="AX84" s="174">
        <f>IF($BB$3="４週",SUM(S84:AT84),IF($BB$3="暦月",SUM(S84:AW84),""))</f>
        <v>0</v>
      </c>
      <c r="AY84" s="182"/>
      <c r="AZ84" s="188">
        <f>IF($BB$3="４週",AX84/4,IF($BB$3="暦月",'通所型サービス（100名）'!AX84/('通所型サービス（100名）'!$BB$8/7),""))</f>
        <v>0</v>
      </c>
      <c r="BA84" s="106"/>
      <c r="BB84" s="25"/>
      <c r="BC84" s="37"/>
      <c r="BD84" s="37"/>
      <c r="BE84" s="37"/>
      <c r="BF84" s="91"/>
      <c r="BG84" s="3"/>
      <c r="BH84" s="3"/>
      <c r="BI84" s="3"/>
      <c r="BJ84" s="3"/>
      <c r="BK84" s="3"/>
      <c r="BL84" s="3"/>
      <c r="BM84" s="3"/>
      <c r="BN84" s="3"/>
      <c r="BO84" s="3"/>
      <c r="BP84" s="3"/>
      <c r="BQ84" s="3"/>
      <c r="BR84" s="3"/>
      <c r="BS84" s="3"/>
      <c r="BT84" s="3"/>
      <c r="BU84" s="3"/>
    </row>
    <row r="85" spans="1:73" ht="20.25" customHeight="1">
      <c r="A85" s="3"/>
      <c r="B85" s="12">
        <f>B82+1</f>
        <v>22</v>
      </c>
      <c r="C85" s="27"/>
      <c r="D85" s="38"/>
      <c r="E85" s="43"/>
      <c r="F85" s="51"/>
      <c r="G85" s="51"/>
      <c r="H85" s="70"/>
      <c r="I85" s="38"/>
      <c r="J85" s="38"/>
      <c r="K85" s="43"/>
      <c r="L85" s="84"/>
      <c r="M85" s="38"/>
      <c r="N85" s="38"/>
      <c r="O85" s="90"/>
      <c r="P85" s="96" t="s">
        <v>54</v>
      </c>
      <c r="Q85" s="102"/>
      <c r="R85" s="107"/>
      <c r="S85" s="216"/>
      <c r="T85" s="218"/>
      <c r="U85" s="218"/>
      <c r="V85" s="218"/>
      <c r="W85" s="218"/>
      <c r="X85" s="218"/>
      <c r="Y85" s="219"/>
      <c r="Z85" s="216"/>
      <c r="AA85" s="218"/>
      <c r="AB85" s="218"/>
      <c r="AC85" s="218"/>
      <c r="AD85" s="218"/>
      <c r="AE85" s="218"/>
      <c r="AF85" s="219"/>
      <c r="AG85" s="216"/>
      <c r="AH85" s="218"/>
      <c r="AI85" s="218"/>
      <c r="AJ85" s="218"/>
      <c r="AK85" s="218"/>
      <c r="AL85" s="218"/>
      <c r="AM85" s="219"/>
      <c r="AN85" s="216"/>
      <c r="AO85" s="218"/>
      <c r="AP85" s="218"/>
      <c r="AQ85" s="218"/>
      <c r="AR85" s="218"/>
      <c r="AS85" s="218"/>
      <c r="AT85" s="219"/>
      <c r="AU85" s="216"/>
      <c r="AV85" s="218"/>
      <c r="AW85" s="218"/>
      <c r="AX85" s="221"/>
      <c r="AY85" s="183"/>
      <c r="AZ85" s="226"/>
      <c r="BA85" s="107"/>
      <c r="BB85" s="198"/>
      <c r="BC85" s="38"/>
      <c r="BD85" s="38"/>
      <c r="BE85" s="38"/>
      <c r="BF85" s="90"/>
      <c r="BG85" s="3"/>
      <c r="BH85" s="3"/>
      <c r="BI85" s="3"/>
      <c r="BJ85" s="3"/>
      <c r="BK85" s="3"/>
      <c r="BL85" s="3"/>
      <c r="BM85" s="3"/>
      <c r="BN85" s="3"/>
      <c r="BO85" s="3"/>
      <c r="BP85" s="3"/>
      <c r="BQ85" s="3"/>
      <c r="BR85" s="3"/>
      <c r="BS85" s="3"/>
      <c r="BT85" s="3"/>
      <c r="BU85" s="3"/>
    </row>
    <row r="86" spans="1:73" ht="20.25" customHeight="1">
      <c r="A86" s="3"/>
      <c r="B86" s="8"/>
      <c r="C86" s="18"/>
      <c r="D86" s="32"/>
      <c r="E86" s="40"/>
      <c r="F86" s="49"/>
      <c r="G86" s="57"/>
      <c r="H86" s="66"/>
      <c r="I86" s="32"/>
      <c r="J86" s="32"/>
      <c r="K86" s="40"/>
      <c r="L86" s="66"/>
      <c r="M86" s="32"/>
      <c r="N86" s="32"/>
      <c r="O86" s="80"/>
      <c r="P86" s="94" t="s">
        <v>69</v>
      </c>
      <c r="Q86" s="100"/>
      <c r="R86" s="105"/>
      <c r="S86" s="118" t="str">
        <f>IF(S85="","",VLOOKUP(S85,'シフト記号表（勤務時間帯）'!$C$6:$K$35,9,FALSE))</f>
        <v/>
      </c>
      <c r="T86" s="130" t="str">
        <f>IF(T85="","",VLOOKUP(T85,'シフト記号表（勤務時間帯）'!$C$6:$K$35,9,FALSE))</f>
        <v/>
      </c>
      <c r="U86" s="130" t="str">
        <f>IF(U85="","",VLOOKUP(U85,'シフト記号表（勤務時間帯）'!$C$6:$K$35,9,FALSE))</f>
        <v/>
      </c>
      <c r="V86" s="130" t="str">
        <f>IF(V85="","",VLOOKUP(V85,'シフト記号表（勤務時間帯）'!$C$6:$K$35,9,FALSE))</f>
        <v/>
      </c>
      <c r="W86" s="130" t="str">
        <f>IF(W85="","",VLOOKUP(W85,'シフト記号表（勤務時間帯）'!$C$6:$K$35,9,FALSE))</f>
        <v/>
      </c>
      <c r="X86" s="130" t="str">
        <f>IF(X85="","",VLOOKUP(X85,'シフト記号表（勤務時間帯）'!$C$6:$K$35,9,FALSE))</f>
        <v/>
      </c>
      <c r="Y86" s="142" t="str">
        <f>IF(Y85="","",VLOOKUP(Y85,'シフト記号表（勤務時間帯）'!$C$6:$K$35,9,FALSE))</f>
        <v/>
      </c>
      <c r="Z86" s="118" t="str">
        <f>IF(Z85="","",VLOOKUP(Z85,'シフト記号表（勤務時間帯）'!$C$6:$K$35,9,FALSE))</f>
        <v/>
      </c>
      <c r="AA86" s="130" t="str">
        <f>IF(AA85="","",VLOOKUP(AA85,'シフト記号表（勤務時間帯）'!$C$6:$K$35,9,FALSE))</f>
        <v/>
      </c>
      <c r="AB86" s="130" t="str">
        <f>IF(AB85="","",VLOOKUP(AB85,'シフト記号表（勤務時間帯）'!$C$6:$K$35,9,FALSE))</f>
        <v/>
      </c>
      <c r="AC86" s="130" t="str">
        <f>IF(AC85="","",VLOOKUP(AC85,'シフト記号表（勤務時間帯）'!$C$6:$K$35,9,FALSE))</f>
        <v/>
      </c>
      <c r="AD86" s="130" t="str">
        <f>IF(AD85="","",VLOOKUP(AD85,'シフト記号表（勤務時間帯）'!$C$6:$K$35,9,FALSE))</f>
        <v/>
      </c>
      <c r="AE86" s="130" t="str">
        <f>IF(AE85="","",VLOOKUP(AE85,'シフト記号表（勤務時間帯）'!$C$6:$K$35,9,FALSE))</f>
        <v/>
      </c>
      <c r="AF86" s="142" t="str">
        <f>IF(AF85="","",VLOOKUP(AF85,'シフト記号表（勤務時間帯）'!$C$6:$K$35,9,FALSE))</f>
        <v/>
      </c>
      <c r="AG86" s="118" t="str">
        <f>IF(AG85="","",VLOOKUP(AG85,'シフト記号表（勤務時間帯）'!$C$6:$K$35,9,FALSE))</f>
        <v/>
      </c>
      <c r="AH86" s="130" t="str">
        <f>IF(AH85="","",VLOOKUP(AH85,'シフト記号表（勤務時間帯）'!$C$6:$K$35,9,FALSE))</f>
        <v/>
      </c>
      <c r="AI86" s="130" t="str">
        <f>IF(AI85="","",VLOOKUP(AI85,'シフト記号表（勤務時間帯）'!$C$6:$K$35,9,FALSE))</f>
        <v/>
      </c>
      <c r="AJ86" s="130" t="str">
        <f>IF(AJ85="","",VLOOKUP(AJ85,'シフト記号表（勤務時間帯）'!$C$6:$K$35,9,FALSE))</f>
        <v/>
      </c>
      <c r="AK86" s="130" t="str">
        <f>IF(AK85="","",VLOOKUP(AK85,'シフト記号表（勤務時間帯）'!$C$6:$K$35,9,FALSE))</f>
        <v/>
      </c>
      <c r="AL86" s="130" t="str">
        <f>IF(AL85="","",VLOOKUP(AL85,'シフト記号表（勤務時間帯）'!$C$6:$K$35,9,FALSE))</f>
        <v/>
      </c>
      <c r="AM86" s="142" t="str">
        <f>IF(AM85="","",VLOOKUP(AM85,'シフト記号表（勤務時間帯）'!$C$6:$K$35,9,FALSE))</f>
        <v/>
      </c>
      <c r="AN86" s="118" t="str">
        <f>IF(AN85="","",VLOOKUP(AN85,'シフト記号表（勤務時間帯）'!$C$6:$K$35,9,FALSE))</f>
        <v/>
      </c>
      <c r="AO86" s="130" t="str">
        <f>IF(AO85="","",VLOOKUP(AO85,'シフト記号表（勤務時間帯）'!$C$6:$K$35,9,FALSE))</f>
        <v/>
      </c>
      <c r="AP86" s="130" t="str">
        <f>IF(AP85="","",VLOOKUP(AP85,'シフト記号表（勤務時間帯）'!$C$6:$K$35,9,FALSE))</f>
        <v/>
      </c>
      <c r="AQ86" s="130" t="str">
        <f>IF(AQ85="","",VLOOKUP(AQ85,'シフト記号表（勤務時間帯）'!$C$6:$K$35,9,FALSE))</f>
        <v/>
      </c>
      <c r="AR86" s="130" t="str">
        <f>IF(AR85="","",VLOOKUP(AR85,'シフト記号表（勤務時間帯）'!$C$6:$K$35,9,FALSE))</f>
        <v/>
      </c>
      <c r="AS86" s="130" t="str">
        <f>IF(AS85="","",VLOOKUP(AS85,'シフト記号表（勤務時間帯）'!$C$6:$K$35,9,FALSE))</f>
        <v/>
      </c>
      <c r="AT86" s="142" t="str">
        <f>IF(AT85="","",VLOOKUP(AT85,'シフト記号表（勤務時間帯）'!$C$6:$K$35,9,FALSE))</f>
        <v/>
      </c>
      <c r="AU86" s="118" t="str">
        <f>IF(AU85="","",VLOOKUP(AU85,'シフト記号表（勤務時間帯）'!$C$6:$K$35,9,FALSE))</f>
        <v/>
      </c>
      <c r="AV86" s="130" t="str">
        <f>IF(AV85="","",VLOOKUP(AV85,'シフト記号表（勤務時間帯）'!$C$6:$K$35,9,FALSE))</f>
        <v/>
      </c>
      <c r="AW86" s="130" t="str">
        <f>IF(AW85="","",VLOOKUP(AW85,'シフト記号表（勤務時間帯）'!$C$6:$K$35,9,FALSE))</f>
        <v/>
      </c>
      <c r="AX86" s="173">
        <f>IF($BB$3="４週",SUM(S86:AT86),IF($BB$3="暦月",SUM(S86:AW86),""))</f>
        <v>0</v>
      </c>
      <c r="AY86" s="181"/>
      <c r="AZ86" s="187">
        <f>IF($BB$3="４週",AX86/4,IF($BB$3="暦月",'通所型サービス（100名）'!AX86/('通所型サービス（100名）'!$BB$8/7),""))</f>
        <v>0</v>
      </c>
      <c r="BA86" s="105"/>
      <c r="BB86" s="18"/>
      <c r="BC86" s="32"/>
      <c r="BD86" s="32"/>
      <c r="BE86" s="32"/>
      <c r="BF86" s="80"/>
      <c r="BG86" s="3"/>
      <c r="BH86" s="3"/>
      <c r="BI86" s="3"/>
      <c r="BJ86" s="3"/>
      <c r="BK86" s="3"/>
      <c r="BL86" s="3"/>
      <c r="BM86" s="3"/>
      <c r="BN86" s="3"/>
      <c r="BO86" s="3"/>
      <c r="BP86" s="3"/>
      <c r="BQ86" s="3"/>
      <c r="BR86" s="3"/>
      <c r="BS86" s="3"/>
      <c r="BT86" s="3"/>
      <c r="BU86" s="3"/>
    </row>
    <row r="87" spans="1:73" ht="20.25" customHeight="1">
      <c r="A87" s="3"/>
      <c r="B87" s="11"/>
      <c r="C87" s="25"/>
      <c r="D87" s="37"/>
      <c r="E87" s="42"/>
      <c r="F87" s="209">
        <f>C85</f>
        <v>0</v>
      </c>
      <c r="G87" s="60"/>
      <c r="H87" s="69"/>
      <c r="I87" s="37"/>
      <c r="J87" s="37"/>
      <c r="K87" s="42"/>
      <c r="L87" s="69"/>
      <c r="M87" s="37"/>
      <c r="N87" s="37"/>
      <c r="O87" s="91"/>
      <c r="P87" s="95" t="s">
        <v>36</v>
      </c>
      <c r="Q87" s="101"/>
      <c r="R87" s="106"/>
      <c r="S87" s="119" t="str">
        <f>IF(S85="","",VLOOKUP(S85,'シフト記号表（勤務時間帯）'!$C$6:$U$35,19,FALSE))</f>
        <v/>
      </c>
      <c r="T87" s="131" t="str">
        <f>IF(T85="","",VLOOKUP(T85,'シフト記号表（勤務時間帯）'!$C$6:$U$35,19,FALSE))</f>
        <v/>
      </c>
      <c r="U87" s="131" t="str">
        <f>IF(U85="","",VLOOKUP(U85,'シフト記号表（勤務時間帯）'!$C$6:$U$35,19,FALSE))</f>
        <v/>
      </c>
      <c r="V87" s="131" t="str">
        <f>IF(V85="","",VLOOKUP(V85,'シフト記号表（勤務時間帯）'!$C$6:$U$35,19,FALSE))</f>
        <v/>
      </c>
      <c r="W87" s="131" t="str">
        <f>IF(W85="","",VLOOKUP(W85,'シフト記号表（勤務時間帯）'!$C$6:$U$35,19,FALSE))</f>
        <v/>
      </c>
      <c r="X87" s="131" t="str">
        <f>IF(X85="","",VLOOKUP(X85,'シフト記号表（勤務時間帯）'!$C$6:$U$35,19,FALSE))</f>
        <v/>
      </c>
      <c r="Y87" s="143" t="str">
        <f>IF(Y85="","",VLOOKUP(Y85,'シフト記号表（勤務時間帯）'!$C$6:$U$35,19,FALSE))</f>
        <v/>
      </c>
      <c r="Z87" s="119" t="str">
        <f>IF(Z85="","",VLOOKUP(Z85,'シフト記号表（勤務時間帯）'!$C$6:$U$35,19,FALSE))</f>
        <v/>
      </c>
      <c r="AA87" s="131" t="str">
        <f>IF(AA85="","",VLOOKUP(AA85,'シフト記号表（勤務時間帯）'!$C$6:$U$35,19,FALSE))</f>
        <v/>
      </c>
      <c r="AB87" s="131" t="str">
        <f>IF(AB85="","",VLOOKUP(AB85,'シフト記号表（勤務時間帯）'!$C$6:$U$35,19,FALSE))</f>
        <v/>
      </c>
      <c r="AC87" s="131" t="str">
        <f>IF(AC85="","",VLOOKUP(AC85,'シフト記号表（勤務時間帯）'!$C$6:$U$35,19,FALSE))</f>
        <v/>
      </c>
      <c r="AD87" s="131" t="str">
        <f>IF(AD85="","",VLOOKUP(AD85,'シフト記号表（勤務時間帯）'!$C$6:$U$35,19,FALSE))</f>
        <v/>
      </c>
      <c r="AE87" s="131" t="str">
        <f>IF(AE85="","",VLOOKUP(AE85,'シフト記号表（勤務時間帯）'!$C$6:$U$35,19,FALSE))</f>
        <v/>
      </c>
      <c r="AF87" s="143" t="str">
        <f>IF(AF85="","",VLOOKUP(AF85,'シフト記号表（勤務時間帯）'!$C$6:$U$35,19,FALSE))</f>
        <v/>
      </c>
      <c r="AG87" s="119" t="str">
        <f>IF(AG85="","",VLOOKUP(AG85,'シフト記号表（勤務時間帯）'!$C$6:$U$35,19,FALSE))</f>
        <v/>
      </c>
      <c r="AH87" s="131" t="str">
        <f>IF(AH85="","",VLOOKUP(AH85,'シフト記号表（勤務時間帯）'!$C$6:$U$35,19,FALSE))</f>
        <v/>
      </c>
      <c r="AI87" s="131" t="str">
        <f>IF(AI85="","",VLOOKUP(AI85,'シフト記号表（勤務時間帯）'!$C$6:$U$35,19,FALSE))</f>
        <v/>
      </c>
      <c r="AJ87" s="131" t="str">
        <f>IF(AJ85="","",VLOOKUP(AJ85,'シフト記号表（勤務時間帯）'!$C$6:$U$35,19,FALSE))</f>
        <v/>
      </c>
      <c r="AK87" s="131" t="str">
        <f>IF(AK85="","",VLOOKUP(AK85,'シフト記号表（勤務時間帯）'!$C$6:$U$35,19,FALSE))</f>
        <v/>
      </c>
      <c r="AL87" s="131" t="str">
        <f>IF(AL85="","",VLOOKUP(AL85,'シフト記号表（勤務時間帯）'!$C$6:$U$35,19,FALSE))</f>
        <v/>
      </c>
      <c r="AM87" s="143" t="str">
        <f>IF(AM85="","",VLOOKUP(AM85,'シフト記号表（勤務時間帯）'!$C$6:$U$35,19,FALSE))</f>
        <v/>
      </c>
      <c r="AN87" s="119" t="str">
        <f>IF(AN85="","",VLOOKUP(AN85,'シフト記号表（勤務時間帯）'!$C$6:$U$35,19,FALSE))</f>
        <v/>
      </c>
      <c r="AO87" s="131" t="str">
        <f>IF(AO85="","",VLOOKUP(AO85,'シフト記号表（勤務時間帯）'!$C$6:$U$35,19,FALSE))</f>
        <v/>
      </c>
      <c r="AP87" s="131" t="str">
        <f>IF(AP85="","",VLOOKUP(AP85,'シフト記号表（勤務時間帯）'!$C$6:$U$35,19,FALSE))</f>
        <v/>
      </c>
      <c r="AQ87" s="131" t="str">
        <f>IF(AQ85="","",VLOOKUP(AQ85,'シフト記号表（勤務時間帯）'!$C$6:$U$35,19,FALSE))</f>
        <v/>
      </c>
      <c r="AR87" s="131" t="str">
        <f>IF(AR85="","",VLOOKUP(AR85,'シフト記号表（勤務時間帯）'!$C$6:$U$35,19,FALSE))</f>
        <v/>
      </c>
      <c r="AS87" s="131" t="str">
        <f>IF(AS85="","",VLOOKUP(AS85,'シフト記号表（勤務時間帯）'!$C$6:$U$35,19,FALSE))</f>
        <v/>
      </c>
      <c r="AT87" s="143" t="str">
        <f>IF(AT85="","",VLOOKUP(AT85,'シフト記号表（勤務時間帯）'!$C$6:$U$35,19,FALSE))</f>
        <v/>
      </c>
      <c r="AU87" s="119" t="str">
        <f>IF(AU85="","",VLOOKUP(AU85,'シフト記号表（勤務時間帯）'!$C$6:$U$35,19,FALSE))</f>
        <v/>
      </c>
      <c r="AV87" s="131" t="str">
        <f>IF(AV85="","",VLOOKUP(AV85,'シフト記号表（勤務時間帯）'!$C$6:$U$35,19,FALSE))</f>
        <v/>
      </c>
      <c r="AW87" s="131" t="str">
        <f>IF(AW85="","",VLOOKUP(AW85,'シフト記号表（勤務時間帯）'!$C$6:$U$35,19,FALSE))</f>
        <v/>
      </c>
      <c r="AX87" s="174">
        <f>IF($BB$3="４週",SUM(S87:AT87),IF($BB$3="暦月",SUM(S87:AW87),""))</f>
        <v>0</v>
      </c>
      <c r="AY87" s="182"/>
      <c r="AZ87" s="188">
        <f>IF($BB$3="４週",AX87/4,IF($BB$3="暦月",'通所型サービス（100名）'!AX87/('通所型サービス（100名）'!$BB$8/7),""))</f>
        <v>0</v>
      </c>
      <c r="BA87" s="106"/>
      <c r="BB87" s="25"/>
      <c r="BC87" s="37"/>
      <c r="BD87" s="37"/>
      <c r="BE87" s="37"/>
      <c r="BF87" s="91"/>
      <c r="BG87" s="3"/>
      <c r="BH87" s="3"/>
      <c r="BI87" s="3"/>
      <c r="BJ87" s="3"/>
      <c r="BK87" s="3"/>
      <c r="BL87" s="3"/>
      <c r="BM87" s="3"/>
      <c r="BN87" s="3"/>
      <c r="BO87" s="3"/>
      <c r="BP87" s="3"/>
      <c r="BQ87" s="3"/>
      <c r="BR87" s="3"/>
      <c r="BS87" s="3"/>
      <c r="BT87" s="3"/>
      <c r="BU87" s="3"/>
    </row>
    <row r="88" spans="1:73" ht="20.25" customHeight="1">
      <c r="A88" s="3"/>
      <c r="B88" s="12">
        <f>B85+1</f>
        <v>23</v>
      </c>
      <c r="C88" s="27"/>
      <c r="D88" s="38"/>
      <c r="E88" s="43"/>
      <c r="F88" s="51"/>
      <c r="G88" s="51"/>
      <c r="H88" s="70"/>
      <c r="I88" s="38"/>
      <c r="J88" s="38"/>
      <c r="K88" s="43"/>
      <c r="L88" s="84"/>
      <c r="M88" s="38"/>
      <c r="N88" s="38"/>
      <c r="O88" s="90"/>
      <c r="P88" s="96" t="s">
        <v>54</v>
      </c>
      <c r="Q88" s="102"/>
      <c r="R88" s="107"/>
      <c r="S88" s="216"/>
      <c r="T88" s="218"/>
      <c r="U88" s="218"/>
      <c r="V88" s="218"/>
      <c r="W88" s="218"/>
      <c r="X88" s="218"/>
      <c r="Y88" s="219"/>
      <c r="Z88" s="216"/>
      <c r="AA88" s="218"/>
      <c r="AB88" s="218"/>
      <c r="AC88" s="218"/>
      <c r="AD88" s="218"/>
      <c r="AE88" s="218"/>
      <c r="AF88" s="219"/>
      <c r="AG88" s="216"/>
      <c r="AH88" s="218"/>
      <c r="AI88" s="218"/>
      <c r="AJ88" s="218"/>
      <c r="AK88" s="218"/>
      <c r="AL88" s="218"/>
      <c r="AM88" s="219"/>
      <c r="AN88" s="216"/>
      <c r="AO88" s="218"/>
      <c r="AP88" s="218"/>
      <c r="AQ88" s="218"/>
      <c r="AR88" s="218"/>
      <c r="AS88" s="218"/>
      <c r="AT88" s="219"/>
      <c r="AU88" s="216"/>
      <c r="AV88" s="218"/>
      <c r="AW88" s="218"/>
      <c r="AX88" s="221"/>
      <c r="AY88" s="183"/>
      <c r="AZ88" s="226"/>
      <c r="BA88" s="107"/>
      <c r="BB88" s="198"/>
      <c r="BC88" s="38"/>
      <c r="BD88" s="38"/>
      <c r="BE88" s="38"/>
      <c r="BF88" s="90"/>
      <c r="BG88" s="3"/>
      <c r="BH88" s="3"/>
      <c r="BI88" s="3"/>
      <c r="BJ88" s="3"/>
      <c r="BK88" s="3"/>
      <c r="BL88" s="3"/>
      <c r="BM88" s="3"/>
      <c r="BN88" s="3"/>
      <c r="BO88" s="3"/>
      <c r="BP88" s="3"/>
      <c r="BQ88" s="3"/>
      <c r="BR88" s="3"/>
      <c r="BS88" s="3"/>
      <c r="BT88" s="3"/>
      <c r="BU88" s="3"/>
    </row>
    <row r="89" spans="1:73" ht="20.25" customHeight="1">
      <c r="A89" s="3"/>
      <c r="B89" s="8"/>
      <c r="C89" s="18"/>
      <c r="D89" s="32"/>
      <c r="E89" s="40"/>
      <c r="F89" s="49"/>
      <c r="G89" s="57"/>
      <c r="H89" s="66"/>
      <c r="I89" s="32"/>
      <c r="J89" s="32"/>
      <c r="K89" s="40"/>
      <c r="L89" s="66"/>
      <c r="M89" s="32"/>
      <c r="N89" s="32"/>
      <c r="O89" s="80"/>
      <c r="P89" s="94" t="s">
        <v>69</v>
      </c>
      <c r="Q89" s="100"/>
      <c r="R89" s="105"/>
      <c r="S89" s="118" t="str">
        <f>IF(S88="","",VLOOKUP(S88,'シフト記号表（勤務時間帯）'!$C$6:$K$35,9,FALSE))</f>
        <v/>
      </c>
      <c r="T89" s="130" t="str">
        <f>IF(T88="","",VLOOKUP(T88,'シフト記号表（勤務時間帯）'!$C$6:$K$35,9,FALSE))</f>
        <v/>
      </c>
      <c r="U89" s="130" t="str">
        <f>IF(U88="","",VLOOKUP(U88,'シフト記号表（勤務時間帯）'!$C$6:$K$35,9,FALSE))</f>
        <v/>
      </c>
      <c r="V89" s="130" t="str">
        <f>IF(V88="","",VLOOKUP(V88,'シフト記号表（勤務時間帯）'!$C$6:$K$35,9,FALSE))</f>
        <v/>
      </c>
      <c r="W89" s="130" t="str">
        <f>IF(W88="","",VLOOKUP(W88,'シフト記号表（勤務時間帯）'!$C$6:$K$35,9,FALSE))</f>
        <v/>
      </c>
      <c r="X89" s="130" t="str">
        <f>IF(X88="","",VLOOKUP(X88,'シフト記号表（勤務時間帯）'!$C$6:$K$35,9,FALSE))</f>
        <v/>
      </c>
      <c r="Y89" s="142" t="str">
        <f>IF(Y88="","",VLOOKUP(Y88,'シフト記号表（勤務時間帯）'!$C$6:$K$35,9,FALSE))</f>
        <v/>
      </c>
      <c r="Z89" s="118" t="str">
        <f>IF(Z88="","",VLOOKUP(Z88,'シフト記号表（勤務時間帯）'!$C$6:$K$35,9,FALSE))</f>
        <v/>
      </c>
      <c r="AA89" s="130" t="str">
        <f>IF(AA88="","",VLOOKUP(AA88,'シフト記号表（勤務時間帯）'!$C$6:$K$35,9,FALSE))</f>
        <v/>
      </c>
      <c r="AB89" s="130" t="str">
        <f>IF(AB88="","",VLOOKUP(AB88,'シフト記号表（勤務時間帯）'!$C$6:$K$35,9,FALSE))</f>
        <v/>
      </c>
      <c r="AC89" s="130" t="str">
        <f>IF(AC88="","",VLOOKUP(AC88,'シフト記号表（勤務時間帯）'!$C$6:$K$35,9,FALSE))</f>
        <v/>
      </c>
      <c r="AD89" s="130" t="str">
        <f>IF(AD88="","",VLOOKUP(AD88,'シフト記号表（勤務時間帯）'!$C$6:$K$35,9,FALSE))</f>
        <v/>
      </c>
      <c r="AE89" s="130" t="str">
        <f>IF(AE88="","",VLOOKUP(AE88,'シフト記号表（勤務時間帯）'!$C$6:$K$35,9,FALSE))</f>
        <v/>
      </c>
      <c r="AF89" s="142" t="str">
        <f>IF(AF88="","",VLOOKUP(AF88,'シフト記号表（勤務時間帯）'!$C$6:$K$35,9,FALSE))</f>
        <v/>
      </c>
      <c r="AG89" s="118" t="str">
        <f>IF(AG88="","",VLOOKUP(AG88,'シフト記号表（勤務時間帯）'!$C$6:$K$35,9,FALSE))</f>
        <v/>
      </c>
      <c r="AH89" s="130" t="str">
        <f>IF(AH88="","",VLOOKUP(AH88,'シフト記号表（勤務時間帯）'!$C$6:$K$35,9,FALSE))</f>
        <v/>
      </c>
      <c r="AI89" s="130" t="str">
        <f>IF(AI88="","",VLOOKUP(AI88,'シフト記号表（勤務時間帯）'!$C$6:$K$35,9,FALSE))</f>
        <v/>
      </c>
      <c r="AJ89" s="130" t="str">
        <f>IF(AJ88="","",VLOOKUP(AJ88,'シフト記号表（勤務時間帯）'!$C$6:$K$35,9,FALSE))</f>
        <v/>
      </c>
      <c r="AK89" s="130" t="str">
        <f>IF(AK88="","",VLOOKUP(AK88,'シフト記号表（勤務時間帯）'!$C$6:$K$35,9,FALSE))</f>
        <v/>
      </c>
      <c r="AL89" s="130" t="str">
        <f>IF(AL88="","",VLOOKUP(AL88,'シフト記号表（勤務時間帯）'!$C$6:$K$35,9,FALSE))</f>
        <v/>
      </c>
      <c r="AM89" s="142" t="str">
        <f>IF(AM88="","",VLOOKUP(AM88,'シフト記号表（勤務時間帯）'!$C$6:$K$35,9,FALSE))</f>
        <v/>
      </c>
      <c r="AN89" s="118" t="str">
        <f>IF(AN88="","",VLOOKUP(AN88,'シフト記号表（勤務時間帯）'!$C$6:$K$35,9,FALSE))</f>
        <v/>
      </c>
      <c r="AO89" s="130" t="str">
        <f>IF(AO88="","",VLOOKUP(AO88,'シフト記号表（勤務時間帯）'!$C$6:$K$35,9,FALSE))</f>
        <v/>
      </c>
      <c r="AP89" s="130" t="str">
        <f>IF(AP88="","",VLOOKUP(AP88,'シフト記号表（勤務時間帯）'!$C$6:$K$35,9,FALSE))</f>
        <v/>
      </c>
      <c r="AQ89" s="130" t="str">
        <f>IF(AQ88="","",VLOOKUP(AQ88,'シフト記号表（勤務時間帯）'!$C$6:$K$35,9,FALSE))</f>
        <v/>
      </c>
      <c r="AR89" s="130" t="str">
        <f>IF(AR88="","",VLOOKUP(AR88,'シフト記号表（勤務時間帯）'!$C$6:$K$35,9,FALSE))</f>
        <v/>
      </c>
      <c r="AS89" s="130" t="str">
        <f>IF(AS88="","",VLOOKUP(AS88,'シフト記号表（勤務時間帯）'!$C$6:$K$35,9,FALSE))</f>
        <v/>
      </c>
      <c r="AT89" s="142" t="str">
        <f>IF(AT88="","",VLOOKUP(AT88,'シフト記号表（勤務時間帯）'!$C$6:$K$35,9,FALSE))</f>
        <v/>
      </c>
      <c r="AU89" s="118" t="str">
        <f>IF(AU88="","",VLOOKUP(AU88,'シフト記号表（勤務時間帯）'!$C$6:$K$35,9,FALSE))</f>
        <v/>
      </c>
      <c r="AV89" s="130" t="str">
        <f>IF(AV88="","",VLOOKUP(AV88,'シフト記号表（勤務時間帯）'!$C$6:$K$35,9,FALSE))</f>
        <v/>
      </c>
      <c r="AW89" s="130" t="str">
        <f>IF(AW88="","",VLOOKUP(AW88,'シフト記号表（勤務時間帯）'!$C$6:$K$35,9,FALSE))</f>
        <v/>
      </c>
      <c r="AX89" s="173">
        <f>IF($BB$3="４週",SUM(S89:AT89),IF($BB$3="暦月",SUM(S89:AW89),""))</f>
        <v>0</v>
      </c>
      <c r="AY89" s="181"/>
      <c r="AZ89" s="187">
        <f>IF($BB$3="４週",AX89/4,IF($BB$3="暦月",'通所型サービス（100名）'!AX89/('通所型サービス（100名）'!$BB$8/7),""))</f>
        <v>0</v>
      </c>
      <c r="BA89" s="105"/>
      <c r="BB89" s="18"/>
      <c r="BC89" s="32"/>
      <c r="BD89" s="32"/>
      <c r="BE89" s="32"/>
      <c r="BF89" s="80"/>
      <c r="BG89" s="3"/>
      <c r="BH89" s="3"/>
      <c r="BI89" s="3"/>
      <c r="BJ89" s="3"/>
      <c r="BK89" s="3"/>
      <c r="BL89" s="3"/>
      <c r="BM89" s="3"/>
      <c r="BN89" s="3"/>
      <c r="BO89" s="3"/>
      <c r="BP89" s="3"/>
      <c r="BQ89" s="3"/>
      <c r="BR89" s="3"/>
      <c r="BS89" s="3"/>
      <c r="BT89" s="3"/>
      <c r="BU89" s="3"/>
    </row>
    <row r="90" spans="1:73" ht="20.25" customHeight="1">
      <c r="A90" s="3"/>
      <c r="B90" s="11"/>
      <c r="C90" s="25"/>
      <c r="D90" s="37"/>
      <c r="E90" s="42"/>
      <c r="F90" s="209">
        <f>C88</f>
        <v>0</v>
      </c>
      <c r="G90" s="60"/>
      <c r="H90" s="69"/>
      <c r="I90" s="37"/>
      <c r="J90" s="37"/>
      <c r="K90" s="42"/>
      <c r="L90" s="69"/>
      <c r="M90" s="37"/>
      <c r="N90" s="37"/>
      <c r="O90" s="91"/>
      <c r="P90" s="95" t="s">
        <v>36</v>
      </c>
      <c r="Q90" s="101"/>
      <c r="R90" s="106"/>
      <c r="S90" s="119" t="str">
        <f>IF(S88="","",VLOOKUP(S88,'シフト記号表（勤務時間帯）'!$C$6:$U$35,19,FALSE))</f>
        <v/>
      </c>
      <c r="T90" s="131" t="str">
        <f>IF(T88="","",VLOOKUP(T88,'シフト記号表（勤務時間帯）'!$C$6:$U$35,19,FALSE))</f>
        <v/>
      </c>
      <c r="U90" s="131" t="str">
        <f>IF(U88="","",VLOOKUP(U88,'シフト記号表（勤務時間帯）'!$C$6:$U$35,19,FALSE))</f>
        <v/>
      </c>
      <c r="V90" s="131" t="str">
        <f>IF(V88="","",VLOOKUP(V88,'シフト記号表（勤務時間帯）'!$C$6:$U$35,19,FALSE))</f>
        <v/>
      </c>
      <c r="W90" s="131" t="str">
        <f>IF(W88="","",VLOOKUP(W88,'シフト記号表（勤務時間帯）'!$C$6:$U$35,19,FALSE))</f>
        <v/>
      </c>
      <c r="X90" s="131" t="str">
        <f>IF(X88="","",VLOOKUP(X88,'シフト記号表（勤務時間帯）'!$C$6:$U$35,19,FALSE))</f>
        <v/>
      </c>
      <c r="Y90" s="143" t="str">
        <f>IF(Y88="","",VLOOKUP(Y88,'シフト記号表（勤務時間帯）'!$C$6:$U$35,19,FALSE))</f>
        <v/>
      </c>
      <c r="Z90" s="119" t="str">
        <f>IF(Z88="","",VLOOKUP(Z88,'シフト記号表（勤務時間帯）'!$C$6:$U$35,19,FALSE))</f>
        <v/>
      </c>
      <c r="AA90" s="131" t="str">
        <f>IF(AA88="","",VLOOKUP(AA88,'シフト記号表（勤務時間帯）'!$C$6:$U$35,19,FALSE))</f>
        <v/>
      </c>
      <c r="AB90" s="131" t="str">
        <f>IF(AB88="","",VLOOKUP(AB88,'シフト記号表（勤務時間帯）'!$C$6:$U$35,19,FALSE))</f>
        <v/>
      </c>
      <c r="AC90" s="131" t="str">
        <f>IF(AC88="","",VLOOKUP(AC88,'シフト記号表（勤務時間帯）'!$C$6:$U$35,19,FALSE))</f>
        <v/>
      </c>
      <c r="AD90" s="131" t="str">
        <f>IF(AD88="","",VLOOKUP(AD88,'シフト記号表（勤務時間帯）'!$C$6:$U$35,19,FALSE))</f>
        <v/>
      </c>
      <c r="AE90" s="131" t="str">
        <f>IF(AE88="","",VLOOKUP(AE88,'シフト記号表（勤務時間帯）'!$C$6:$U$35,19,FALSE))</f>
        <v/>
      </c>
      <c r="AF90" s="143" t="str">
        <f>IF(AF88="","",VLOOKUP(AF88,'シフト記号表（勤務時間帯）'!$C$6:$U$35,19,FALSE))</f>
        <v/>
      </c>
      <c r="AG90" s="119" t="str">
        <f>IF(AG88="","",VLOOKUP(AG88,'シフト記号表（勤務時間帯）'!$C$6:$U$35,19,FALSE))</f>
        <v/>
      </c>
      <c r="AH90" s="131" t="str">
        <f>IF(AH88="","",VLOOKUP(AH88,'シフト記号表（勤務時間帯）'!$C$6:$U$35,19,FALSE))</f>
        <v/>
      </c>
      <c r="AI90" s="131" t="str">
        <f>IF(AI88="","",VLOOKUP(AI88,'シフト記号表（勤務時間帯）'!$C$6:$U$35,19,FALSE))</f>
        <v/>
      </c>
      <c r="AJ90" s="131" t="str">
        <f>IF(AJ88="","",VLOOKUP(AJ88,'シフト記号表（勤務時間帯）'!$C$6:$U$35,19,FALSE))</f>
        <v/>
      </c>
      <c r="AK90" s="131" t="str">
        <f>IF(AK88="","",VLOOKUP(AK88,'シフト記号表（勤務時間帯）'!$C$6:$U$35,19,FALSE))</f>
        <v/>
      </c>
      <c r="AL90" s="131" t="str">
        <f>IF(AL88="","",VLOOKUP(AL88,'シフト記号表（勤務時間帯）'!$C$6:$U$35,19,FALSE))</f>
        <v/>
      </c>
      <c r="AM90" s="143" t="str">
        <f>IF(AM88="","",VLOOKUP(AM88,'シフト記号表（勤務時間帯）'!$C$6:$U$35,19,FALSE))</f>
        <v/>
      </c>
      <c r="AN90" s="119" t="str">
        <f>IF(AN88="","",VLOOKUP(AN88,'シフト記号表（勤務時間帯）'!$C$6:$U$35,19,FALSE))</f>
        <v/>
      </c>
      <c r="AO90" s="131" t="str">
        <f>IF(AO88="","",VLOOKUP(AO88,'シフト記号表（勤務時間帯）'!$C$6:$U$35,19,FALSE))</f>
        <v/>
      </c>
      <c r="AP90" s="131" t="str">
        <f>IF(AP88="","",VLOOKUP(AP88,'シフト記号表（勤務時間帯）'!$C$6:$U$35,19,FALSE))</f>
        <v/>
      </c>
      <c r="AQ90" s="131" t="str">
        <f>IF(AQ88="","",VLOOKUP(AQ88,'シフト記号表（勤務時間帯）'!$C$6:$U$35,19,FALSE))</f>
        <v/>
      </c>
      <c r="AR90" s="131" t="str">
        <f>IF(AR88="","",VLOOKUP(AR88,'シフト記号表（勤務時間帯）'!$C$6:$U$35,19,FALSE))</f>
        <v/>
      </c>
      <c r="AS90" s="131" t="str">
        <f>IF(AS88="","",VLOOKUP(AS88,'シフト記号表（勤務時間帯）'!$C$6:$U$35,19,FALSE))</f>
        <v/>
      </c>
      <c r="AT90" s="143" t="str">
        <f>IF(AT88="","",VLOOKUP(AT88,'シフト記号表（勤務時間帯）'!$C$6:$U$35,19,FALSE))</f>
        <v/>
      </c>
      <c r="AU90" s="119" t="str">
        <f>IF(AU88="","",VLOOKUP(AU88,'シフト記号表（勤務時間帯）'!$C$6:$U$35,19,FALSE))</f>
        <v/>
      </c>
      <c r="AV90" s="131" t="str">
        <f>IF(AV88="","",VLOOKUP(AV88,'シフト記号表（勤務時間帯）'!$C$6:$U$35,19,FALSE))</f>
        <v/>
      </c>
      <c r="AW90" s="131" t="str">
        <f>IF(AW88="","",VLOOKUP(AW88,'シフト記号表（勤務時間帯）'!$C$6:$U$35,19,FALSE))</f>
        <v/>
      </c>
      <c r="AX90" s="174">
        <f>IF($BB$3="４週",SUM(S90:AT90),IF($BB$3="暦月",SUM(S90:AW90),""))</f>
        <v>0</v>
      </c>
      <c r="AY90" s="182"/>
      <c r="AZ90" s="188">
        <f>IF($BB$3="４週",AX90/4,IF($BB$3="暦月",'通所型サービス（100名）'!AX90/('通所型サービス（100名）'!$BB$8/7),""))</f>
        <v>0</v>
      </c>
      <c r="BA90" s="106"/>
      <c r="BB90" s="25"/>
      <c r="BC90" s="37"/>
      <c r="BD90" s="37"/>
      <c r="BE90" s="37"/>
      <c r="BF90" s="91"/>
      <c r="BG90" s="3"/>
      <c r="BH90" s="3"/>
      <c r="BI90" s="3"/>
      <c r="BJ90" s="3"/>
      <c r="BK90" s="3"/>
      <c r="BL90" s="3"/>
      <c r="BM90" s="3"/>
      <c r="BN90" s="3"/>
      <c r="BO90" s="3"/>
      <c r="BP90" s="3"/>
      <c r="BQ90" s="3"/>
      <c r="BR90" s="3"/>
      <c r="BS90" s="3"/>
      <c r="BT90" s="3"/>
      <c r="BU90" s="3"/>
    </row>
    <row r="91" spans="1:73" ht="20.25" customHeight="1">
      <c r="A91" s="3"/>
      <c r="B91" s="12">
        <f>B88+1</f>
        <v>24</v>
      </c>
      <c r="C91" s="27"/>
      <c r="D91" s="38"/>
      <c r="E91" s="43"/>
      <c r="F91" s="51"/>
      <c r="G91" s="51"/>
      <c r="H91" s="70"/>
      <c r="I91" s="38"/>
      <c r="J91" s="38"/>
      <c r="K91" s="43"/>
      <c r="L91" s="84"/>
      <c r="M91" s="38"/>
      <c r="N91" s="38"/>
      <c r="O91" s="90"/>
      <c r="P91" s="96" t="s">
        <v>54</v>
      </c>
      <c r="Q91" s="102"/>
      <c r="R91" s="107"/>
      <c r="S91" s="216"/>
      <c r="T91" s="218"/>
      <c r="U91" s="218"/>
      <c r="V91" s="218"/>
      <c r="W91" s="218"/>
      <c r="X91" s="218"/>
      <c r="Y91" s="219"/>
      <c r="Z91" s="216"/>
      <c r="AA91" s="218"/>
      <c r="AB91" s="218"/>
      <c r="AC91" s="218"/>
      <c r="AD91" s="218"/>
      <c r="AE91" s="218"/>
      <c r="AF91" s="219"/>
      <c r="AG91" s="216"/>
      <c r="AH91" s="218"/>
      <c r="AI91" s="218"/>
      <c r="AJ91" s="218"/>
      <c r="AK91" s="218"/>
      <c r="AL91" s="218"/>
      <c r="AM91" s="219"/>
      <c r="AN91" s="216"/>
      <c r="AO91" s="218"/>
      <c r="AP91" s="218"/>
      <c r="AQ91" s="218"/>
      <c r="AR91" s="218"/>
      <c r="AS91" s="218"/>
      <c r="AT91" s="219"/>
      <c r="AU91" s="216"/>
      <c r="AV91" s="218"/>
      <c r="AW91" s="218"/>
      <c r="AX91" s="221"/>
      <c r="AY91" s="183"/>
      <c r="AZ91" s="226"/>
      <c r="BA91" s="107"/>
      <c r="BB91" s="198"/>
      <c r="BC91" s="38"/>
      <c r="BD91" s="38"/>
      <c r="BE91" s="38"/>
      <c r="BF91" s="90"/>
      <c r="BG91" s="3"/>
      <c r="BH91" s="3"/>
      <c r="BI91" s="3"/>
      <c r="BJ91" s="3"/>
      <c r="BK91" s="3"/>
      <c r="BL91" s="3"/>
      <c r="BM91" s="3"/>
      <c r="BN91" s="3"/>
      <c r="BO91" s="3"/>
      <c r="BP91" s="3"/>
      <c r="BQ91" s="3"/>
      <c r="BR91" s="3"/>
      <c r="BS91" s="3"/>
      <c r="BT91" s="3"/>
      <c r="BU91" s="3"/>
    </row>
    <row r="92" spans="1:73" ht="20.25" customHeight="1">
      <c r="A92" s="3"/>
      <c r="B92" s="8"/>
      <c r="C92" s="18"/>
      <c r="D92" s="32"/>
      <c r="E92" s="40"/>
      <c r="F92" s="49"/>
      <c r="G92" s="57"/>
      <c r="H92" s="66"/>
      <c r="I92" s="32"/>
      <c r="J92" s="32"/>
      <c r="K92" s="40"/>
      <c r="L92" s="66"/>
      <c r="M92" s="32"/>
      <c r="N92" s="32"/>
      <c r="O92" s="80"/>
      <c r="P92" s="94" t="s">
        <v>69</v>
      </c>
      <c r="Q92" s="100"/>
      <c r="R92" s="105"/>
      <c r="S92" s="118" t="str">
        <f>IF(S91="","",VLOOKUP(S91,'シフト記号表（勤務時間帯）'!$C$6:$K$35,9,FALSE))</f>
        <v/>
      </c>
      <c r="T92" s="130" t="str">
        <f>IF(T91="","",VLOOKUP(T91,'シフト記号表（勤務時間帯）'!$C$6:$K$35,9,FALSE))</f>
        <v/>
      </c>
      <c r="U92" s="130" t="str">
        <f>IF(U91="","",VLOOKUP(U91,'シフト記号表（勤務時間帯）'!$C$6:$K$35,9,FALSE))</f>
        <v/>
      </c>
      <c r="V92" s="130" t="str">
        <f>IF(V91="","",VLOOKUP(V91,'シフト記号表（勤務時間帯）'!$C$6:$K$35,9,FALSE))</f>
        <v/>
      </c>
      <c r="W92" s="130" t="str">
        <f>IF(W91="","",VLOOKUP(W91,'シフト記号表（勤務時間帯）'!$C$6:$K$35,9,FALSE))</f>
        <v/>
      </c>
      <c r="X92" s="130" t="str">
        <f>IF(X91="","",VLOOKUP(X91,'シフト記号表（勤務時間帯）'!$C$6:$K$35,9,FALSE))</f>
        <v/>
      </c>
      <c r="Y92" s="142" t="str">
        <f>IF(Y91="","",VLOOKUP(Y91,'シフト記号表（勤務時間帯）'!$C$6:$K$35,9,FALSE))</f>
        <v/>
      </c>
      <c r="Z92" s="118" t="str">
        <f>IF(Z91="","",VLOOKUP(Z91,'シフト記号表（勤務時間帯）'!$C$6:$K$35,9,FALSE))</f>
        <v/>
      </c>
      <c r="AA92" s="130" t="str">
        <f>IF(AA91="","",VLOOKUP(AA91,'シフト記号表（勤務時間帯）'!$C$6:$K$35,9,FALSE))</f>
        <v/>
      </c>
      <c r="AB92" s="130" t="str">
        <f>IF(AB91="","",VLOOKUP(AB91,'シフト記号表（勤務時間帯）'!$C$6:$K$35,9,FALSE))</f>
        <v/>
      </c>
      <c r="AC92" s="130" t="str">
        <f>IF(AC91="","",VLOOKUP(AC91,'シフト記号表（勤務時間帯）'!$C$6:$K$35,9,FALSE))</f>
        <v/>
      </c>
      <c r="AD92" s="130" t="str">
        <f>IF(AD91="","",VLOOKUP(AD91,'シフト記号表（勤務時間帯）'!$C$6:$K$35,9,FALSE))</f>
        <v/>
      </c>
      <c r="AE92" s="130" t="str">
        <f>IF(AE91="","",VLOOKUP(AE91,'シフト記号表（勤務時間帯）'!$C$6:$K$35,9,FALSE))</f>
        <v/>
      </c>
      <c r="AF92" s="142" t="str">
        <f>IF(AF91="","",VLOOKUP(AF91,'シフト記号表（勤務時間帯）'!$C$6:$K$35,9,FALSE))</f>
        <v/>
      </c>
      <c r="AG92" s="118" t="str">
        <f>IF(AG91="","",VLOOKUP(AG91,'シフト記号表（勤務時間帯）'!$C$6:$K$35,9,FALSE))</f>
        <v/>
      </c>
      <c r="AH92" s="130" t="str">
        <f>IF(AH91="","",VLOOKUP(AH91,'シフト記号表（勤務時間帯）'!$C$6:$K$35,9,FALSE))</f>
        <v/>
      </c>
      <c r="AI92" s="130" t="str">
        <f>IF(AI91="","",VLOOKUP(AI91,'シフト記号表（勤務時間帯）'!$C$6:$K$35,9,FALSE))</f>
        <v/>
      </c>
      <c r="AJ92" s="130" t="str">
        <f>IF(AJ91="","",VLOOKUP(AJ91,'シフト記号表（勤務時間帯）'!$C$6:$K$35,9,FALSE))</f>
        <v/>
      </c>
      <c r="AK92" s="130" t="str">
        <f>IF(AK91="","",VLOOKUP(AK91,'シフト記号表（勤務時間帯）'!$C$6:$K$35,9,FALSE))</f>
        <v/>
      </c>
      <c r="AL92" s="130" t="str">
        <f>IF(AL91="","",VLOOKUP(AL91,'シフト記号表（勤務時間帯）'!$C$6:$K$35,9,FALSE))</f>
        <v/>
      </c>
      <c r="AM92" s="142" t="str">
        <f>IF(AM91="","",VLOOKUP(AM91,'シフト記号表（勤務時間帯）'!$C$6:$K$35,9,FALSE))</f>
        <v/>
      </c>
      <c r="AN92" s="118" t="str">
        <f>IF(AN91="","",VLOOKUP(AN91,'シフト記号表（勤務時間帯）'!$C$6:$K$35,9,FALSE))</f>
        <v/>
      </c>
      <c r="AO92" s="130" t="str">
        <f>IF(AO91="","",VLOOKUP(AO91,'シフト記号表（勤務時間帯）'!$C$6:$K$35,9,FALSE))</f>
        <v/>
      </c>
      <c r="AP92" s="130" t="str">
        <f>IF(AP91="","",VLOOKUP(AP91,'シフト記号表（勤務時間帯）'!$C$6:$K$35,9,FALSE))</f>
        <v/>
      </c>
      <c r="AQ92" s="130" t="str">
        <f>IF(AQ91="","",VLOOKUP(AQ91,'シフト記号表（勤務時間帯）'!$C$6:$K$35,9,FALSE))</f>
        <v/>
      </c>
      <c r="AR92" s="130" t="str">
        <f>IF(AR91="","",VLOOKUP(AR91,'シフト記号表（勤務時間帯）'!$C$6:$K$35,9,FALSE))</f>
        <v/>
      </c>
      <c r="AS92" s="130" t="str">
        <f>IF(AS91="","",VLOOKUP(AS91,'シフト記号表（勤務時間帯）'!$C$6:$K$35,9,FALSE))</f>
        <v/>
      </c>
      <c r="AT92" s="142" t="str">
        <f>IF(AT91="","",VLOOKUP(AT91,'シフト記号表（勤務時間帯）'!$C$6:$K$35,9,FALSE))</f>
        <v/>
      </c>
      <c r="AU92" s="118" t="str">
        <f>IF(AU91="","",VLOOKUP(AU91,'シフト記号表（勤務時間帯）'!$C$6:$K$35,9,FALSE))</f>
        <v/>
      </c>
      <c r="AV92" s="130" t="str">
        <f>IF(AV91="","",VLOOKUP(AV91,'シフト記号表（勤務時間帯）'!$C$6:$K$35,9,FALSE))</f>
        <v/>
      </c>
      <c r="AW92" s="130" t="str">
        <f>IF(AW91="","",VLOOKUP(AW91,'シフト記号表（勤務時間帯）'!$C$6:$K$35,9,FALSE))</f>
        <v/>
      </c>
      <c r="AX92" s="173">
        <f>IF($BB$3="４週",SUM(S92:AT92),IF($BB$3="暦月",SUM(S92:AW92),""))</f>
        <v>0</v>
      </c>
      <c r="AY92" s="181"/>
      <c r="AZ92" s="187">
        <f>IF($BB$3="４週",AX92/4,IF($BB$3="暦月",'通所型サービス（100名）'!AX92/('通所型サービス（100名）'!$BB$8/7),""))</f>
        <v>0</v>
      </c>
      <c r="BA92" s="105"/>
      <c r="BB92" s="18"/>
      <c r="BC92" s="32"/>
      <c r="BD92" s="32"/>
      <c r="BE92" s="32"/>
      <c r="BF92" s="80"/>
      <c r="BG92" s="3"/>
      <c r="BH92" s="3"/>
      <c r="BI92" s="3"/>
      <c r="BJ92" s="3"/>
      <c r="BK92" s="3"/>
      <c r="BL92" s="3"/>
      <c r="BM92" s="3"/>
      <c r="BN92" s="3"/>
      <c r="BO92" s="3"/>
      <c r="BP92" s="3"/>
      <c r="BQ92" s="3"/>
      <c r="BR92" s="3"/>
      <c r="BS92" s="3"/>
      <c r="BT92" s="3"/>
      <c r="BU92" s="3"/>
    </row>
    <row r="93" spans="1:73" ht="20.25" customHeight="1">
      <c r="A93" s="3"/>
      <c r="B93" s="11"/>
      <c r="C93" s="25"/>
      <c r="D93" s="37"/>
      <c r="E93" s="42"/>
      <c r="F93" s="209">
        <f>C91</f>
        <v>0</v>
      </c>
      <c r="G93" s="60"/>
      <c r="H93" s="69"/>
      <c r="I93" s="37"/>
      <c r="J93" s="37"/>
      <c r="K93" s="42"/>
      <c r="L93" s="69"/>
      <c r="M93" s="37"/>
      <c r="N93" s="37"/>
      <c r="O93" s="91"/>
      <c r="P93" s="95" t="s">
        <v>36</v>
      </c>
      <c r="Q93" s="101"/>
      <c r="R93" s="106"/>
      <c r="S93" s="119" t="str">
        <f>IF(S91="","",VLOOKUP(S91,'シフト記号表（勤務時間帯）'!$C$6:$U$35,19,FALSE))</f>
        <v/>
      </c>
      <c r="T93" s="131" t="str">
        <f>IF(T91="","",VLOOKUP(T91,'シフト記号表（勤務時間帯）'!$C$6:$U$35,19,FALSE))</f>
        <v/>
      </c>
      <c r="U93" s="131" t="str">
        <f>IF(U91="","",VLOOKUP(U91,'シフト記号表（勤務時間帯）'!$C$6:$U$35,19,FALSE))</f>
        <v/>
      </c>
      <c r="V93" s="131" t="str">
        <f>IF(V91="","",VLOOKUP(V91,'シフト記号表（勤務時間帯）'!$C$6:$U$35,19,FALSE))</f>
        <v/>
      </c>
      <c r="W93" s="131" t="str">
        <f>IF(W91="","",VLOOKUP(W91,'シフト記号表（勤務時間帯）'!$C$6:$U$35,19,FALSE))</f>
        <v/>
      </c>
      <c r="X93" s="131" t="str">
        <f>IF(X91="","",VLOOKUP(X91,'シフト記号表（勤務時間帯）'!$C$6:$U$35,19,FALSE))</f>
        <v/>
      </c>
      <c r="Y93" s="143" t="str">
        <f>IF(Y91="","",VLOOKUP(Y91,'シフト記号表（勤務時間帯）'!$C$6:$U$35,19,FALSE))</f>
        <v/>
      </c>
      <c r="Z93" s="119" t="str">
        <f>IF(Z91="","",VLOOKUP(Z91,'シフト記号表（勤務時間帯）'!$C$6:$U$35,19,FALSE))</f>
        <v/>
      </c>
      <c r="AA93" s="131" t="str">
        <f>IF(AA91="","",VLOOKUP(AA91,'シフト記号表（勤務時間帯）'!$C$6:$U$35,19,FALSE))</f>
        <v/>
      </c>
      <c r="AB93" s="131" t="str">
        <f>IF(AB91="","",VLOOKUP(AB91,'シフト記号表（勤務時間帯）'!$C$6:$U$35,19,FALSE))</f>
        <v/>
      </c>
      <c r="AC93" s="131" t="str">
        <f>IF(AC91="","",VLOOKUP(AC91,'シフト記号表（勤務時間帯）'!$C$6:$U$35,19,FALSE))</f>
        <v/>
      </c>
      <c r="AD93" s="131" t="str">
        <f>IF(AD91="","",VLOOKUP(AD91,'シフト記号表（勤務時間帯）'!$C$6:$U$35,19,FALSE))</f>
        <v/>
      </c>
      <c r="AE93" s="131" t="str">
        <f>IF(AE91="","",VLOOKUP(AE91,'シフト記号表（勤務時間帯）'!$C$6:$U$35,19,FALSE))</f>
        <v/>
      </c>
      <c r="AF93" s="143" t="str">
        <f>IF(AF91="","",VLOOKUP(AF91,'シフト記号表（勤務時間帯）'!$C$6:$U$35,19,FALSE))</f>
        <v/>
      </c>
      <c r="AG93" s="119" t="str">
        <f>IF(AG91="","",VLOOKUP(AG91,'シフト記号表（勤務時間帯）'!$C$6:$U$35,19,FALSE))</f>
        <v/>
      </c>
      <c r="AH93" s="131" t="str">
        <f>IF(AH91="","",VLOOKUP(AH91,'シフト記号表（勤務時間帯）'!$C$6:$U$35,19,FALSE))</f>
        <v/>
      </c>
      <c r="AI93" s="131" t="str">
        <f>IF(AI91="","",VLOOKUP(AI91,'シフト記号表（勤務時間帯）'!$C$6:$U$35,19,FALSE))</f>
        <v/>
      </c>
      <c r="AJ93" s="131" t="str">
        <f>IF(AJ91="","",VLOOKUP(AJ91,'シフト記号表（勤務時間帯）'!$C$6:$U$35,19,FALSE))</f>
        <v/>
      </c>
      <c r="AK93" s="131" t="str">
        <f>IF(AK91="","",VLOOKUP(AK91,'シフト記号表（勤務時間帯）'!$C$6:$U$35,19,FALSE))</f>
        <v/>
      </c>
      <c r="AL93" s="131" t="str">
        <f>IF(AL91="","",VLOOKUP(AL91,'シフト記号表（勤務時間帯）'!$C$6:$U$35,19,FALSE))</f>
        <v/>
      </c>
      <c r="AM93" s="143" t="str">
        <f>IF(AM91="","",VLOOKUP(AM91,'シフト記号表（勤務時間帯）'!$C$6:$U$35,19,FALSE))</f>
        <v/>
      </c>
      <c r="AN93" s="119" t="str">
        <f>IF(AN91="","",VLOOKUP(AN91,'シフト記号表（勤務時間帯）'!$C$6:$U$35,19,FALSE))</f>
        <v/>
      </c>
      <c r="AO93" s="131" t="str">
        <f>IF(AO91="","",VLOOKUP(AO91,'シフト記号表（勤務時間帯）'!$C$6:$U$35,19,FALSE))</f>
        <v/>
      </c>
      <c r="AP93" s="131" t="str">
        <f>IF(AP91="","",VLOOKUP(AP91,'シフト記号表（勤務時間帯）'!$C$6:$U$35,19,FALSE))</f>
        <v/>
      </c>
      <c r="AQ93" s="131" t="str">
        <f>IF(AQ91="","",VLOOKUP(AQ91,'シフト記号表（勤務時間帯）'!$C$6:$U$35,19,FALSE))</f>
        <v/>
      </c>
      <c r="AR93" s="131" t="str">
        <f>IF(AR91="","",VLOOKUP(AR91,'シフト記号表（勤務時間帯）'!$C$6:$U$35,19,FALSE))</f>
        <v/>
      </c>
      <c r="AS93" s="131" t="str">
        <f>IF(AS91="","",VLOOKUP(AS91,'シフト記号表（勤務時間帯）'!$C$6:$U$35,19,FALSE))</f>
        <v/>
      </c>
      <c r="AT93" s="143" t="str">
        <f>IF(AT91="","",VLOOKUP(AT91,'シフト記号表（勤務時間帯）'!$C$6:$U$35,19,FALSE))</f>
        <v/>
      </c>
      <c r="AU93" s="119" t="str">
        <f>IF(AU91="","",VLOOKUP(AU91,'シフト記号表（勤務時間帯）'!$C$6:$U$35,19,FALSE))</f>
        <v/>
      </c>
      <c r="AV93" s="131" t="str">
        <f>IF(AV91="","",VLOOKUP(AV91,'シフト記号表（勤務時間帯）'!$C$6:$U$35,19,FALSE))</f>
        <v/>
      </c>
      <c r="AW93" s="131" t="str">
        <f>IF(AW91="","",VLOOKUP(AW91,'シフト記号表（勤務時間帯）'!$C$6:$U$35,19,FALSE))</f>
        <v/>
      </c>
      <c r="AX93" s="174">
        <f>IF($BB$3="４週",SUM(S93:AT93),IF($BB$3="暦月",SUM(S93:AW93),""))</f>
        <v>0</v>
      </c>
      <c r="AY93" s="182"/>
      <c r="AZ93" s="188">
        <f>IF($BB$3="４週",AX93/4,IF($BB$3="暦月",'通所型サービス（100名）'!AX93/('通所型サービス（100名）'!$BB$8/7),""))</f>
        <v>0</v>
      </c>
      <c r="BA93" s="106"/>
      <c r="BB93" s="25"/>
      <c r="BC93" s="37"/>
      <c r="BD93" s="37"/>
      <c r="BE93" s="37"/>
      <c r="BF93" s="91"/>
      <c r="BG93" s="3"/>
      <c r="BH93" s="3"/>
      <c r="BI93" s="3"/>
      <c r="BJ93" s="3"/>
      <c r="BK93" s="3"/>
      <c r="BL93" s="3"/>
      <c r="BM93" s="3"/>
      <c r="BN93" s="3"/>
      <c r="BO93" s="3"/>
      <c r="BP93" s="3"/>
      <c r="BQ93" s="3"/>
      <c r="BR93" s="3"/>
      <c r="BS93" s="3"/>
      <c r="BT93" s="3"/>
      <c r="BU93" s="3"/>
    </row>
    <row r="94" spans="1:73" ht="20.25" customHeight="1">
      <c r="A94" s="3"/>
      <c r="B94" s="12">
        <f>B91+1</f>
        <v>25</v>
      </c>
      <c r="C94" s="27"/>
      <c r="D94" s="38"/>
      <c r="E94" s="43"/>
      <c r="F94" s="51"/>
      <c r="G94" s="51"/>
      <c r="H94" s="70"/>
      <c r="I94" s="38"/>
      <c r="J94" s="38"/>
      <c r="K94" s="43"/>
      <c r="L94" s="84"/>
      <c r="M94" s="38"/>
      <c r="N94" s="38"/>
      <c r="O94" s="90"/>
      <c r="P94" s="96" t="s">
        <v>54</v>
      </c>
      <c r="Q94" s="102"/>
      <c r="R94" s="107"/>
      <c r="S94" s="216"/>
      <c r="T94" s="218"/>
      <c r="U94" s="218"/>
      <c r="V94" s="218"/>
      <c r="W94" s="218"/>
      <c r="X94" s="218"/>
      <c r="Y94" s="219"/>
      <c r="Z94" s="216"/>
      <c r="AA94" s="218"/>
      <c r="AB94" s="218"/>
      <c r="AC94" s="218"/>
      <c r="AD94" s="218"/>
      <c r="AE94" s="218"/>
      <c r="AF94" s="219"/>
      <c r="AG94" s="216"/>
      <c r="AH94" s="218"/>
      <c r="AI94" s="218"/>
      <c r="AJ94" s="218"/>
      <c r="AK94" s="218"/>
      <c r="AL94" s="218"/>
      <c r="AM94" s="219"/>
      <c r="AN94" s="216"/>
      <c r="AO94" s="218"/>
      <c r="AP94" s="218"/>
      <c r="AQ94" s="218"/>
      <c r="AR94" s="218"/>
      <c r="AS94" s="218"/>
      <c r="AT94" s="219"/>
      <c r="AU94" s="216"/>
      <c r="AV94" s="218"/>
      <c r="AW94" s="218"/>
      <c r="AX94" s="221"/>
      <c r="AY94" s="183"/>
      <c r="AZ94" s="226"/>
      <c r="BA94" s="107"/>
      <c r="BB94" s="198"/>
      <c r="BC94" s="38"/>
      <c r="BD94" s="38"/>
      <c r="BE94" s="38"/>
      <c r="BF94" s="90"/>
      <c r="BG94" s="3"/>
      <c r="BH94" s="3"/>
      <c r="BI94" s="3"/>
      <c r="BJ94" s="3"/>
      <c r="BK94" s="3"/>
      <c r="BL94" s="3"/>
      <c r="BM94" s="3"/>
      <c r="BN94" s="3"/>
      <c r="BO94" s="3"/>
      <c r="BP94" s="3"/>
      <c r="BQ94" s="3"/>
      <c r="BR94" s="3"/>
      <c r="BS94" s="3"/>
      <c r="BT94" s="3"/>
      <c r="BU94" s="3"/>
    </row>
    <row r="95" spans="1:73" ht="20.25" customHeight="1">
      <c r="A95" s="3"/>
      <c r="B95" s="8"/>
      <c r="C95" s="18"/>
      <c r="D95" s="32"/>
      <c r="E95" s="40"/>
      <c r="F95" s="49"/>
      <c r="G95" s="57"/>
      <c r="H95" s="66"/>
      <c r="I95" s="32"/>
      <c r="J95" s="32"/>
      <c r="K95" s="40"/>
      <c r="L95" s="66"/>
      <c r="M95" s="32"/>
      <c r="N95" s="32"/>
      <c r="O95" s="80"/>
      <c r="P95" s="94" t="s">
        <v>69</v>
      </c>
      <c r="Q95" s="100"/>
      <c r="R95" s="105"/>
      <c r="S95" s="118" t="str">
        <f>IF(S94="","",VLOOKUP(S94,'シフト記号表（勤務時間帯）'!$C$6:$K$35,9,FALSE))</f>
        <v/>
      </c>
      <c r="T95" s="130" t="str">
        <f>IF(T94="","",VLOOKUP(T94,'シフト記号表（勤務時間帯）'!$C$6:$K$35,9,FALSE))</f>
        <v/>
      </c>
      <c r="U95" s="130" t="str">
        <f>IF(U94="","",VLOOKUP(U94,'シフト記号表（勤務時間帯）'!$C$6:$K$35,9,FALSE))</f>
        <v/>
      </c>
      <c r="V95" s="130" t="str">
        <f>IF(V94="","",VLOOKUP(V94,'シフト記号表（勤務時間帯）'!$C$6:$K$35,9,FALSE))</f>
        <v/>
      </c>
      <c r="W95" s="130" t="str">
        <f>IF(W94="","",VLOOKUP(W94,'シフト記号表（勤務時間帯）'!$C$6:$K$35,9,FALSE))</f>
        <v/>
      </c>
      <c r="X95" s="130" t="str">
        <f>IF(X94="","",VLOOKUP(X94,'シフト記号表（勤務時間帯）'!$C$6:$K$35,9,FALSE))</f>
        <v/>
      </c>
      <c r="Y95" s="142" t="str">
        <f>IF(Y94="","",VLOOKUP(Y94,'シフト記号表（勤務時間帯）'!$C$6:$K$35,9,FALSE))</f>
        <v/>
      </c>
      <c r="Z95" s="118" t="str">
        <f>IF(Z94="","",VLOOKUP(Z94,'シフト記号表（勤務時間帯）'!$C$6:$K$35,9,FALSE))</f>
        <v/>
      </c>
      <c r="AA95" s="130" t="str">
        <f>IF(AA94="","",VLOOKUP(AA94,'シフト記号表（勤務時間帯）'!$C$6:$K$35,9,FALSE))</f>
        <v/>
      </c>
      <c r="AB95" s="130" t="str">
        <f>IF(AB94="","",VLOOKUP(AB94,'シフト記号表（勤務時間帯）'!$C$6:$K$35,9,FALSE))</f>
        <v/>
      </c>
      <c r="AC95" s="130" t="str">
        <f>IF(AC94="","",VLOOKUP(AC94,'シフト記号表（勤務時間帯）'!$C$6:$K$35,9,FALSE))</f>
        <v/>
      </c>
      <c r="AD95" s="130" t="str">
        <f>IF(AD94="","",VLOOKUP(AD94,'シフト記号表（勤務時間帯）'!$C$6:$K$35,9,FALSE))</f>
        <v/>
      </c>
      <c r="AE95" s="130" t="str">
        <f>IF(AE94="","",VLOOKUP(AE94,'シフト記号表（勤務時間帯）'!$C$6:$K$35,9,FALSE))</f>
        <v/>
      </c>
      <c r="AF95" s="142" t="str">
        <f>IF(AF94="","",VLOOKUP(AF94,'シフト記号表（勤務時間帯）'!$C$6:$K$35,9,FALSE))</f>
        <v/>
      </c>
      <c r="AG95" s="118" t="str">
        <f>IF(AG94="","",VLOOKUP(AG94,'シフト記号表（勤務時間帯）'!$C$6:$K$35,9,FALSE))</f>
        <v/>
      </c>
      <c r="AH95" s="130" t="str">
        <f>IF(AH94="","",VLOOKUP(AH94,'シフト記号表（勤務時間帯）'!$C$6:$K$35,9,FALSE))</f>
        <v/>
      </c>
      <c r="AI95" s="130" t="str">
        <f>IF(AI94="","",VLOOKUP(AI94,'シフト記号表（勤務時間帯）'!$C$6:$K$35,9,FALSE))</f>
        <v/>
      </c>
      <c r="AJ95" s="130" t="str">
        <f>IF(AJ94="","",VLOOKUP(AJ94,'シフト記号表（勤務時間帯）'!$C$6:$K$35,9,FALSE))</f>
        <v/>
      </c>
      <c r="AK95" s="130" t="str">
        <f>IF(AK94="","",VLOOKUP(AK94,'シフト記号表（勤務時間帯）'!$C$6:$K$35,9,FALSE))</f>
        <v/>
      </c>
      <c r="AL95" s="130" t="str">
        <f>IF(AL94="","",VLOOKUP(AL94,'シフト記号表（勤務時間帯）'!$C$6:$K$35,9,FALSE))</f>
        <v/>
      </c>
      <c r="AM95" s="142" t="str">
        <f>IF(AM94="","",VLOOKUP(AM94,'シフト記号表（勤務時間帯）'!$C$6:$K$35,9,FALSE))</f>
        <v/>
      </c>
      <c r="AN95" s="118" t="str">
        <f>IF(AN94="","",VLOOKUP(AN94,'シフト記号表（勤務時間帯）'!$C$6:$K$35,9,FALSE))</f>
        <v/>
      </c>
      <c r="AO95" s="130" t="str">
        <f>IF(AO94="","",VLOOKUP(AO94,'シフト記号表（勤務時間帯）'!$C$6:$K$35,9,FALSE))</f>
        <v/>
      </c>
      <c r="AP95" s="130" t="str">
        <f>IF(AP94="","",VLOOKUP(AP94,'シフト記号表（勤務時間帯）'!$C$6:$K$35,9,FALSE))</f>
        <v/>
      </c>
      <c r="AQ95" s="130" t="str">
        <f>IF(AQ94="","",VLOOKUP(AQ94,'シフト記号表（勤務時間帯）'!$C$6:$K$35,9,FALSE))</f>
        <v/>
      </c>
      <c r="AR95" s="130" t="str">
        <f>IF(AR94="","",VLOOKUP(AR94,'シフト記号表（勤務時間帯）'!$C$6:$K$35,9,FALSE))</f>
        <v/>
      </c>
      <c r="AS95" s="130" t="str">
        <f>IF(AS94="","",VLOOKUP(AS94,'シフト記号表（勤務時間帯）'!$C$6:$K$35,9,FALSE))</f>
        <v/>
      </c>
      <c r="AT95" s="142" t="str">
        <f>IF(AT94="","",VLOOKUP(AT94,'シフト記号表（勤務時間帯）'!$C$6:$K$35,9,FALSE))</f>
        <v/>
      </c>
      <c r="AU95" s="118" t="str">
        <f>IF(AU94="","",VLOOKUP(AU94,'シフト記号表（勤務時間帯）'!$C$6:$K$35,9,FALSE))</f>
        <v/>
      </c>
      <c r="AV95" s="130" t="str">
        <f>IF(AV94="","",VLOOKUP(AV94,'シフト記号表（勤務時間帯）'!$C$6:$K$35,9,FALSE))</f>
        <v/>
      </c>
      <c r="AW95" s="130" t="str">
        <f>IF(AW94="","",VLOOKUP(AW94,'シフト記号表（勤務時間帯）'!$C$6:$K$35,9,FALSE))</f>
        <v/>
      </c>
      <c r="AX95" s="173">
        <f>IF($BB$3="４週",SUM(S95:AT95),IF($BB$3="暦月",SUM(S95:AW95),""))</f>
        <v>0</v>
      </c>
      <c r="AY95" s="181"/>
      <c r="AZ95" s="187">
        <f>IF($BB$3="４週",AX95/4,IF($BB$3="暦月",'通所型サービス（100名）'!AX95/('通所型サービス（100名）'!$BB$8/7),""))</f>
        <v>0</v>
      </c>
      <c r="BA95" s="105"/>
      <c r="BB95" s="18"/>
      <c r="BC95" s="32"/>
      <c r="BD95" s="32"/>
      <c r="BE95" s="32"/>
      <c r="BF95" s="80"/>
      <c r="BG95" s="3"/>
      <c r="BH95" s="3"/>
      <c r="BI95" s="3"/>
      <c r="BJ95" s="3"/>
      <c r="BK95" s="3"/>
      <c r="BL95" s="3"/>
      <c r="BM95" s="3"/>
      <c r="BN95" s="3"/>
      <c r="BO95" s="3"/>
      <c r="BP95" s="3"/>
      <c r="BQ95" s="3"/>
      <c r="BR95" s="3"/>
      <c r="BS95" s="3"/>
      <c r="BT95" s="3"/>
      <c r="BU95" s="3"/>
    </row>
    <row r="96" spans="1:73" ht="20.25" customHeight="1">
      <c r="A96" s="3"/>
      <c r="B96" s="11"/>
      <c r="C96" s="25"/>
      <c r="D96" s="37"/>
      <c r="E96" s="42"/>
      <c r="F96" s="209">
        <f>C94</f>
        <v>0</v>
      </c>
      <c r="G96" s="60"/>
      <c r="H96" s="69"/>
      <c r="I96" s="37"/>
      <c r="J96" s="37"/>
      <c r="K96" s="42"/>
      <c r="L96" s="69"/>
      <c r="M96" s="37"/>
      <c r="N96" s="37"/>
      <c r="O96" s="91"/>
      <c r="P96" s="95" t="s">
        <v>36</v>
      </c>
      <c r="Q96" s="101"/>
      <c r="R96" s="106"/>
      <c r="S96" s="119" t="str">
        <f>IF(S94="","",VLOOKUP(S94,'シフト記号表（勤務時間帯）'!$C$6:$U$35,19,FALSE))</f>
        <v/>
      </c>
      <c r="T96" s="131" t="str">
        <f>IF(T94="","",VLOOKUP(T94,'シフト記号表（勤務時間帯）'!$C$6:$U$35,19,FALSE))</f>
        <v/>
      </c>
      <c r="U96" s="131" t="str">
        <f>IF(U94="","",VLOOKUP(U94,'シフト記号表（勤務時間帯）'!$C$6:$U$35,19,FALSE))</f>
        <v/>
      </c>
      <c r="V96" s="131" t="str">
        <f>IF(V94="","",VLOOKUP(V94,'シフト記号表（勤務時間帯）'!$C$6:$U$35,19,FALSE))</f>
        <v/>
      </c>
      <c r="W96" s="131" t="str">
        <f>IF(W94="","",VLOOKUP(W94,'シフト記号表（勤務時間帯）'!$C$6:$U$35,19,FALSE))</f>
        <v/>
      </c>
      <c r="X96" s="131" t="str">
        <f>IF(X94="","",VLOOKUP(X94,'シフト記号表（勤務時間帯）'!$C$6:$U$35,19,FALSE))</f>
        <v/>
      </c>
      <c r="Y96" s="143" t="str">
        <f>IF(Y94="","",VLOOKUP(Y94,'シフト記号表（勤務時間帯）'!$C$6:$U$35,19,FALSE))</f>
        <v/>
      </c>
      <c r="Z96" s="119" t="str">
        <f>IF(Z94="","",VLOOKUP(Z94,'シフト記号表（勤務時間帯）'!$C$6:$U$35,19,FALSE))</f>
        <v/>
      </c>
      <c r="AA96" s="131" t="str">
        <f>IF(AA94="","",VLOOKUP(AA94,'シフト記号表（勤務時間帯）'!$C$6:$U$35,19,FALSE))</f>
        <v/>
      </c>
      <c r="AB96" s="131" t="str">
        <f>IF(AB94="","",VLOOKUP(AB94,'シフト記号表（勤務時間帯）'!$C$6:$U$35,19,FALSE))</f>
        <v/>
      </c>
      <c r="AC96" s="131" t="str">
        <f>IF(AC94="","",VLOOKUP(AC94,'シフト記号表（勤務時間帯）'!$C$6:$U$35,19,FALSE))</f>
        <v/>
      </c>
      <c r="AD96" s="131" t="str">
        <f>IF(AD94="","",VLOOKUP(AD94,'シフト記号表（勤務時間帯）'!$C$6:$U$35,19,FALSE))</f>
        <v/>
      </c>
      <c r="AE96" s="131" t="str">
        <f>IF(AE94="","",VLOOKUP(AE94,'シフト記号表（勤務時間帯）'!$C$6:$U$35,19,FALSE))</f>
        <v/>
      </c>
      <c r="AF96" s="143" t="str">
        <f>IF(AF94="","",VLOOKUP(AF94,'シフト記号表（勤務時間帯）'!$C$6:$U$35,19,FALSE))</f>
        <v/>
      </c>
      <c r="AG96" s="119" t="str">
        <f>IF(AG94="","",VLOOKUP(AG94,'シフト記号表（勤務時間帯）'!$C$6:$U$35,19,FALSE))</f>
        <v/>
      </c>
      <c r="AH96" s="131" t="str">
        <f>IF(AH94="","",VLOOKUP(AH94,'シフト記号表（勤務時間帯）'!$C$6:$U$35,19,FALSE))</f>
        <v/>
      </c>
      <c r="AI96" s="131" t="str">
        <f>IF(AI94="","",VLOOKUP(AI94,'シフト記号表（勤務時間帯）'!$C$6:$U$35,19,FALSE))</f>
        <v/>
      </c>
      <c r="AJ96" s="131" t="str">
        <f>IF(AJ94="","",VLOOKUP(AJ94,'シフト記号表（勤務時間帯）'!$C$6:$U$35,19,FALSE))</f>
        <v/>
      </c>
      <c r="AK96" s="131" t="str">
        <f>IF(AK94="","",VLOOKUP(AK94,'シフト記号表（勤務時間帯）'!$C$6:$U$35,19,FALSE))</f>
        <v/>
      </c>
      <c r="AL96" s="131" t="str">
        <f>IF(AL94="","",VLOOKUP(AL94,'シフト記号表（勤務時間帯）'!$C$6:$U$35,19,FALSE))</f>
        <v/>
      </c>
      <c r="AM96" s="143" t="str">
        <f>IF(AM94="","",VLOOKUP(AM94,'シフト記号表（勤務時間帯）'!$C$6:$U$35,19,FALSE))</f>
        <v/>
      </c>
      <c r="AN96" s="119" t="str">
        <f>IF(AN94="","",VLOOKUP(AN94,'シフト記号表（勤務時間帯）'!$C$6:$U$35,19,FALSE))</f>
        <v/>
      </c>
      <c r="AO96" s="131" t="str">
        <f>IF(AO94="","",VLOOKUP(AO94,'シフト記号表（勤務時間帯）'!$C$6:$U$35,19,FALSE))</f>
        <v/>
      </c>
      <c r="AP96" s="131" t="str">
        <f>IF(AP94="","",VLOOKUP(AP94,'シフト記号表（勤務時間帯）'!$C$6:$U$35,19,FALSE))</f>
        <v/>
      </c>
      <c r="AQ96" s="131" t="str">
        <f>IF(AQ94="","",VLOOKUP(AQ94,'シフト記号表（勤務時間帯）'!$C$6:$U$35,19,FALSE))</f>
        <v/>
      </c>
      <c r="AR96" s="131" t="str">
        <f>IF(AR94="","",VLOOKUP(AR94,'シフト記号表（勤務時間帯）'!$C$6:$U$35,19,FALSE))</f>
        <v/>
      </c>
      <c r="AS96" s="131" t="str">
        <f>IF(AS94="","",VLOOKUP(AS94,'シフト記号表（勤務時間帯）'!$C$6:$U$35,19,FALSE))</f>
        <v/>
      </c>
      <c r="AT96" s="143" t="str">
        <f>IF(AT94="","",VLOOKUP(AT94,'シフト記号表（勤務時間帯）'!$C$6:$U$35,19,FALSE))</f>
        <v/>
      </c>
      <c r="AU96" s="119" t="str">
        <f>IF(AU94="","",VLOOKUP(AU94,'シフト記号表（勤務時間帯）'!$C$6:$U$35,19,FALSE))</f>
        <v/>
      </c>
      <c r="AV96" s="131" t="str">
        <f>IF(AV94="","",VLOOKUP(AV94,'シフト記号表（勤務時間帯）'!$C$6:$U$35,19,FALSE))</f>
        <v/>
      </c>
      <c r="AW96" s="131" t="str">
        <f>IF(AW94="","",VLOOKUP(AW94,'シフト記号表（勤務時間帯）'!$C$6:$U$35,19,FALSE))</f>
        <v/>
      </c>
      <c r="AX96" s="174">
        <f>IF($BB$3="４週",SUM(S96:AT96),IF($BB$3="暦月",SUM(S96:AW96),""))</f>
        <v>0</v>
      </c>
      <c r="AY96" s="182"/>
      <c r="AZ96" s="188">
        <f>IF($BB$3="４週",AX96/4,IF($BB$3="暦月",'通所型サービス（100名）'!AX96/('通所型サービス（100名）'!$BB$8/7),""))</f>
        <v>0</v>
      </c>
      <c r="BA96" s="106"/>
      <c r="BB96" s="25"/>
      <c r="BC96" s="37"/>
      <c r="BD96" s="37"/>
      <c r="BE96" s="37"/>
      <c r="BF96" s="91"/>
      <c r="BG96" s="3"/>
      <c r="BH96" s="3"/>
      <c r="BI96" s="3"/>
      <c r="BJ96" s="3"/>
      <c r="BK96" s="3"/>
      <c r="BL96" s="3"/>
      <c r="BM96" s="3"/>
      <c r="BN96" s="3"/>
      <c r="BO96" s="3"/>
      <c r="BP96" s="3"/>
      <c r="BQ96" s="3"/>
      <c r="BR96" s="3"/>
      <c r="BS96" s="3"/>
      <c r="BT96" s="3"/>
      <c r="BU96" s="3"/>
    </row>
    <row r="97" spans="1:73" ht="20.25" customHeight="1">
      <c r="A97" s="3"/>
      <c r="B97" s="12">
        <f>B94+1</f>
        <v>26</v>
      </c>
      <c r="C97" s="27"/>
      <c r="D97" s="38"/>
      <c r="E97" s="43"/>
      <c r="F97" s="51"/>
      <c r="G97" s="51"/>
      <c r="H97" s="70"/>
      <c r="I97" s="38"/>
      <c r="J97" s="38"/>
      <c r="K97" s="43"/>
      <c r="L97" s="84"/>
      <c r="M97" s="38"/>
      <c r="N97" s="38"/>
      <c r="O97" s="90"/>
      <c r="P97" s="96" t="s">
        <v>54</v>
      </c>
      <c r="Q97" s="102"/>
      <c r="R97" s="107"/>
      <c r="S97" s="216"/>
      <c r="T97" s="218"/>
      <c r="U97" s="218"/>
      <c r="V97" s="218"/>
      <c r="W97" s="218"/>
      <c r="X97" s="218"/>
      <c r="Y97" s="219"/>
      <c r="Z97" s="216"/>
      <c r="AA97" s="218"/>
      <c r="AB97" s="218"/>
      <c r="AC97" s="218"/>
      <c r="AD97" s="218"/>
      <c r="AE97" s="218"/>
      <c r="AF97" s="219"/>
      <c r="AG97" s="216"/>
      <c r="AH97" s="218"/>
      <c r="AI97" s="218"/>
      <c r="AJ97" s="218"/>
      <c r="AK97" s="218"/>
      <c r="AL97" s="218"/>
      <c r="AM97" s="219"/>
      <c r="AN97" s="216"/>
      <c r="AO97" s="218"/>
      <c r="AP97" s="218"/>
      <c r="AQ97" s="218"/>
      <c r="AR97" s="218"/>
      <c r="AS97" s="218"/>
      <c r="AT97" s="219"/>
      <c r="AU97" s="216"/>
      <c r="AV97" s="218"/>
      <c r="AW97" s="218"/>
      <c r="AX97" s="221"/>
      <c r="AY97" s="183"/>
      <c r="AZ97" s="226"/>
      <c r="BA97" s="107"/>
      <c r="BB97" s="198"/>
      <c r="BC97" s="38"/>
      <c r="BD97" s="38"/>
      <c r="BE97" s="38"/>
      <c r="BF97" s="90"/>
      <c r="BG97" s="3"/>
      <c r="BH97" s="3"/>
      <c r="BI97" s="3"/>
      <c r="BJ97" s="3"/>
      <c r="BK97" s="3"/>
      <c r="BL97" s="3"/>
      <c r="BM97" s="3"/>
      <c r="BN97" s="3"/>
      <c r="BO97" s="3"/>
      <c r="BP97" s="3"/>
      <c r="BQ97" s="3"/>
      <c r="BR97" s="3"/>
      <c r="BS97" s="3"/>
      <c r="BT97" s="3"/>
      <c r="BU97" s="3"/>
    </row>
    <row r="98" spans="1:73" ht="20.25" customHeight="1">
      <c r="A98" s="3"/>
      <c r="B98" s="8"/>
      <c r="C98" s="18"/>
      <c r="D98" s="32"/>
      <c r="E98" s="40"/>
      <c r="F98" s="49"/>
      <c r="G98" s="57"/>
      <c r="H98" s="66"/>
      <c r="I98" s="32"/>
      <c r="J98" s="32"/>
      <c r="K98" s="40"/>
      <c r="L98" s="66"/>
      <c r="M98" s="32"/>
      <c r="N98" s="32"/>
      <c r="O98" s="80"/>
      <c r="P98" s="94" t="s">
        <v>69</v>
      </c>
      <c r="Q98" s="100"/>
      <c r="R98" s="105"/>
      <c r="S98" s="118" t="str">
        <f>IF(S97="","",VLOOKUP(S97,'シフト記号表（勤務時間帯）'!$C$6:$K$35,9,FALSE))</f>
        <v/>
      </c>
      <c r="T98" s="130" t="str">
        <f>IF(T97="","",VLOOKUP(T97,'シフト記号表（勤務時間帯）'!$C$6:$K$35,9,FALSE))</f>
        <v/>
      </c>
      <c r="U98" s="130" t="str">
        <f>IF(U97="","",VLOOKUP(U97,'シフト記号表（勤務時間帯）'!$C$6:$K$35,9,FALSE))</f>
        <v/>
      </c>
      <c r="V98" s="130" t="str">
        <f>IF(V97="","",VLOOKUP(V97,'シフト記号表（勤務時間帯）'!$C$6:$K$35,9,FALSE))</f>
        <v/>
      </c>
      <c r="W98" s="130" t="str">
        <f>IF(W97="","",VLOOKUP(W97,'シフト記号表（勤務時間帯）'!$C$6:$K$35,9,FALSE))</f>
        <v/>
      </c>
      <c r="X98" s="130" t="str">
        <f>IF(X97="","",VLOOKUP(X97,'シフト記号表（勤務時間帯）'!$C$6:$K$35,9,FALSE))</f>
        <v/>
      </c>
      <c r="Y98" s="142" t="str">
        <f>IF(Y97="","",VLOOKUP(Y97,'シフト記号表（勤務時間帯）'!$C$6:$K$35,9,FALSE))</f>
        <v/>
      </c>
      <c r="Z98" s="118" t="str">
        <f>IF(Z97="","",VLOOKUP(Z97,'シフト記号表（勤務時間帯）'!$C$6:$K$35,9,FALSE))</f>
        <v/>
      </c>
      <c r="AA98" s="130" t="str">
        <f>IF(AA97="","",VLOOKUP(AA97,'シフト記号表（勤務時間帯）'!$C$6:$K$35,9,FALSE))</f>
        <v/>
      </c>
      <c r="AB98" s="130" t="str">
        <f>IF(AB97="","",VLOOKUP(AB97,'シフト記号表（勤務時間帯）'!$C$6:$K$35,9,FALSE))</f>
        <v/>
      </c>
      <c r="AC98" s="130" t="str">
        <f>IF(AC97="","",VLOOKUP(AC97,'シフト記号表（勤務時間帯）'!$C$6:$K$35,9,FALSE))</f>
        <v/>
      </c>
      <c r="AD98" s="130" t="str">
        <f>IF(AD97="","",VLOOKUP(AD97,'シフト記号表（勤務時間帯）'!$C$6:$K$35,9,FALSE))</f>
        <v/>
      </c>
      <c r="AE98" s="130" t="str">
        <f>IF(AE97="","",VLOOKUP(AE97,'シフト記号表（勤務時間帯）'!$C$6:$K$35,9,FALSE))</f>
        <v/>
      </c>
      <c r="AF98" s="142" t="str">
        <f>IF(AF97="","",VLOOKUP(AF97,'シフト記号表（勤務時間帯）'!$C$6:$K$35,9,FALSE))</f>
        <v/>
      </c>
      <c r="AG98" s="118" t="str">
        <f>IF(AG97="","",VLOOKUP(AG97,'シフト記号表（勤務時間帯）'!$C$6:$K$35,9,FALSE))</f>
        <v/>
      </c>
      <c r="AH98" s="130" t="str">
        <f>IF(AH97="","",VLOOKUP(AH97,'シフト記号表（勤務時間帯）'!$C$6:$K$35,9,FALSE))</f>
        <v/>
      </c>
      <c r="AI98" s="130" t="str">
        <f>IF(AI97="","",VLOOKUP(AI97,'シフト記号表（勤務時間帯）'!$C$6:$K$35,9,FALSE))</f>
        <v/>
      </c>
      <c r="AJ98" s="130" t="str">
        <f>IF(AJ97="","",VLOOKUP(AJ97,'シフト記号表（勤務時間帯）'!$C$6:$K$35,9,FALSE))</f>
        <v/>
      </c>
      <c r="AK98" s="130" t="str">
        <f>IF(AK97="","",VLOOKUP(AK97,'シフト記号表（勤務時間帯）'!$C$6:$K$35,9,FALSE))</f>
        <v/>
      </c>
      <c r="AL98" s="130" t="str">
        <f>IF(AL97="","",VLOOKUP(AL97,'シフト記号表（勤務時間帯）'!$C$6:$K$35,9,FALSE))</f>
        <v/>
      </c>
      <c r="AM98" s="142" t="str">
        <f>IF(AM97="","",VLOOKUP(AM97,'シフト記号表（勤務時間帯）'!$C$6:$K$35,9,FALSE))</f>
        <v/>
      </c>
      <c r="AN98" s="118" t="str">
        <f>IF(AN97="","",VLOOKUP(AN97,'シフト記号表（勤務時間帯）'!$C$6:$K$35,9,FALSE))</f>
        <v/>
      </c>
      <c r="AO98" s="130" t="str">
        <f>IF(AO97="","",VLOOKUP(AO97,'シフト記号表（勤務時間帯）'!$C$6:$K$35,9,FALSE))</f>
        <v/>
      </c>
      <c r="AP98" s="130" t="str">
        <f>IF(AP97="","",VLOOKUP(AP97,'シフト記号表（勤務時間帯）'!$C$6:$K$35,9,FALSE))</f>
        <v/>
      </c>
      <c r="AQ98" s="130" t="str">
        <f>IF(AQ97="","",VLOOKUP(AQ97,'シフト記号表（勤務時間帯）'!$C$6:$K$35,9,FALSE))</f>
        <v/>
      </c>
      <c r="AR98" s="130" t="str">
        <f>IF(AR97="","",VLOOKUP(AR97,'シフト記号表（勤務時間帯）'!$C$6:$K$35,9,FALSE))</f>
        <v/>
      </c>
      <c r="AS98" s="130" t="str">
        <f>IF(AS97="","",VLOOKUP(AS97,'シフト記号表（勤務時間帯）'!$C$6:$K$35,9,FALSE))</f>
        <v/>
      </c>
      <c r="AT98" s="142" t="str">
        <f>IF(AT97="","",VLOOKUP(AT97,'シフト記号表（勤務時間帯）'!$C$6:$K$35,9,FALSE))</f>
        <v/>
      </c>
      <c r="AU98" s="118" t="str">
        <f>IF(AU97="","",VLOOKUP(AU97,'シフト記号表（勤務時間帯）'!$C$6:$K$35,9,FALSE))</f>
        <v/>
      </c>
      <c r="AV98" s="130" t="str">
        <f>IF(AV97="","",VLOOKUP(AV97,'シフト記号表（勤務時間帯）'!$C$6:$K$35,9,FALSE))</f>
        <v/>
      </c>
      <c r="AW98" s="130" t="str">
        <f>IF(AW97="","",VLOOKUP(AW97,'シフト記号表（勤務時間帯）'!$C$6:$K$35,9,FALSE))</f>
        <v/>
      </c>
      <c r="AX98" s="173">
        <f>IF($BB$3="４週",SUM(S98:AT98),IF($BB$3="暦月",SUM(S98:AW98),""))</f>
        <v>0</v>
      </c>
      <c r="AY98" s="181"/>
      <c r="AZ98" s="187">
        <f>IF($BB$3="４週",AX98/4,IF($BB$3="暦月",'通所型サービス（100名）'!AX98/('通所型サービス（100名）'!$BB$8/7),""))</f>
        <v>0</v>
      </c>
      <c r="BA98" s="105"/>
      <c r="BB98" s="18"/>
      <c r="BC98" s="32"/>
      <c r="BD98" s="32"/>
      <c r="BE98" s="32"/>
      <c r="BF98" s="80"/>
      <c r="BG98" s="3"/>
      <c r="BH98" s="3"/>
      <c r="BI98" s="3"/>
      <c r="BJ98" s="3"/>
      <c r="BK98" s="3"/>
      <c r="BL98" s="3"/>
      <c r="BM98" s="3"/>
      <c r="BN98" s="3"/>
      <c r="BO98" s="3"/>
      <c r="BP98" s="3"/>
      <c r="BQ98" s="3"/>
      <c r="BR98" s="3"/>
      <c r="BS98" s="3"/>
      <c r="BT98" s="3"/>
      <c r="BU98" s="3"/>
    </row>
    <row r="99" spans="1:73" ht="20.25" customHeight="1">
      <c r="A99" s="3"/>
      <c r="B99" s="11"/>
      <c r="C99" s="25"/>
      <c r="D99" s="37"/>
      <c r="E99" s="42"/>
      <c r="F99" s="209">
        <f>C97</f>
        <v>0</v>
      </c>
      <c r="G99" s="60"/>
      <c r="H99" s="69"/>
      <c r="I99" s="37"/>
      <c r="J99" s="37"/>
      <c r="K99" s="42"/>
      <c r="L99" s="69"/>
      <c r="M99" s="37"/>
      <c r="N99" s="37"/>
      <c r="O99" s="91"/>
      <c r="P99" s="95" t="s">
        <v>36</v>
      </c>
      <c r="Q99" s="101"/>
      <c r="R99" s="106"/>
      <c r="S99" s="119" t="str">
        <f>IF(S97="","",VLOOKUP(S97,'シフト記号表（勤務時間帯）'!$C$6:$U$35,19,FALSE))</f>
        <v/>
      </c>
      <c r="T99" s="131" t="str">
        <f>IF(T97="","",VLOOKUP(T97,'シフト記号表（勤務時間帯）'!$C$6:$U$35,19,FALSE))</f>
        <v/>
      </c>
      <c r="U99" s="131" t="str">
        <f>IF(U97="","",VLOOKUP(U97,'シフト記号表（勤務時間帯）'!$C$6:$U$35,19,FALSE))</f>
        <v/>
      </c>
      <c r="V99" s="131" t="str">
        <f>IF(V97="","",VLOOKUP(V97,'シフト記号表（勤務時間帯）'!$C$6:$U$35,19,FALSE))</f>
        <v/>
      </c>
      <c r="W99" s="131" t="str">
        <f>IF(W97="","",VLOOKUP(W97,'シフト記号表（勤務時間帯）'!$C$6:$U$35,19,FALSE))</f>
        <v/>
      </c>
      <c r="X99" s="131" t="str">
        <f>IF(X97="","",VLOOKUP(X97,'シフト記号表（勤務時間帯）'!$C$6:$U$35,19,FALSE))</f>
        <v/>
      </c>
      <c r="Y99" s="143" t="str">
        <f>IF(Y97="","",VLOOKUP(Y97,'シフト記号表（勤務時間帯）'!$C$6:$U$35,19,FALSE))</f>
        <v/>
      </c>
      <c r="Z99" s="119" t="str">
        <f>IF(Z97="","",VLOOKUP(Z97,'シフト記号表（勤務時間帯）'!$C$6:$U$35,19,FALSE))</f>
        <v/>
      </c>
      <c r="AA99" s="131" t="str">
        <f>IF(AA97="","",VLOOKUP(AA97,'シフト記号表（勤務時間帯）'!$C$6:$U$35,19,FALSE))</f>
        <v/>
      </c>
      <c r="AB99" s="131" t="str">
        <f>IF(AB97="","",VLOOKUP(AB97,'シフト記号表（勤務時間帯）'!$C$6:$U$35,19,FALSE))</f>
        <v/>
      </c>
      <c r="AC99" s="131" t="str">
        <f>IF(AC97="","",VLOOKUP(AC97,'シフト記号表（勤務時間帯）'!$C$6:$U$35,19,FALSE))</f>
        <v/>
      </c>
      <c r="AD99" s="131" t="str">
        <f>IF(AD97="","",VLOOKUP(AD97,'シフト記号表（勤務時間帯）'!$C$6:$U$35,19,FALSE))</f>
        <v/>
      </c>
      <c r="AE99" s="131" t="str">
        <f>IF(AE97="","",VLOOKUP(AE97,'シフト記号表（勤務時間帯）'!$C$6:$U$35,19,FALSE))</f>
        <v/>
      </c>
      <c r="AF99" s="143" t="str">
        <f>IF(AF97="","",VLOOKUP(AF97,'シフト記号表（勤務時間帯）'!$C$6:$U$35,19,FALSE))</f>
        <v/>
      </c>
      <c r="AG99" s="119" t="str">
        <f>IF(AG97="","",VLOOKUP(AG97,'シフト記号表（勤務時間帯）'!$C$6:$U$35,19,FALSE))</f>
        <v/>
      </c>
      <c r="AH99" s="131" t="str">
        <f>IF(AH97="","",VLOOKUP(AH97,'シフト記号表（勤務時間帯）'!$C$6:$U$35,19,FALSE))</f>
        <v/>
      </c>
      <c r="AI99" s="131" t="str">
        <f>IF(AI97="","",VLOOKUP(AI97,'シフト記号表（勤務時間帯）'!$C$6:$U$35,19,FALSE))</f>
        <v/>
      </c>
      <c r="AJ99" s="131" t="str">
        <f>IF(AJ97="","",VLOOKUP(AJ97,'シフト記号表（勤務時間帯）'!$C$6:$U$35,19,FALSE))</f>
        <v/>
      </c>
      <c r="AK99" s="131" t="str">
        <f>IF(AK97="","",VLOOKUP(AK97,'シフト記号表（勤務時間帯）'!$C$6:$U$35,19,FALSE))</f>
        <v/>
      </c>
      <c r="AL99" s="131" t="str">
        <f>IF(AL97="","",VLOOKUP(AL97,'シフト記号表（勤務時間帯）'!$C$6:$U$35,19,FALSE))</f>
        <v/>
      </c>
      <c r="AM99" s="143" t="str">
        <f>IF(AM97="","",VLOOKUP(AM97,'シフト記号表（勤務時間帯）'!$C$6:$U$35,19,FALSE))</f>
        <v/>
      </c>
      <c r="AN99" s="119" t="str">
        <f>IF(AN97="","",VLOOKUP(AN97,'シフト記号表（勤務時間帯）'!$C$6:$U$35,19,FALSE))</f>
        <v/>
      </c>
      <c r="AO99" s="131" t="str">
        <f>IF(AO97="","",VLOOKUP(AO97,'シフト記号表（勤務時間帯）'!$C$6:$U$35,19,FALSE))</f>
        <v/>
      </c>
      <c r="AP99" s="131" t="str">
        <f>IF(AP97="","",VLOOKUP(AP97,'シフト記号表（勤務時間帯）'!$C$6:$U$35,19,FALSE))</f>
        <v/>
      </c>
      <c r="AQ99" s="131" t="str">
        <f>IF(AQ97="","",VLOOKUP(AQ97,'シフト記号表（勤務時間帯）'!$C$6:$U$35,19,FALSE))</f>
        <v/>
      </c>
      <c r="AR99" s="131" t="str">
        <f>IF(AR97="","",VLOOKUP(AR97,'シフト記号表（勤務時間帯）'!$C$6:$U$35,19,FALSE))</f>
        <v/>
      </c>
      <c r="AS99" s="131" t="str">
        <f>IF(AS97="","",VLOOKUP(AS97,'シフト記号表（勤務時間帯）'!$C$6:$U$35,19,FALSE))</f>
        <v/>
      </c>
      <c r="AT99" s="143" t="str">
        <f>IF(AT97="","",VLOOKUP(AT97,'シフト記号表（勤務時間帯）'!$C$6:$U$35,19,FALSE))</f>
        <v/>
      </c>
      <c r="AU99" s="119" t="str">
        <f>IF(AU97="","",VLOOKUP(AU97,'シフト記号表（勤務時間帯）'!$C$6:$U$35,19,FALSE))</f>
        <v/>
      </c>
      <c r="AV99" s="131" t="str">
        <f>IF(AV97="","",VLOOKUP(AV97,'シフト記号表（勤務時間帯）'!$C$6:$U$35,19,FALSE))</f>
        <v/>
      </c>
      <c r="AW99" s="131" t="str">
        <f>IF(AW97="","",VLOOKUP(AW97,'シフト記号表（勤務時間帯）'!$C$6:$U$35,19,FALSE))</f>
        <v/>
      </c>
      <c r="AX99" s="174">
        <f>IF($BB$3="４週",SUM(S99:AT99),IF($BB$3="暦月",SUM(S99:AW99),""))</f>
        <v>0</v>
      </c>
      <c r="AY99" s="182"/>
      <c r="AZ99" s="188">
        <f>IF($BB$3="４週",AX99/4,IF($BB$3="暦月",'通所型サービス（100名）'!AX99/('通所型サービス（100名）'!$BB$8/7),""))</f>
        <v>0</v>
      </c>
      <c r="BA99" s="106"/>
      <c r="BB99" s="25"/>
      <c r="BC99" s="37"/>
      <c r="BD99" s="37"/>
      <c r="BE99" s="37"/>
      <c r="BF99" s="91"/>
      <c r="BG99" s="3"/>
      <c r="BH99" s="3"/>
      <c r="BI99" s="3"/>
      <c r="BJ99" s="3"/>
      <c r="BK99" s="3"/>
      <c r="BL99" s="3"/>
      <c r="BM99" s="3"/>
      <c r="BN99" s="3"/>
      <c r="BO99" s="3"/>
      <c r="BP99" s="3"/>
      <c r="BQ99" s="3"/>
      <c r="BR99" s="3"/>
      <c r="BS99" s="3"/>
      <c r="BT99" s="3"/>
      <c r="BU99" s="3"/>
    </row>
    <row r="100" spans="1:73" ht="20.25" customHeight="1">
      <c r="A100" s="3"/>
      <c r="B100" s="12">
        <f>B97+1</f>
        <v>27</v>
      </c>
      <c r="C100" s="27"/>
      <c r="D100" s="38"/>
      <c r="E100" s="43"/>
      <c r="F100" s="51"/>
      <c r="G100" s="51"/>
      <c r="H100" s="70"/>
      <c r="I100" s="38"/>
      <c r="J100" s="38"/>
      <c r="K100" s="43"/>
      <c r="L100" s="84"/>
      <c r="M100" s="38"/>
      <c r="N100" s="38"/>
      <c r="O100" s="90"/>
      <c r="P100" s="96" t="s">
        <v>54</v>
      </c>
      <c r="Q100" s="102"/>
      <c r="R100" s="107"/>
      <c r="S100" s="216"/>
      <c r="T100" s="218"/>
      <c r="U100" s="218"/>
      <c r="V100" s="218"/>
      <c r="W100" s="218"/>
      <c r="X100" s="218"/>
      <c r="Y100" s="219"/>
      <c r="Z100" s="216"/>
      <c r="AA100" s="218"/>
      <c r="AB100" s="218"/>
      <c r="AC100" s="218"/>
      <c r="AD100" s="218"/>
      <c r="AE100" s="218"/>
      <c r="AF100" s="219"/>
      <c r="AG100" s="216"/>
      <c r="AH100" s="218"/>
      <c r="AI100" s="218"/>
      <c r="AJ100" s="218"/>
      <c r="AK100" s="218"/>
      <c r="AL100" s="218"/>
      <c r="AM100" s="219"/>
      <c r="AN100" s="216"/>
      <c r="AO100" s="218"/>
      <c r="AP100" s="218"/>
      <c r="AQ100" s="218"/>
      <c r="AR100" s="218"/>
      <c r="AS100" s="218"/>
      <c r="AT100" s="219"/>
      <c r="AU100" s="216"/>
      <c r="AV100" s="218"/>
      <c r="AW100" s="218"/>
      <c r="AX100" s="221"/>
      <c r="AY100" s="183"/>
      <c r="AZ100" s="226"/>
      <c r="BA100" s="107"/>
      <c r="BB100" s="198"/>
      <c r="BC100" s="38"/>
      <c r="BD100" s="38"/>
      <c r="BE100" s="38"/>
      <c r="BF100" s="90"/>
      <c r="BG100" s="3"/>
      <c r="BH100" s="3"/>
      <c r="BI100" s="3"/>
      <c r="BJ100" s="3"/>
      <c r="BK100" s="3"/>
      <c r="BL100" s="3"/>
      <c r="BM100" s="3"/>
      <c r="BN100" s="3"/>
      <c r="BO100" s="3"/>
      <c r="BP100" s="3"/>
      <c r="BQ100" s="3"/>
      <c r="BR100" s="3"/>
      <c r="BS100" s="3"/>
      <c r="BT100" s="3"/>
      <c r="BU100" s="3"/>
    </row>
    <row r="101" spans="1:73" ht="20.25" customHeight="1">
      <c r="A101" s="3"/>
      <c r="B101" s="8"/>
      <c r="C101" s="18"/>
      <c r="D101" s="32"/>
      <c r="E101" s="40"/>
      <c r="F101" s="49"/>
      <c r="G101" s="57"/>
      <c r="H101" s="66"/>
      <c r="I101" s="32"/>
      <c r="J101" s="32"/>
      <c r="K101" s="40"/>
      <c r="L101" s="66"/>
      <c r="M101" s="32"/>
      <c r="N101" s="32"/>
      <c r="O101" s="80"/>
      <c r="P101" s="94" t="s">
        <v>69</v>
      </c>
      <c r="Q101" s="100"/>
      <c r="R101" s="105"/>
      <c r="S101" s="118" t="str">
        <f>IF(S100="","",VLOOKUP(S100,'シフト記号表（勤務時間帯）'!$C$6:$K$35,9,FALSE))</f>
        <v/>
      </c>
      <c r="T101" s="130" t="str">
        <f>IF(T100="","",VLOOKUP(T100,'シフト記号表（勤務時間帯）'!$C$6:$K$35,9,FALSE))</f>
        <v/>
      </c>
      <c r="U101" s="130" t="str">
        <f>IF(U100="","",VLOOKUP(U100,'シフト記号表（勤務時間帯）'!$C$6:$K$35,9,FALSE))</f>
        <v/>
      </c>
      <c r="V101" s="130" t="str">
        <f>IF(V100="","",VLOOKUP(V100,'シフト記号表（勤務時間帯）'!$C$6:$K$35,9,FALSE))</f>
        <v/>
      </c>
      <c r="W101" s="130" t="str">
        <f>IF(W100="","",VLOOKUP(W100,'シフト記号表（勤務時間帯）'!$C$6:$K$35,9,FALSE))</f>
        <v/>
      </c>
      <c r="X101" s="130" t="str">
        <f>IF(X100="","",VLOOKUP(X100,'シフト記号表（勤務時間帯）'!$C$6:$K$35,9,FALSE))</f>
        <v/>
      </c>
      <c r="Y101" s="142" t="str">
        <f>IF(Y100="","",VLOOKUP(Y100,'シフト記号表（勤務時間帯）'!$C$6:$K$35,9,FALSE))</f>
        <v/>
      </c>
      <c r="Z101" s="118" t="str">
        <f>IF(Z100="","",VLOOKUP(Z100,'シフト記号表（勤務時間帯）'!$C$6:$K$35,9,FALSE))</f>
        <v/>
      </c>
      <c r="AA101" s="130" t="str">
        <f>IF(AA100="","",VLOOKUP(AA100,'シフト記号表（勤務時間帯）'!$C$6:$K$35,9,FALSE))</f>
        <v/>
      </c>
      <c r="AB101" s="130" t="str">
        <f>IF(AB100="","",VLOOKUP(AB100,'シフト記号表（勤務時間帯）'!$C$6:$K$35,9,FALSE))</f>
        <v/>
      </c>
      <c r="AC101" s="130" t="str">
        <f>IF(AC100="","",VLOOKUP(AC100,'シフト記号表（勤務時間帯）'!$C$6:$K$35,9,FALSE))</f>
        <v/>
      </c>
      <c r="AD101" s="130" t="str">
        <f>IF(AD100="","",VLOOKUP(AD100,'シフト記号表（勤務時間帯）'!$C$6:$K$35,9,FALSE))</f>
        <v/>
      </c>
      <c r="AE101" s="130" t="str">
        <f>IF(AE100="","",VLOOKUP(AE100,'シフト記号表（勤務時間帯）'!$C$6:$K$35,9,FALSE))</f>
        <v/>
      </c>
      <c r="AF101" s="142" t="str">
        <f>IF(AF100="","",VLOOKUP(AF100,'シフト記号表（勤務時間帯）'!$C$6:$K$35,9,FALSE))</f>
        <v/>
      </c>
      <c r="AG101" s="118" t="str">
        <f>IF(AG100="","",VLOOKUP(AG100,'シフト記号表（勤務時間帯）'!$C$6:$K$35,9,FALSE))</f>
        <v/>
      </c>
      <c r="AH101" s="130" t="str">
        <f>IF(AH100="","",VLOOKUP(AH100,'シフト記号表（勤務時間帯）'!$C$6:$K$35,9,FALSE))</f>
        <v/>
      </c>
      <c r="AI101" s="130" t="str">
        <f>IF(AI100="","",VLOOKUP(AI100,'シフト記号表（勤務時間帯）'!$C$6:$K$35,9,FALSE))</f>
        <v/>
      </c>
      <c r="AJ101" s="130" t="str">
        <f>IF(AJ100="","",VLOOKUP(AJ100,'シフト記号表（勤務時間帯）'!$C$6:$K$35,9,FALSE))</f>
        <v/>
      </c>
      <c r="AK101" s="130" t="str">
        <f>IF(AK100="","",VLOOKUP(AK100,'シフト記号表（勤務時間帯）'!$C$6:$K$35,9,FALSE))</f>
        <v/>
      </c>
      <c r="AL101" s="130" t="str">
        <f>IF(AL100="","",VLOOKUP(AL100,'シフト記号表（勤務時間帯）'!$C$6:$K$35,9,FALSE))</f>
        <v/>
      </c>
      <c r="AM101" s="142" t="str">
        <f>IF(AM100="","",VLOOKUP(AM100,'シフト記号表（勤務時間帯）'!$C$6:$K$35,9,FALSE))</f>
        <v/>
      </c>
      <c r="AN101" s="118" t="str">
        <f>IF(AN100="","",VLOOKUP(AN100,'シフト記号表（勤務時間帯）'!$C$6:$K$35,9,FALSE))</f>
        <v/>
      </c>
      <c r="AO101" s="130" t="str">
        <f>IF(AO100="","",VLOOKUP(AO100,'シフト記号表（勤務時間帯）'!$C$6:$K$35,9,FALSE))</f>
        <v/>
      </c>
      <c r="AP101" s="130" t="str">
        <f>IF(AP100="","",VLOOKUP(AP100,'シフト記号表（勤務時間帯）'!$C$6:$K$35,9,FALSE))</f>
        <v/>
      </c>
      <c r="AQ101" s="130" t="str">
        <f>IF(AQ100="","",VLOOKUP(AQ100,'シフト記号表（勤務時間帯）'!$C$6:$K$35,9,FALSE))</f>
        <v/>
      </c>
      <c r="AR101" s="130" t="str">
        <f>IF(AR100="","",VLOOKUP(AR100,'シフト記号表（勤務時間帯）'!$C$6:$K$35,9,FALSE))</f>
        <v/>
      </c>
      <c r="AS101" s="130" t="str">
        <f>IF(AS100="","",VLOOKUP(AS100,'シフト記号表（勤務時間帯）'!$C$6:$K$35,9,FALSE))</f>
        <v/>
      </c>
      <c r="AT101" s="142" t="str">
        <f>IF(AT100="","",VLOOKUP(AT100,'シフト記号表（勤務時間帯）'!$C$6:$K$35,9,FALSE))</f>
        <v/>
      </c>
      <c r="AU101" s="118" t="str">
        <f>IF(AU100="","",VLOOKUP(AU100,'シフト記号表（勤務時間帯）'!$C$6:$K$35,9,FALSE))</f>
        <v/>
      </c>
      <c r="AV101" s="130" t="str">
        <f>IF(AV100="","",VLOOKUP(AV100,'シフト記号表（勤務時間帯）'!$C$6:$K$35,9,FALSE))</f>
        <v/>
      </c>
      <c r="AW101" s="130" t="str">
        <f>IF(AW100="","",VLOOKUP(AW100,'シフト記号表（勤務時間帯）'!$C$6:$K$35,9,FALSE))</f>
        <v/>
      </c>
      <c r="AX101" s="173">
        <f>IF($BB$3="４週",SUM(S101:AT101),IF($BB$3="暦月",SUM(S101:AW101),""))</f>
        <v>0</v>
      </c>
      <c r="AY101" s="181"/>
      <c r="AZ101" s="187">
        <f>IF($BB$3="４週",AX101/4,IF($BB$3="暦月",'通所型サービス（100名）'!AX101/('通所型サービス（100名）'!$BB$8/7),""))</f>
        <v>0</v>
      </c>
      <c r="BA101" s="105"/>
      <c r="BB101" s="18"/>
      <c r="BC101" s="32"/>
      <c r="BD101" s="32"/>
      <c r="BE101" s="32"/>
      <c r="BF101" s="80"/>
      <c r="BG101" s="3"/>
      <c r="BH101" s="3"/>
      <c r="BI101" s="3"/>
      <c r="BJ101" s="3"/>
      <c r="BK101" s="3"/>
      <c r="BL101" s="3"/>
      <c r="BM101" s="3"/>
      <c r="BN101" s="3"/>
      <c r="BO101" s="3"/>
      <c r="BP101" s="3"/>
      <c r="BQ101" s="3"/>
      <c r="BR101" s="3"/>
      <c r="BS101" s="3"/>
      <c r="BT101" s="3"/>
      <c r="BU101" s="3"/>
    </row>
    <row r="102" spans="1:73" ht="20.25" customHeight="1">
      <c r="A102" s="3"/>
      <c r="B102" s="11"/>
      <c r="C102" s="25"/>
      <c r="D102" s="37"/>
      <c r="E102" s="42"/>
      <c r="F102" s="209">
        <f>C100</f>
        <v>0</v>
      </c>
      <c r="G102" s="60"/>
      <c r="H102" s="69"/>
      <c r="I102" s="37"/>
      <c r="J102" s="37"/>
      <c r="K102" s="42"/>
      <c r="L102" s="69"/>
      <c r="M102" s="37"/>
      <c r="N102" s="37"/>
      <c r="O102" s="91"/>
      <c r="P102" s="95" t="s">
        <v>36</v>
      </c>
      <c r="Q102" s="101"/>
      <c r="R102" s="106"/>
      <c r="S102" s="119" t="str">
        <f>IF(S100="","",VLOOKUP(S100,'シフト記号表（勤務時間帯）'!$C$6:$U$35,19,FALSE))</f>
        <v/>
      </c>
      <c r="T102" s="131" t="str">
        <f>IF(T100="","",VLOOKUP(T100,'シフト記号表（勤務時間帯）'!$C$6:$U$35,19,FALSE))</f>
        <v/>
      </c>
      <c r="U102" s="131" t="str">
        <f>IF(U100="","",VLOOKUP(U100,'シフト記号表（勤務時間帯）'!$C$6:$U$35,19,FALSE))</f>
        <v/>
      </c>
      <c r="V102" s="131" t="str">
        <f>IF(V100="","",VLOOKUP(V100,'シフト記号表（勤務時間帯）'!$C$6:$U$35,19,FALSE))</f>
        <v/>
      </c>
      <c r="W102" s="131" t="str">
        <f>IF(W100="","",VLOOKUP(W100,'シフト記号表（勤務時間帯）'!$C$6:$U$35,19,FALSE))</f>
        <v/>
      </c>
      <c r="X102" s="131" t="str">
        <f>IF(X100="","",VLOOKUP(X100,'シフト記号表（勤務時間帯）'!$C$6:$U$35,19,FALSE))</f>
        <v/>
      </c>
      <c r="Y102" s="143" t="str">
        <f>IF(Y100="","",VLOOKUP(Y100,'シフト記号表（勤務時間帯）'!$C$6:$U$35,19,FALSE))</f>
        <v/>
      </c>
      <c r="Z102" s="119" t="str">
        <f>IF(Z100="","",VLOOKUP(Z100,'シフト記号表（勤務時間帯）'!$C$6:$U$35,19,FALSE))</f>
        <v/>
      </c>
      <c r="AA102" s="131" t="str">
        <f>IF(AA100="","",VLOOKUP(AA100,'シフト記号表（勤務時間帯）'!$C$6:$U$35,19,FALSE))</f>
        <v/>
      </c>
      <c r="AB102" s="131" t="str">
        <f>IF(AB100="","",VLOOKUP(AB100,'シフト記号表（勤務時間帯）'!$C$6:$U$35,19,FALSE))</f>
        <v/>
      </c>
      <c r="AC102" s="131" t="str">
        <f>IF(AC100="","",VLOOKUP(AC100,'シフト記号表（勤務時間帯）'!$C$6:$U$35,19,FALSE))</f>
        <v/>
      </c>
      <c r="AD102" s="131" t="str">
        <f>IF(AD100="","",VLOOKUP(AD100,'シフト記号表（勤務時間帯）'!$C$6:$U$35,19,FALSE))</f>
        <v/>
      </c>
      <c r="AE102" s="131" t="str">
        <f>IF(AE100="","",VLOOKUP(AE100,'シフト記号表（勤務時間帯）'!$C$6:$U$35,19,FALSE))</f>
        <v/>
      </c>
      <c r="AF102" s="143" t="str">
        <f>IF(AF100="","",VLOOKUP(AF100,'シフト記号表（勤務時間帯）'!$C$6:$U$35,19,FALSE))</f>
        <v/>
      </c>
      <c r="AG102" s="119" t="str">
        <f>IF(AG100="","",VLOOKUP(AG100,'シフト記号表（勤務時間帯）'!$C$6:$U$35,19,FALSE))</f>
        <v/>
      </c>
      <c r="AH102" s="131" t="str">
        <f>IF(AH100="","",VLOOKUP(AH100,'シフト記号表（勤務時間帯）'!$C$6:$U$35,19,FALSE))</f>
        <v/>
      </c>
      <c r="AI102" s="131" t="str">
        <f>IF(AI100="","",VLOOKUP(AI100,'シフト記号表（勤務時間帯）'!$C$6:$U$35,19,FALSE))</f>
        <v/>
      </c>
      <c r="AJ102" s="131" t="str">
        <f>IF(AJ100="","",VLOOKUP(AJ100,'シフト記号表（勤務時間帯）'!$C$6:$U$35,19,FALSE))</f>
        <v/>
      </c>
      <c r="AK102" s="131" t="str">
        <f>IF(AK100="","",VLOOKUP(AK100,'シフト記号表（勤務時間帯）'!$C$6:$U$35,19,FALSE))</f>
        <v/>
      </c>
      <c r="AL102" s="131" t="str">
        <f>IF(AL100="","",VLOOKUP(AL100,'シフト記号表（勤務時間帯）'!$C$6:$U$35,19,FALSE))</f>
        <v/>
      </c>
      <c r="AM102" s="143" t="str">
        <f>IF(AM100="","",VLOOKUP(AM100,'シフト記号表（勤務時間帯）'!$C$6:$U$35,19,FALSE))</f>
        <v/>
      </c>
      <c r="AN102" s="119" t="str">
        <f>IF(AN100="","",VLOOKUP(AN100,'シフト記号表（勤務時間帯）'!$C$6:$U$35,19,FALSE))</f>
        <v/>
      </c>
      <c r="AO102" s="131" t="str">
        <f>IF(AO100="","",VLOOKUP(AO100,'シフト記号表（勤務時間帯）'!$C$6:$U$35,19,FALSE))</f>
        <v/>
      </c>
      <c r="AP102" s="131" t="str">
        <f>IF(AP100="","",VLOOKUP(AP100,'シフト記号表（勤務時間帯）'!$C$6:$U$35,19,FALSE))</f>
        <v/>
      </c>
      <c r="AQ102" s="131" t="str">
        <f>IF(AQ100="","",VLOOKUP(AQ100,'シフト記号表（勤務時間帯）'!$C$6:$U$35,19,FALSE))</f>
        <v/>
      </c>
      <c r="AR102" s="131" t="str">
        <f>IF(AR100="","",VLOOKUP(AR100,'シフト記号表（勤務時間帯）'!$C$6:$U$35,19,FALSE))</f>
        <v/>
      </c>
      <c r="AS102" s="131" t="str">
        <f>IF(AS100="","",VLOOKUP(AS100,'シフト記号表（勤務時間帯）'!$C$6:$U$35,19,FALSE))</f>
        <v/>
      </c>
      <c r="AT102" s="143" t="str">
        <f>IF(AT100="","",VLOOKUP(AT100,'シフト記号表（勤務時間帯）'!$C$6:$U$35,19,FALSE))</f>
        <v/>
      </c>
      <c r="AU102" s="119" t="str">
        <f>IF(AU100="","",VLOOKUP(AU100,'シフト記号表（勤務時間帯）'!$C$6:$U$35,19,FALSE))</f>
        <v/>
      </c>
      <c r="AV102" s="131" t="str">
        <f>IF(AV100="","",VLOOKUP(AV100,'シフト記号表（勤務時間帯）'!$C$6:$U$35,19,FALSE))</f>
        <v/>
      </c>
      <c r="AW102" s="131" t="str">
        <f>IF(AW100="","",VLOOKUP(AW100,'シフト記号表（勤務時間帯）'!$C$6:$U$35,19,FALSE))</f>
        <v/>
      </c>
      <c r="AX102" s="174">
        <f>IF($BB$3="４週",SUM(S102:AT102),IF($BB$3="暦月",SUM(S102:AW102),""))</f>
        <v>0</v>
      </c>
      <c r="AY102" s="182"/>
      <c r="AZ102" s="188">
        <f>IF($BB$3="４週",AX102/4,IF($BB$3="暦月",'通所型サービス（100名）'!AX102/('通所型サービス（100名）'!$BB$8/7),""))</f>
        <v>0</v>
      </c>
      <c r="BA102" s="106"/>
      <c r="BB102" s="25"/>
      <c r="BC102" s="37"/>
      <c r="BD102" s="37"/>
      <c r="BE102" s="37"/>
      <c r="BF102" s="91"/>
      <c r="BG102" s="3"/>
      <c r="BH102" s="3"/>
      <c r="BI102" s="3"/>
      <c r="BJ102" s="3"/>
      <c r="BK102" s="3"/>
      <c r="BL102" s="3"/>
      <c r="BM102" s="3"/>
      <c r="BN102" s="3"/>
      <c r="BO102" s="3"/>
      <c r="BP102" s="3"/>
      <c r="BQ102" s="3"/>
      <c r="BR102" s="3"/>
      <c r="BS102" s="3"/>
      <c r="BT102" s="3"/>
      <c r="BU102" s="3"/>
    </row>
    <row r="103" spans="1:73" ht="20.25" customHeight="1">
      <c r="A103" s="3"/>
      <c r="B103" s="12">
        <f>B100+1</f>
        <v>28</v>
      </c>
      <c r="C103" s="27"/>
      <c r="D103" s="38"/>
      <c r="E103" s="43"/>
      <c r="F103" s="51"/>
      <c r="G103" s="51"/>
      <c r="H103" s="70"/>
      <c r="I103" s="38"/>
      <c r="J103" s="38"/>
      <c r="K103" s="43"/>
      <c r="L103" s="84"/>
      <c r="M103" s="38"/>
      <c r="N103" s="38"/>
      <c r="O103" s="90"/>
      <c r="P103" s="96" t="s">
        <v>54</v>
      </c>
      <c r="Q103" s="102"/>
      <c r="R103" s="107"/>
      <c r="S103" s="216"/>
      <c r="T103" s="218"/>
      <c r="U103" s="218"/>
      <c r="V103" s="218"/>
      <c r="W103" s="218"/>
      <c r="X103" s="218"/>
      <c r="Y103" s="219"/>
      <c r="Z103" s="216"/>
      <c r="AA103" s="218"/>
      <c r="AB103" s="218"/>
      <c r="AC103" s="218"/>
      <c r="AD103" s="218"/>
      <c r="AE103" s="218"/>
      <c r="AF103" s="219"/>
      <c r="AG103" s="216"/>
      <c r="AH103" s="218"/>
      <c r="AI103" s="218"/>
      <c r="AJ103" s="218"/>
      <c r="AK103" s="218"/>
      <c r="AL103" s="218"/>
      <c r="AM103" s="219"/>
      <c r="AN103" s="216"/>
      <c r="AO103" s="218"/>
      <c r="AP103" s="218"/>
      <c r="AQ103" s="218"/>
      <c r="AR103" s="218"/>
      <c r="AS103" s="218"/>
      <c r="AT103" s="219"/>
      <c r="AU103" s="216"/>
      <c r="AV103" s="218"/>
      <c r="AW103" s="218"/>
      <c r="AX103" s="221"/>
      <c r="AY103" s="183"/>
      <c r="AZ103" s="226"/>
      <c r="BA103" s="107"/>
      <c r="BB103" s="198"/>
      <c r="BC103" s="38"/>
      <c r="BD103" s="38"/>
      <c r="BE103" s="38"/>
      <c r="BF103" s="90"/>
      <c r="BG103" s="3"/>
      <c r="BH103" s="3"/>
      <c r="BI103" s="3"/>
      <c r="BJ103" s="3"/>
      <c r="BK103" s="3"/>
      <c r="BL103" s="3"/>
      <c r="BM103" s="3"/>
      <c r="BN103" s="3"/>
      <c r="BO103" s="3"/>
      <c r="BP103" s="3"/>
      <c r="BQ103" s="3"/>
      <c r="BR103" s="3"/>
      <c r="BS103" s="3"/>
      <c r="BT103" s="3"/>
      <c r="BU103" s="3"/>
    </row>
    <row r="104" spans="1:73" ht="20.25" customHeight="1">
      <c r="A104" s="3"/>
      <c r="B104" s="8"/>
      <c r="C104" s="18"/>
      <c r="D104" s="32"/>
      <c r="E104" s="40"/>
      <c r="F104" s="49"/>
      <c r="G104" s="57"/>
      <c r="H104" s="66"/>
      <c r="I104" s="32"/>
      <c r="J104" s="32"/>
      <c r="K104" s="40"/>
      <c r="L104" s="66"/>
      <c r="M104" s="32"/>
      <c r="N104" s="32"/>
      <c r="O104" s="80"/>
      <c r="P104" s="94" t="s">
        <v>69</v>
      </c>
      <c r="Q104" s="100"/>
      <c r="R104" s="105"/>
      <c r="S104" s="118" t="str">
        <f>IF(S103="","",VLOOKUP(S103,'シフト記号表（勤務時間帯）'!$C$6:$K$35,9,FALSE))</f>
        <v/>
      </c>
      <c r="T104" s="130" t="str">
        <f>IF(T103="","",VLOOKUP(T103,'シフト記号表（勤務時間帯）'!$C$6:$K$35,9,FALSE))</f>
        <v/>
      </c>
      <c r="U104" s="130" t="str">
        <f>IF(U103="","",VLOOKUP(U103,'シフト記号表（勤務時間帯）'!$C$6:$K$35,9,FALSE))</f>
        <v/>
      </c>
      <c r="V104" s="130" t="str">
        <f>IF(V103="","",VLOOKUP(V103,'シフト記号表（勤務時間帯）'!$C$6:$K$35,9,FALSE))</f>
        <v/>
      </c>
      <c r="W104" s="130" t="str">
        <f>IF(W103="","",VLOOKUP(W103,'シフト記号表（勤務時間帯）'!$C$6:$K$35,9,FALSE))</f>
        <v/>
      </c>
      <c r="X104" s="130" t="str">
        <f>IF(X103="","",VLOOKUP(X103,'シフト記号表（勤務時間帯）'!$C$6:$K$35,9,FALSE))</f>
        <v/>
      </c>
      <c r="Y104" s="142" t="str">
        <f>IF(Y103="","",VLOOKUP(Y103,'シフト記号表（勤務時間帯）'!$C$6:$K$35,9,FALSE))</f>
        <v/>
      </c>
      <c r="Z104" s="118" t="str">
        <f>IF(Z103="","",VLOOKUP(Z103,'シフト記号表（勤務時間帯）'!$C$6:$K$35,9,FALSE))</f>
        <v/>
      </c>
      <c r="AA104" s="130" t="str">
        <f>IF(AA103="","",VLOOKUP(AA103,'シフト記号表（勤務時間帯）'!$C$6:$K$35,9,FALSE))</f>
        <v/>
      </c>
      <c r="AB104" s="130" t="str">
        <f>IF(AB103="","",VLOOKUP(AB103,'シフト記号表（勤務時間帯）'!$C$6:$K$35,9,FALSE))</f>
        <v/>
      </c>
      <c r="AC104" s="130" t="str">
        <f>IF(AC103="","",VLOOKUP(AC103,'シフト記号表（勤務時間帯）'!$C$6:$K$35,9,FALSE))</f>
        <v/>
      </c>
      <c r="AD104" s="130" t="str">
        <f>IF(AD103="","",VLOOKUP(AD103,'シフト記号表（勤務時間帯）'!$C$6:$K$35,9,FALSE))</f>
        <v/>
      </c>
      <c r="AE104" s="130" t="str">
        <f>IF(AE103="","",VLOOKUP(AE103,'シフト記号表（勤務時間帯）'!$C$6:$K$35,9,FALSE))</f>
        <v/>
      </c>
      <c r="AF104" s="142" t="str">
        <f>IF(AF103="","",VLOOKUP(AF103,'シフト記号表（勤務時間帯）'!$C$6:$K$35,9,FALSE))</f>
        <v/>
      </c>
      <c r="AG104" s="118" t="str">
        <f>IF(AG103="","",VLOOKUP(AG103,'シフト記号表（勤務時間帯）'!$C$6:$K$35,9,FALSE))</f>
        <v/>
      </c>
      <c r="AH104" s="130" t="str">
        <f>IF(AH103="","",VLOOKUP(AH103,'シフト記号表（勤務時間帯）'!$C$6:$K$35,9,FALSE))</f>
        <v/>
      </c>
      <c r="AI104" s="130" t="str">
        <f>IF(AI103="","",VLOOKUP(AI103,'シフト記号表（勤務時間帯）'!$C$6:$K$35,9,FALSE))</f>
        <v/>
      </c>
      <c r="AJ104" s="130" t="str">
        <f>IF(AJ103="","",VLOOKUP(AJ103,'シフト記号表（勤務時間帯）'!$C$6:$K$35,9,FALSE))</f>
        <v/>
      </c>
      <c r="AK104" s="130" t="str">
        <f>IF(AK103="","",VLOOKUP(AK103,'シフト記号表（勤務時間帯）'!$C$6:$K$35,9,FALSE))</f>
        <v/>
      </c>
      <c r="AL104" s="130" t="str">
        <f>IF(AL103="","",VLOOKUP(AL103,'シフト記号表（勤務時間帯）'!$C$6:$K$35,9,FALSE))</f>
        <v/>
      </c>
      <c r="AM104" s="142" t="str">
        <f>IF(AM103="","",VLOOKUP(AM103,'シフト記号表（勤務時間帯）'!$C$6:$K$35,9,FALSE))</f>
        <v/>
      </c>
      <c r="AN104" s="118" t="str">
        <f>IF(AN103="","",VLOOKUP(AN103,'シフト記号表（勤務時間帯）'!$C$6:$K$35,9,FALSE))</f>
        <v/>
      </c>
      <c r="AO104" s="130" t="str">
        <f>IF(AO103="","",VLOOKUP(AO103,'シフト記号表（勤務時間帯）'!$C$6:$K$35,9,FALSE))</f>
        <v/>
      </c>
      <c r="AP104" s="130" t="str">
        <f>IF(AP103="","",VLOOKUP(AP103,'シフト記号表（勤務時間帯）'!$C$6:$K$35,9,FALSE))</f>
        <v/>
      </c>
      <c r="AQ104" s="130" t="str">
        <f>IF(AQ103="","",VLOOKUP(AQ103,'シフト記号表（勤務時間帯）'!$C$6:$K$35,9,FALSE))</f>
        <v/>
      </c>
      <c r="AR104" s="130" t="str">
        <f>IF(AR103="","",VLOOKUP(AR103,'シフト記号表（勤務時間帯）'!$C$6:$K$35,9,FALSE))</f>
        <v/>
      </c>
      <c r="AS104" s="130" t="str">
        <f>IF(AS103="","",VLOOKUP(AS103,'シフト記号表（勤務時間帯）'!$C$6:$K$35,9,FALSE))</f>
        <v/>
      </c>
      <c r="AT104" s="142" t="str">
        <f>IF(AT103="","",VLOOKUP(AT103,'シフト記号表（勤務時間帯）'!$C$6:$K$35,9,FALSE))</f>
        <v/>
      </c>
      <c r="AU104" s="118" t="str">
        <f>IF(AU103="","",VLOOKUP(AU103,'シフト記号表（勤務時間帯）'!$C$6:$K$35,9,FALSE))</f>
        <v/>
      </c>
      <c r="AV104" s="130" t="str">
        <f>IF(AV103="","",VLOOKUP(AV103,'シフト記号表（勤務時間帯）'!$C$6:$K$35,9,FALSE))</f>
        <v/>
      </c>
      <c r="AW104" s="130" t="str">
        <f>IF(AW103="","",VLOOKUP(AW103,'シフト記号表（勤務時間帯）'!$C$6:$K$35,9,FALSE))</f>
        <v/>
      </c>
      <c r="AX104" s="173">
        <f>IF($BB$3="４週",SUM(S104:AT104),IF($BB$3="暦月",SUM(S104:AW104),""))</f>
        <v>0</v>
      </c>
      <c r="AY104" s="181"/>
      <c r="AZ104" s="187">
        <f>IF($BB$3="４週",AX104/4,IF($BB$3="暦月",'通所型サービス（100名）'!AX104/('通所型サービス（100名）'!$BB$8/7),""))</f>
        <v>0</v>
      </c>
      <c r="BA104" s="105"/>
      <c r="BB104" s="18"/>
      <c r="BC104" s="32"/>
      <c r="BD104" s="32"/>
      <c r="BE104" s="32"/>
      <c r="BF104" s="80"/>
      <c r="BG104" s="3"/>
      <c r="BH104" s="3"/>
      <c r="BI104" s="3"/>
      <c r="BJ104" s="3"/>
      <c r="BK104" s="3"/>
      <c r="BL104" s="3"/>
      <c r="BM104" s="3"/>
      <c r="BN104" s="3"/>
      <c r="BO104" s="3"/>
      <c r="BP104" s="3"/>
      <c r="BQ104" s="3"/>
      <c r="BR104" s="3"/>
      <c r="BS104" s="3"/>
      <c r="BT104" s="3"/>
      <c r="BU104" s="3"/>
    </row>
    <row r="105" spans="1:73" ht="20.25" customHeight="1">
      <c r="A105" s="3"/>
      <c r="B105" s="11"/>
      <c r="C105" s="25"/>
      <c r="D105" s="37"/>
      <c r="E105" s="42"/>
      <c r="F105" s="209">
        <f>C103</f>
        <v>0</v>
      </c>
      <c r="G105" s="60"/>
      <c r="H105" s="69"/>
      <c r="I105" s="37"/>
      <c r="J105" s="37"/>
      <c r="K105" s="42"/>
      <c r="L105" s="69"/>
      <c r="M105" s="37"/>
      <c r="N105" s="37"/>
      <c r="O105" s="91"/>
      <c r="P105" s="95" t="s">
        <v>36</v>
      </c>
      <c r="Q105" s="101"/>
      <c r="R105" s="106"/>
      <c r="S105" s="119" t="str">
        <f>IF(S103="","",VLOOKUP(S103,'シフト記号表（勤務時間帯）'!$C$6:$U$35,19,FALSE))</f>
        <v/>
      </c>
      <c r="T105" s="131" t="str">
        <f>IF(T103="","",VLOOKUP(T103,'シフト記号表（勤務時間帯）'!$C$6:$U$35,19,FALSE))</f>
        <v/>
      </c>
      <c r="U105" s="131" t="str">
        <f>IF(U103="","",VLOOKUP(U103,'シフト記号表（勤務時間帯）'!$C$6:$U$35,19,FALSE))</f>
        <v/>
      </c>
      <c r="V105" s="131" t="str">
        <f>IF(V103="","",VLOOKUP(V103,'シフト記号表（勤務時間帯）'!$C$6:$U$35,19,FALSE))</f>
        <v/>
      </c>
      <c r="W105" s="131" t="str">
        <f>IF(W103="","",VLOOKUP(W103,'シフト記号表（勤務時間帯）'!$C$6:$U$35,19,FALSE))</f>
        <v/>
      </c>
      <c r="X105" s="131" t="str">
        <f>IF(X103="","",VLOOKUP(X103,'シフト記号表（勤務時間帯）'!$C$6:$U$35,19,FALSE))</f>
        <v/>
      </c>
      <c r="Y105" s="143" t="str">
        <f>IF(Y103="","",VLOOKUP(Y103,'シフト記号表（勤務時間帯）'!$C$6:$U$35,19,FALSE))</f>
        <v/>
      </c>
      <c r="Z105" s="119" t="str">
        <f>IF(Z103="","",VLOOKUP(Z103,'シフト記号表（勤務時間帯）'!$C$6:$U$35,19,FALSE))</f>
        <v/>
      </c>
      <c r="AA105" s="131" t="str">
        <f>IF(AA103="","",VLOOKUP(AA103,'シフト記号表（勤務時間帯）'!$C$6:$U$35,19,FALSE))</f>
        <v/>
      </c>
      <c r="AB105" s="131" t="str">
        <f>IF(AB103="","",VLOOKUP(AB103,'シフト記号表（勤務時間帯）'!$C$6:$U$35,19,FALSE))</f>
        <v/>
      </c>
      <c r="AC105" s="131" t="str">
        <f>IF(AC103="","",VLOOKUP(AC103,'シフト記号表（勤務時間帯）'!$C$6:$U$35,19,FALSE))</f>
        <v/>
      </c>
      <c r="AD105" s="131" t="str">
        <f>IF(AD103="","",VLOOKUP(AD103,'シフト記号表（勤務時間帯）'!$C$6:$U$35,19,FALSE))</f>
        <v/>
      </c>
      <c r="AE105" s="131" t="str">
        <f>IF(AE103="","",VLOOKUP(AE103,'シフト記号表（勤務時間帯）'!$C$6:$U$35,19,FALSE))</f>
        <v/>
      </c>
      <c r="AF105" s="143" t="str">
        <f>IF(AF103="","",VLOOKUP(AF103,'シフト記号表（勤務時間帯）'!$C$6:$U$35,19,FALSE))</f>
        <v/>
      </c>
      <c r="AG105" s="119" t="str">
        <f>IF(AG103="","",VLOOKUP(AG103,'シフト記号表（勤務時間帯）'!$C$6:$U$35,19,FALSE))</f>
        <v/>
      </c>
      <c r="AH105" s="131" t="str">
        <f>IF(AH103="","",VLOOKUP(AH103,'シフト記号表（勤務時間帯）'!$C$6:$U$35,19,FALSE))</f>
        <v/>
      </c>
      <c r="AI105" s="131" t="str">
        <f>IF(AI103="","",VLOOKUP(AI103,'シフト記号表（勤務時間帯）'!$C$6:$U$35,19,FALSE))</f>
        <v/>
      </c>
      <c r="AJ105" s="131" t="str">
        <f>IF(AJ103="","",VLOOKUP(AJ103,'シフト記号表（勤務時間帯）'!$C$6:$U$35,19,FALSE))</f>
        <v/>
      </c>
      <c r="AK105" s="131" t="str">
        <f>IF(AK103="","",VLOOKUP(AK103,'シフト記号表（勤務時間帯）'!$C$6:$U$35,19,FALSE))</f>
        <v/>
      </c>
      <c r="AL105" s="131" t="str">
        <f>IF(AL103="","",VLOOKUP(AL103,'シフト記号表（勤務時間帯）'!$C$6:$U$35,19,FALSE))</f>
        <v/>
      </c>
      <c r="AM105" s="143" t="str">
        <f>IF(AM103="","",VLOOKUP(AM103,'シフト記号表（勤務時間帯）'!$C$6:$U$35,19,FALSE))</f>
        <v/>
      </c>
      <c r="AN105" s="119" t="str">
        <f>IF(AN103="","",VLOOKUP(AN103,'シフト記号表（勤務時間帯）'!$C$6:$U$35,19,FALSE))</f>
        <v/>
      </c>
      <c r="AO105" s="131" t="str">
        <f>IF(AO103="","",VLOOKUP(AO103,'シフト記号表（勤務時間帯）'!$C$6:$U$35,19,FALSE))</f>
        <v/>
      </c>
      <c r="AP105" s="131" t="str">
        <f>IF(AP103="","",VLOOKUP(AP103,'シフト記号表（勤務時間帯）'!$C$6:$U$35,19,FALSE))</f>
        <v/>
      </c>
      <c r="AQ105" s="131" t="str">
        <f>IF(AQ103="","",VLOOKUP(AQ103,'シフト記号表（勤務時間帯）'!$C$6:$U$35,19,FALSE))</f>
        <v/>
      </c>
      <c r="AR105" s="131" t="str">
        <f>IF(AR103="","",VLOOKUP(AR103,'シフト記号表（勤務時間帯）'!$C$6:$U$35,19,FALSE))</f>
        <v/>
      </c>
      <c r="AS105" s="131" t="str">
        <f>IF(AS103="","",VLOOKUP(AS103,'シフト記号表（勤務時間帯）'!$C$6:$U$35,19,FALSE))</f>
        <v/>
      </c>
      <c r="AT105" s="143" t="str">
        <f>IF(AT103="","",VLOOKUP(AT103,'シフト記号表（勤務時間帯）'!$C$6:$U$35,19,FALSE))</f>
        <v/>
      </c>
      <c r="AU105" s="119" t="str">
        <f>IF(AU103="","",VLOOKUP(AU103,'シフト記号表（勤務時間帯）'!$C$6:$U$35,19,FALSE))</f>
        <v/>
      </c>
      <c r="AV105" s="131" t="str">
        <f>IF(AV103="","",VLOOKUP(AV103,'シフト記号表（勤務時間帯）'!$C$6:$U$35,19,FALSE))</f>
        <v/>
      </c>
      <c r="AW105" s="131" t="str">
        <f>IF(AW103="","",VLOOKUP(AW103,'シフト記号表（勤務時間帯）'!$C$6:$U$35,19,FALSE))</f>
        <v/>
      </c>
      <c r="AX105" s="174">
        <f>IF($BB$3="４週",SUM(S105:AT105),IF($BB$3="暦月",SUM(S105:AW105),""))</f>
        <v>0</v>
      </c>
      <c r="AY105" s="182"/>
      <c r="AZ105" s="188">
        <f>IF($BB$3="４週",AX105/4,IF($BB$3="暦月",'通所型サービス（100名）'!AX105/('通所型サービス（100名）'!$BB$8/7),""))</f>
        <v>0</v>
      </c>
      <c r="BA105" s="106"/>
      <c r="BB105" s="25"/>
      <c r="BC105" s="37"/>
      <c r="BD105" s="37"/>
      <c r="BE105" s="37"/>
      <c r="BF105" s="91"/>
      <c r="BG105" s="3"/>
      <c r="BH105" s="3"/>
      <c r="BI105" s="3"/>
      <c r="BJ105" s="3"/>
      <c r="BK105" s="3"/>
      <c r="BL105" s="3"/>
      <c r="BM105" s="3"/>
      <c r="BN105" s="3"/>
      <c r="BO105" s="3"/>
      <c r="BP105" s="3"/>
      <c r="BQ105" s="3"/>
      <c r="BR105" s="3"/>
      <c r="BS105" s="3"/>
      <c r="BT105" s="3"/>
      <c r="BU105" s="3"/>
    </row>
    <row r="106" spans="1:73" ht="20.25" customHeight="1">
      <c r="A106" s="3"/>
      <c r="B106" s="12">
        <f>B103+1</f>
        <v>29</v>
      </c>
      <c r="C106" s="27"/>
      <c r="D106" s="38"/>
      <c r="E106" s="43"/>
      <c r="F106" s="51"/>
      <c r="G106" s="51"/>
      <c r="H106" s="70"/>
      <c r="I106" s="38"/>
      <c r="J106" s="38"/>
      <c r="K106" s="43"/>
      <c r="L106" s="84"/>
      <c r="M106" s="38"/>
      <c r="N106" s="38"/>
      <c r="O106" s="90"/>
      <c r="P106" s="96" t="s">
        <v>54</v>
      </c>
      <c r="Q106" s="102"/>
      <c r="R106" s="107"/>
      <c r="S106" s="216"/>
      <c r="T106" s="218"/>
      <c r="U106" s="218"/>
      <c r="V106" s="218"/>
      <c r="W106" s="218"/>
      <c r="X106" s="218"/>
      <c r="Y106" s="219"/>
      <c r="Z106" s="216"/>
      <c r="AA106" s="218"/>
      <c r="AB106" s="218"/>
      <c r="AC106" s="218"/>
      <c r="AD106" s="218"/>
      <c r="AE106" s="218"/>
      <c r="AF106" s="219"/>
      <c r="AG106" s="216"/>
      <c r="AH106" s="218"/>
      <c r="AI106" s="218"/>
      <c r="AJ106" s="218"/>
      <c r="AK106" s="218"/>
      <c r="AL106" s="218"/>
      <c r="AM106" s="219"/>
      <c r="AN106" s="216"/>
      <c r="AO106" s="218"/>
      <c r="AP106" s="218"/>
      <c r="AQ106" s="218"/>
      <c r="AR106" s="218"/>
      <c r="AS106" s="218"/>
      <c r="AT106" s="219"/>
      <c r="AU106" s="216"/>
      <c r="AV106" s="218"/>
      <c r="AW106" s="218"/>
      <c r="AX106" s="221"/>
      <c r="AY106" s="183"/>
      <c r="AZ106" s="226"/>
      <c r="BA106" s="107"/>
      <c r="BB106" s="198"/>
      <c r="BC106" s="38"/>
      <c r="BD106" s="38"/>
      <c r="BE106" s="38"/>
      <c r="BF106" s="90"/>
      <c r="BG106" s="3"/>
      <c r="BH106" s="3"/>
      <c r="BI106" s="3"/>
      <c r="BJ106" s="3"/>
      <c r="BK106" s="3"/>
      <c r="BL106" s="3"/>
      <c r="BM106" s="3"/>
      <c r="BN106" s="3"/>
      <c r="BO106" s="3"/>
      <c r="BP106" s="3"/>
      <c r="BQ106" s="3"/>
      <c r="BR106" s="3"/>
      <c r="BS106" s="3"/>
      <c r="BT106" s="3"/>
      <c r="BU106" s="3"/>
    </row>
    <row r="107" spans="1:73" ht="20.25" customHeight="1">
      <c r="A107" s="3"/>
      <c r="B107" s="8"/>
      <c r="C107" s="18"/>
      <c r="D107" s="32"/>
      <c r="E107" s="40"/>
      <c r="F107" s="49"/>
      <c r="G107" s="57"/>
      <c r="H107" s="66"/>
      <c r="I107" s="32"/>
      <c r="J107" s="32"/>
      <c r="K107" s="40"/>
      <c r="L107" s="66"/>
      <c r="M107" s="32"/>
      <c r="N107" s="32"/>
      <c r="O107" s="80"/>
      <c r="P107" s="94" t="s">
        <v>69</v>
      </c>
      <c r="Q107" s="100"/>
      <c r="R107" s="105"/>
      <c r="S107" s="118" t="str">
        <f>IF(S106="","",VLOOKUP(S106,'シフト記号表（勤務時間帯）'!$C$6:$K$35,9,FALSE))</f>
        <v/>
      </c>
      <c r="T107" s="130" t="str">
        <f>IF(T106="","",VLOOKUP(T106,'シフト記号表（勤務時間帯）'!$C$6:$K$35,9,FALSE))</f>
        <v/>
      </c>
      <c r="U107" s="130" t="str">
        <f>IF(U106="","",VLOOKUP(U106,'シフト記号表（勤務時間帯）'!$C$6:$K$35,9,FALSE))</f>
        <v/>
      </c>
      <c r="V107" s="130" t="str">
        <f>IF(V106="","",VLOOKUP(V106,'シフト記号表（勤務時間帯）'!$C$6:$K$35,9,FALSE))</f>
        <v/>
      </c>
      <c r="W107" s="130" t="str">
        <f>IF(W106="","",VLOOKUP(W106,'シフト記号表（勤務時間帯）'!$C$6:$K$35,9,FALSE))</f>
        <v/>
      </c>
      <c r="X107" s="130" t="str">
        <f>IF(X106="","",VLOOKUP(X106,'シフト記号表（勤務時間帯）'!$C$6:$K$35,9,FALSE))</f>
        <v/>
      </c>
      <c r="Y107" s="142" t="str">
        <f>IF(Y106="","",VLOOKUP(Y106,'シフト記号表（勤務時間帯）'!$C$6:$K$35,9,FALSE))</f>
        <v/>
      </c>
      <c r="Z107" s="118" t="str">
        <f>IF(Z106="","",VLOOKUP(Z106,'シフト記号表（勤務時間帯）'!$C$6:$K$35,9,FALSE))</f>
        <v/>
      </c>
      <c r="AA107" s="130" t="str">
        <f>IF(AA106="","",VLOOKUP(AA106,'シフト記号表（勤務時間帯）'!$C$6:$K$35,9,FALSE))</f>
        <v/>
      </c>
      <c r="AB107" s="130" t="str">
        <f>IF(AB106="","",VLOOKUP(AB106,'シフト記号表（勤務時間帯）'!$C$6:$K$35,9,FALSE))</f>
        <v/>
      </c>
      <c r="AC107" s="130" t="str">
        <f>IF(AC106="","",VLOOKUP(AC106,'シフト記号表（勤務時間帯）'!$C$6:$K$35,9,FALSE))</f>
        <v/>
      </c>
      <c r="AD107" s="130" t="str">
        <f>IF(AD106="","",VLOOKUP(AD106,'シフト記号表（勤務時間帯）'!$C$6:$K$35,9,FALSE))</f>
        <v/>
      </c>
      <c r="AE107" s="130" t="str">
        <f>IF(AE106="","",VLOOKUP(AE106,'シフト記号表（勤務時間帯）'!$C$6:$K$35,9,FALSE))</f>
        <v/>
      </c>
      <c r="AF107" s="142" t="str">
        <f>IF(AF106="","",VLOOKUP(AF106,'シフト記号表（勤務時間帯）'!$C$6:$K$35,9,FALSE))</f>
        <v/>
      </c>
      <c r="AG107" s="118" t="str">
        <f>IF(AG106="","",VLOOKUP(AG106,'シフト記号表（勤務時間帯）'!$C$6:$K$35,9,FALSE))</f>
        <v/>
      </c>
      <c r="AH107" s="130" t="str">
        <f>IF(AH106="","",VLOOKUP(AH106,'シフト記号表（勤務時間帯）'!$C$6:$K$35,9,FALSE))</f>
        <v/>
      </c>
      <c r="AI107" s="130" t="str">
        <f>IF(AI106="","",VLOOKUP(AI106,'シフト記号表（勤務時間帯）'!$C$6:$K$35,9,FALSE))</f>
        <v/>
      </c>
      <c r="AJ107" s="130" t="str">
        <f>IF(AJ106="","",VLOOKUP(AJ106,'シフト記号表（勤務時間帯）'!$C$6:$K$35,9,FALSE))</f>
        <v/>
      </c>
      <c r="AK107" s="130" t="str">
        <f>IF(AK106="","",VLOOKUP(AK106,'シフト記号表（勤務時間帯）'!$C$6:$K$35,9,FALSE))</f>
        <v/>
      </c>
      <c r="AL107" s="130" t="str">
        <f>IF(AL106="","",VLOOKUP(AL106,'シフト記号表（勤務時間帯）'!$C$6:$K$35,9,FALSE))</f>
        <v/>
      </c>
      <c r="AM107" s="142" t="str">
        <f>IF(AM106="","",VLOOKUP(AM106,'シフト記号表（勤務時間帯）'!$C$6:$K$35,9,FALSE))</f>
        <v/>
      </c>
      <c r="AN107" s="118" t="str">
        <f>IF(AN106="","",VLOOKUP(AN106,'シフト記号表（勤務時間帯）'!$C$6:$K$35,9,FALSE))</f>
        <v/>
      </c>
      <c r="AO107" s="130" t="str">
        <f>IF(AO106="","",VLOOKUP(AO106,'シフト記号表（勤務時間帯）'!$C$6:$K$35,9,FALSE))</f>
        <v/>
      </c>
      <c r="AP107" s="130" t="str">
        <f>IF(AP106="","",VLOOKUP(AP106,'シフト記号表（勤務時間帯）'!$C$6:$K$35,9,FALSE))</f>
        <v/>
      </c>
      <c r="AQ107" s="130" t="str">
        <f>IF(AQ106="","",VLOOKUP(AQ106,'シフト記号表（勤務時間帯）'!$C$6:$K$35,9,FALSE))</f>
        <v/>
      </c>
      <c r="AR107" s="130" t="str">
        <f>IF(AR106="","",VLOOKUP(AR106,'シフト記号表（勤務時間帯）'!$C$6:$K$35,9,FALSE))</f>
        <v/>
      </c>
      <c r="AS107" s="130" t="str">
        <f>IF(AS106="","",VLOOKUP(AS106,'シフト記号表（勤務時間帯）'!$C$6:$K$35,9,FALSE))</f>
        <v/>
      </c>
      <c r="AT107" s="142" t="str">
        <f>IF(AT106="","",VLOOKUP(AT106,'シフト記号表（勤務時間帯）'!$C$6:$K$35,9,FALSE))</f>
        <v/>
      </c>
      <c r="AU107" s="118" t="str">
        <f>IF(AU106="","",VLOOKUP(AU106,'シフト記号表（勤務時間帯）'!$C$6:$K$35,9,FALSE))</f>
        <v/>
      </c>
      <c r="AV107" s="130" t="str">
        <f>IF(AV106="","",VLOOKUP(AV106,'シフト記号表（勤務時間帯）'!$C$6:$K$35,9,FALSE))</f>
        <v/>
      </c>
      <c r="AW107" s="130" t="str">
        <f>IF(AW106="","",VLOOKUP(AW106,'シフト記号表（勤務時間帯）'!$C$6:$K$35,9,FALSE))</f>
        <v/>
      </c>
      <c r="AX107" s="173">
        <f>IF($BB$3="４週",SUM(S107:AT107),IF($BB$3="暦月",SUM(S107:AW107),""))</f>
        <v>0</v>
      </c>
      <c r="AY107" s="181"/>
      <c r="AZ107" s="187">
        <f>IF($BB$3="４週",AX107/4,IF($BB$3="暦月",'通所型サービス（100名）'!AX107/('通所型サービス（100名）'!$BB$8/7),""))</f>
        <v>0</v>
      </c>
      <c r="BA107" s="105"/>
      <c r="BB107" s="18"/>
      <c r="BC107" s="32"/>
      <c r="BD107" s="32"/>
      <c r="BE107" s="32"/>
      <c r="BF107" s="80"/>
      <c r="BG107" s="3"/>
      <c r="BH107" s="3"/>
      <c r="BI107" s="3"/>
      <c r="BJ107" s="3"/>
      <c r="BK107" s="3"/>
      <c r="BL107" s="3"/>
      <c r="BM107" s="3"/>
      <c r="BN107" s="3"/>
      <c r="BO107" s="3"/>
      <c r="BP107" s="3"/>
      <c r="BQ107" s="3"/>
      <c r="BR107" s="3"/>
      <c r="BS107" s="3"/>
      <c r="BT107" s="3"/>
      <c r="BU107" s="3"/>
    </row>
    <row r="108" spans="1:73" ht="20.25" customHeight="1">
      <c r="A108" s="3"/>
      <c r="B108" s="11"/>
      <c r="C108" s="25"/>
      <c r="D108" s="37"/>
      <c r="E108" s="42"/>
      <c r="F108" s="209">
        <f>C106</f>
        <v>0</v>
      </c>
      <c r="G108" s="60"/>
      <c r="H108" s="69"/>
      <c r="I108" s="37"/>
      <c r="J108" s="37"/>
      <c r="K108" s="42"/>
      <c r="L108" s="69"/>
      <c r="M108" s="37"/>
      <c r="N108" s="37"/>
      <c r="O108" s="91"/>
      <c r="P108" s="95" t="s">
        <v>36</v>
      </c>
      <c r="Q108" s="101"/>
      <c r="R108" s="106"/>
      <c r="S108" s="119" t="str">
        <f>IF(S106="","",VLOOKUP(S106,'シフト記号表（勤務時間帯）'!$C$6:$U$35,19,FALSE))</f>
        <v/>
      </c>
      <c r="T108" s="131" t="str">
        <f>IF(T106="","",VLOOKUP(T106,'シフト記号表（勤務時間帯）'!$C$6:$U$35,19,FALSE))</f>
        <v/>
      </c>
      <c r="U108" s="131" t="str">
        <f>IF(U106="","",VLOOKUP(U106,'シフト記号表（勤務時間帯）'!$C$6:$U$35,19,FALSE))</f>
        <v/>
      </c>
      <c r="V108" s="131" t="str">
        <f>IF(V106="","",VLOOKUP(V106,'シフト記号表（勤務時間帯）'!$C$6:$U$35,19,FALSE))</f>
        <v/>
      </c>
      <c r="W108" s="131" t="str">
        <f>IF(W106="","",VLOOKUP(W106,'シフト記号表（勤務時間帯）'!$C$6:$U$35,19,FALSE))</f>
        <v/>
      </c>
      <c r="X108" s="131" t="str">
        <f>IF(X106="","",VLOOKUP(X106,'シフト記号表（勤務時間帯）'!$C$6:$U$35,19,FALSE))</f>
        <v/>
      </c>
      <c r="Y108" s="143" t="str">
        <f>IF(Y106="","",VLOOKUP(Y106,'シフト記号表（勤務時間帯）'!$C$6:$U$35,19,FALSE))</f>
        <v/>
      </c>
      <c r="Z108" s="119" t="str">
        <f>IF(Z106="","",VLOOKUP(Z106,'シフト記号表（勤務時間帯）'!$C$6:$U$35,19,FALSE))</f>
        <v/>
      </c>
      <c r="AA108" s="131" t="str">
        <f>IF(AA106="","",VLOOKUP(AA106,'シフト記号表（勤務時間帯）'!$C$6:$U$35,19,FALSE))</f>
        <v/>
      </c>
      <c r="AB108" s="131" t="str">
        <f>IF(AB106="","",VLOOKUP(AB106,'シフト記号表（勤務時間帯）'!$C$6:$U$35,19,FALSE))</f>
        <v/>
      </c>
      <c r="AC108" s="131" t="str">
        <f>IF(AC106="","",VLOOKUP(AC106,'シフト記号表（勤務時間帯）'!$C$6:$U$35,19,FALSE))</f>
        <v/>
      </c>
      <c r="AD108" s="131" t="str">
        <f>IF(AD106="","",VLOOKUP(AD106,'シフト記号表（勤務時間帯）'!$C$6:$U$35,19,FALSE))</f>
        <v/>
      </c>
      <c r="AE108" s="131" t="str">
        <f>IF(AE106="","",VLOOKUP(AE106,'シフト記号表（勤務時間帯）'!$C$6:$U$35,19,FALSE))</f>
        <v/>
      </c>
      <c r="AF108" s="143" t="str">
        <f>IF(AF106="","",VLOOKUP(AF106,'シフト記号表（勤務時間帯）'!$C$6:$U$35,19,FALSE))</f>
        <v/>
      </c>
      <c r="AG108" s="119" t="str">
        <f>IF(AG106="","",VLOOKUP(AG106,'シフト記号表（勤務時間帯）'!$C$6:$U$35,19,FALSE))</f>
        <v/>
      </c>
      <c r="AH108" s="131" t="str">
        <f>IF(AH106="","",VLOOKUP(AH106,'シフト記号表（勤務時間帯）'!$C$6:$U$35,19,FALSE))</f>
        <v/>
      </c>
      <c r="AI108" s="131" t="str">
        <f>IF(AI106="","",VLOOKUP(AI106,'シフト記号表（勤務時間帯）'!$C$6:$U$35,19,FALSE))</f>
        <v/>
      </c>
      <c r="AJ108" s="131" t="str">
        <f>IF(AJ106="","",VLOOKUP(AJ106,'シフト記号表（勤務時間帯）'!$C$6:$U$35,19,FALSE))</f>
        <v/>
      </c>
      <c r="AK108" s="131" t="str">
        <f>IF(AK106="","",VLOOKUP(AK106,'シフト記号表（勤務時間帯）'!$C$6:$U$35,19,FALSE))</f>
        <v/>
      </c>
      <c r="AL108" s="131" t="str">
        <f>IF(AL106="","",VLOOKUP(AL106,'シフト記号表（勤務時間帯）'!$C$6:$U$35,19,FALSE))</f>
        <v/>
      </c>
      <c r="AM108" s="143" t="str">
        <f>IF(AM106="","",VLOOKUP(AM106,'シフト記号表（勤務時間帯）'!$C$6:$U$35,19,FALSE))</f>
        <v/>
      </c>
      <c r="AN108" s="119" t="str">
        <f>IF(AN106="","",VLOOKUP(AN106,'シフト記号表（勤務時間帯）'!$C$6:$U$35,19,FALSE))</f>
        <v/>
      </c>
      <c r="AO108" s="131" t="str">
        <f>IF(AO106="","",VLOOKUP(AO106,'シフト記号表（勤務時間帯）'!$C$6:$U$35,19,FALSE))</f>
        <v/>
      </c>
      <c r="AP108" s="131" t="str">
        <f>IF(AP106="","",VLOOKUP(AP106,'シフト記号表（勤務時間帯）'!$C$6:$U$35,19,FALSE))</f>
        <v/>
      </c>
      <c r="AQ108" s="131" t="str">
        <f>IF(AQ106="","",VLOOKUP(AQ106,'シフト記号表（勤務時間帯）'!$C$6:$U$35,19,FALSE))</f>
        <v/>
      </c>
      <c r="AR108" s="131" t="str">
        <f>IF(AR106="","",VLOOKUP(AR106,'シフト記号表（勤務時間帯）'!$C$6:$U$35,19,FALSE))</f>
        <v/>
      </c>
      <c r="AS108" s="131" t="str">
        <f>IF(AS106="","",VLOOKUP(AS106,'シフト記号表（勤務時間帯）'!$C$6:$U$35,19,FALSE))</f>
        <v/>
      </c>
      <c r="AT108" s="143" t="str">
        <f>IF(AT106="","",VLOOKUP(AT106,'シフト記号表（勤務時間帯）'!$C$6:$U$35,19,FALSE))</f>
        <v/>
      </c>
      <c r="AU108" s="119" t="str">
        <f>IF(AU106="","",VLOOKUP(AU106,'シフト記号表（勤務時間帯）'!$C$6:$U$35,19,FALSE))</f>
        <v/>
      </c>
      <c r="AV108" s="131" t="str">
        <f>IF(AV106="","",VLOOKUP(AV106,'シフト記号表（勤務時間帯）'!$C$6:$U$35,19,FALSE))</f>
        <v/>
      </c>
      <c r="AW108" s="131" t="str">
        <f>IF(AW106="","",VLOOKUP(AW106,'シフト記号表（勤務時間帯）'!$C$6:$U$35,19,FALSE))</f>
        <v/>
      </c>
      <c r="AX108" s="174">
        <f>IF($BB$3="４週",SUM(S108:AT108),IF($BB$3="暦月",SUM(S108:AW108),""))</f>
        <v>0</v>
      </c>
      <c r="AY108" s="182"/>
      <c r="AZ108" s="188">
        <f>IF($BB$3="４週",AX108/4,IF($BB$3="暦月",'通所型サービス（100名）'!AX108/('通所型サービス（100名）'!$BB$8/7),""))</f>
        <v>0</v>
      </c>
      <c r="BA108" s="106"/>
      <c r="BB108" s="25"/>
      <c r="BC108" s="37"/>
      <c r="BD108" s="37"/>
      <c r="BE108" s="37"/>
      <c r="BF108" s="91"/>
      <c r="BG108" s="3"/>
      <c r="BH108" s="3"/>
      <c r="BI108" s="3"/>
      <c r="BJ108" s="3"/>
      <c r="BK108" s="3"/>
      <c r="BL108" s="3"/>
      <c r="BM108" s="3"/>
      <c r="BN108" s="3"/>
      <c r="BO108" s="3"/>
      <c r="BP108" s="3"/>
      <c r="BQ108" s="3"/>
      <c r="BR108" s="3"/>
      <c r="BS108" s="3"/>
      <c r="BT108" s="3"/>
      <c r="BU108" s="3"/>
    </row>
    <row r="109" spans="1:73" ht="20.25" customHeight="1">
      <c r="A109" s="3"/>
      <c r="B109" s="12">
        <f>B106+1</f>
        <v>30</v>
      </c>
      <c r="C109" s="27"/>
      <c r="D109" s="38"/>
      <c r="E109" s="43"/>
      <c r="F109" s="51"/>
      <c r="G109" s="51"/>
      <c r="H109" s="70"/>
      <c r="I109" s="38"/>
      <c r="J109" s="38"/>
      <c r="K109" s="43"/>
      <c r="L109" s="84"/>
      <c r="M109" s="38"/>
      <c r="N109" s="38"/>
      <c r="O109" s="90"/>
      <c r="P109" s="96" t="s">
        <v>54</v>
      </c>
      <c r="Q109" s="102"/>
      <c r="R109" s="107"/>
      <c r="S109" s="216"/>
      <c r="T109" s="218"/>
      <c r="U109" s="218"/>
      <c r="V109" s="218"/>
      <c r="W109" s="218"/>
      <c r="X109" s="218"/>
      <c r="Y109" s="219"/>
      <c r="Z109" s="216"/>
      <c r="AA109" s="218"/>
      <c r="AB109" s="218"/>
      <c r="AC109" s="218"/>
      <c r="AD109" s="218"/>
      <c r="AE109" s="218"/>
      <c r="AF109" s="219"/>
      <c r="AG109" s="216"/>
      <c r="AH109" s="218"/>
      <c r="AI109" s="218"/>
      <c r="AJ109" s="218"/>
      <c r="AK109" s="218"/>
      <c r="AL109" s="218"/>
      <c r="AM109" s="219"/>
      <c r="AN109" s="216"/>
      <c r="AO109" s="218"/>
      <c r="AP109" s="218"/>
      <c r="AQ109" s="218"/>
      <c r="AR109" s="218"/>
      <c r="AS109" s="218"/>
      <c r="AT109" s="219"/>
      <c r="AU109" s="216"/>
      <c r="AV109" s="218"/>
      <c r="AW109" s="218"/>
      <c r="AX109" s="221"/>
      <c r="AY109" s="183"/>
      <c r="AZ109" s="226"/>
      <c r="BA109" s="107"/>
      <c r="BB109" s="198"/>
      <c r="BC109" s="38"/>
      <c r="BD109" s="38"/>
      <c r="BE109" s="38"/>
      <c r="BF109" s="90"/>
      <c r="BG109" s="3"/>
      <c r="BH109" s="3"/>
      <c r="BI109" s="3"/>
      <c r="BJ109" s="3"/>
      <c r="BK109" s="3"/>
      <c r="BL109" s="3"/>
      <c r="BM109" s="3"/>
      <c r="BN109" s="3"/>
      <c r="BO109" s="3"/>
      <c r="BP109" s="3"/>
      <c r="BQ109" s="3"/>
      <c r="BR109" s="3"/>
      <c r="BS109" s="3"/>
      <c r="BT109" s="3"/>
      <c r="BU109" s="3"/>
    </row>
    <row r="110" spans="1:73" ht="20.25" customHeight="1">
      <c r="A110" s="3"/>
      <c r="B110" s="8"/>
      <c r="C110" s="18"/>
      <c r="D110" s="32"/>
      <c r="E110" s="40"/>
      <c r="F110" s="49"/>
      <c r="G110" s="57"/>
      <c r="H110" s="66"/>
      <c r="I110" s="32"/>
      <c r="J110" s="32"/>
      <c r="K110" s="40"/>
      <c r="L110" s="66"/>
      <c r="M110" s="32"/>
      <c r="N110" s="32"/>
      <c r="O110" s="80"/>
      <c r="P110" s="94" t="s">
        <v>69</v>
      </c>
      <c r="Q110" s="100"/>
      <c r="R110" s="105"/>
      <c r="S110" s="118" t="str">
        <f>IF(S109="","",VLOOKUP(S109,'シフト記号表（勤務時間帯）'!$C$6:$K$35,9,FALSE))</f>
        <v/>
      </c>
      <c r="T110" s="130" t="str">
        <f>IF(T109="","",VLOOKUP(T109,'シフト記号表（勤務時間帯）'!$C$6:$K$35,9,FALSE))</f>
        <v/>
      </c>
      <c r="U110" s="130" t="str">
        <f>IF(U109="","",VLOOKUP(U109,'シフト記号表（勤務時間帯）'!$C$6:$K$35,9,FALSE))</f>
        <v/>
      </c>
      <c r="V110" s="130" t="str">
        <f>IF(V109="","",VLOOKUP(V109,'シフト記号表（勤務時間帯）'!$C$6:$K$35,9,FALSE))</f>
        <v/>
      </c>
      <c r="W110" s="130" t="str">
        <f>IF(W109="","",VLOOKUP(W109,'シフト記号表（勤務時間帯）'!$C$6:$K$35,9,FALSE))</f>
        <v/>
      </c>
      <c r="X110" s="130" t="str">
        <f>IF(X109="","",VLOOKUP(X109,'シフト記号表（勤務時間帯）'!$C$6:$K$35,9,FALSE))</f>
        <v/>
      </c>
      <c r="Y110" s="142" t="str">
        <f>IF(Y109="","",VLOOKUP(Y109,'シフト記号表（勤務時間帯）'!$C$6:$K$35,9,FALSE))</f>
        <v/>
      </c>
      <c r="Z110" s="118" t="str">
        <f>IF(Z109="","",VLOOKUP(Z109,'シフト記号表（勤務時間帯）'!$C$6:$K$35,9,FALSE))</f>
        <v/>
      </c>
      <c r="AA110" s="130" t="str">
        <f>IF(AA109="","",VLOOKUP(AA109,'シフト記号表（勤務時間帯）'!$C$6:$K$35,9,FALSE))</f>
        <v/>
      </c>
      <c r="AB110" s="130" t="str">
        <f>IF(AB109="","",VLOOKUP(AB109,'シフト記号表（勤務時間帯）'!$C$6:$K$35,9,FALSE))</f>
        <v/>
      </c>
      <c r="AC110" s="130" t="str">
        <f>IF(AC109="","",VLOOKUP(AC109,'シフト記号表（勤務時間帯）'!$C$6:$K$35,9,FALSE))</f>
        <v/>
      </c>
      <c r="AD110" s="130" t="str">
        <f>IF(AD109="","",VLOOKUP(AD109,'シフト記号表（勤務時間帯）'!$C$6:$K$35,9,FALSE))</f>
        <v/>
      </c>
      <c r="AE110" s="130" t="str">
        <f>IF(AE109="","",VLOOKUP(AE109,'シフト記号表（勤務時間帯）'!$C$6:$K$35,9,FALSE))</f>
        <v/>
      </c>
      <c r="AF110" s="142" t="str">
        <f>IF(AF109="","",VLOOKUP(AF109,'シフト記号表（勤務時間帯）'!$C$6:$K$35,9,FALSE))</f>
        <v/>
      </c>
      <c r="AG110" s="118" t="str">
        <f>IF(AG109="","",VLOOKUP(AG109,'シフト記号表（勤務時間帯）'!$C$6:$K$35,9,FALSE))</f>
        <v/>
      </c>
      <c r="AH110" s="130" t="str">
        <f>IF(AH109="","",VLOOKUP(AH109,'シフト記号表（勤務時間帯）'!$C$6:$K$35,9,FALSE))</f>
        <v/>
      </c>
      <c r="AI110" s="130" t="str">
        <f>IF(AI109="","",VLOOKUP(AI109,'シフト記号表（勤務時間帯）'!$C$6:$K$35,9,FALSE))</f>
        <v/>
      </c>
      <c r="AJ110" s="130" t="str">
        <f>IF(AJ109="","",VLOOKUP(AJ109,'シフト記号表（勤務時間帯）'!$C$6:$K$35,9,FALSE))</f>
        <v/>
      </c>
      <c r="AK110" s="130" t="str">
        <f>IF(AK109="","",VLOOKUP(AK109,'シフト記号表（勤務時間帯）'!$C$6:$K$35,9,FALSE))</f>
        <v/>
      </c>
      <c r="AL110" s="130" t="str">
        <f>IF(AL109="","",VLOOKUP(AL109,'シフト記号表（勤務時間帯）'!$C$6:$K$35,9,FALSE))</f>
        <v/>
      </c>
      <c r="AM110" s="142" t="str">
        <f>IF(AM109="","",VLOOKUP(AM109,'シフト記号表（勤務時間帯）'!$C$6:$K$35,9,FALSE))</f>
        <v/>
      </c>
      <c r="AN110" s="118" t="str">
        <f>IF(AN109="","",VLOOKUP(AN109,'シフト記号表（勤務時間帯）'!$C$6:$K$35,9,FALSE))</f>
        <v/>
      </c>
      <c r="AO110" s="130" t="str">
        <f>IF(AO109="","",VLOOKUP(AO109,'シフト記号表（勤務時間帯）'!$C$6:$K$35,9,FALSE))</f>
        <v/>
      </c>
      <c r="AP110" s="130" t="str">
        <f>IF(AP109="","",VLOOKUP(AP109,'シフト記号表（勤務時間帯）'!$C$6:$K$35,9,FALSE))</f>
        <v/>
      </c>
      <c r="AQ110" s="130" t="str">
        <f>IF(AQ109="","",VLOOKUP(AQ109,'シフト記号表（勤務時間帯）'!$C$6:$K$35,9,FALSE))</f>
        <v/>
      </c>
      <c r="AR110" s="130" t="str">
        <f>IF(AR109="","",VLOOKUP(AR109,'シフト記号表（勤務時間帯）'!$C$6:$K$35,9,FALSE))</f>
        <v/>
      </c>
      <c r="AS110" s="130" t="str">
        <f>IF(AS109="","",VLOOKUP(AS109,'シフト記号表（勤務時間帯）'!$C$6:$K$35,9,FALSE))</f>
        <v/>
      </c>
      <c r="AT110" s="142" t="str">
        <f>IF(AT109="","",VLOOKUP(AT109,'シフト記号表（勤務時間帯）'!$C$6:$K$35,9,FALSE))</f>
        <v/>
      </c>
      <c r="AU110" s="118" t="str">
        <f>IF(AU109="","",VLOOKUP(AU109,'シフト記号表（勤務時間帯）'!$C$6:$K$35,9,FALSE))</f>
        <v/>
      </c>
      <c r="AV110" s="130" t="str">
        <f>IF(AV109="","",VLOOKUP(AV109,'シフト記号表（勤務時間帯）'!$C$6:$K$35,9,FALSE))</f>
        <v/>
      </c>
      <c r="AW110" s="130" t="str">
        <f>IF(AW109="","",VLOOKUP(AW109,'シフト記号表（勤務時間帯）'!$C$6:$K$35,9,FALSE))</f>
        <v/>
      </c>
      <c r="AX110" s="173">
        <f>IF($BB$3="４週",SUM(S110:AT110),IF($BB$3="暦月",SUM(S110:AW110),""))</f>
        <v>0</v>
      </c>
      <c r="AY110" s="181"/>
      <c r="AZ110" s="187">
        <f>IF($BB$3="４週",AX110/4,IF($BB$3="暦月",'通所型サービス（100名）'!AX110/('通所型サービス（100名）'!$BB$8/7),""))</f>
        <v>0</v>
      </c>
      <c r="BA110" s="105"/>
      <c r="BB110" s="18"/>
      <c r="BC110" s="32"/>
      <c r="BD110" s="32"/>
      <c r="BE110" s="32"/>
      <c r="BF110" s="80"/>
      <c r="BG110" s="3"/>
      <c r="BH110" s="3"/>
      <c r="BI110" s="3"/>
      <c r="BJ110" s="3"/>
      <c r="BK110" s="3"/>
      <c r="BL110" s="3"/>
      <c r="BM110" s="3"/>
      <c r="BN110" s="3"/>
      <c r="BO110" s="3"/>
      <c r="BP110" s="3"/>
      <c r="BQ110" s="3"/>
      <c r="BR110" s="3"/>
      <c r="BS110" s="3"/>
      <c r="BT110" s="3"/>
      <c r="BU110" s="3"/>
    </row>
    <row r="111" spans="1:73" ht="20.25" customHeight="1">
      <c r="A111" s="3"/>
      <c r="B111" s="11"/>
      <c r="C111" s="25"/>
      <c r="D111" s="37"/>
      <c r="E111" s="42"/>
      <c r="F111" s="209">
        <f>C109</f>
        <v>0</v>
      </c>
      <c r="G111" s="60"/>
      <c r="H111" s="69"/>
      <c r="I111" s="37"/>
      <c r="J111" s="37"/>
      <c r="K111" s="42"/>
      <c r="L111" s="69"/>
      <c r="M111" s="37"/>
      <c r="N111" s="37"/>
      <c r="O111" s="91"/>
      <c r="P111" s="95" t="s">
        <v>36</v>
      </c>
      <c r="Q111" s="101"/>
      <c r="R111" s="106"/>
      <c r="S111" s="119" t="str">
        <f>IF(S109="","",VLOOKUP(S109,'シフト記号表（勤務時間帯）'!$C$6:$U$35,19,FALSE))</f>
        <v/>
      </c>
      <c r="T111" s="131" t="str">
        <f>IF(T109="","",VLOOKUP(T109,'シフト記号表（勤務時間帯）'!$C$6:$U$35,19,FALSE))</f>
        <v/>
      </c>
      <c r="U111" s="131" t="str">
        <f>IF(U109="","",VLOOKUP(U109,'シフト記号表（勤務時間帯）'!$C$6:$U$35,19,FALSE))</f>
        <v/>
      </c>
      <c r="V111" s="131" t="str">
        <f>IF(V109="","",VLOOKUP(V109,'シフト記号表（勤務時間帯）'!$C$6:$U$35,19,FALSE))</f>
        <v/>
      </c>
      <c r="W111" s="131" t="str">
        <f>IF(W109="","",VLOOKUP(W109,'シフト記号表（勤務時間帯）'!$C$6:$U$35,19,FALSE))</f>
        <v/>
      </c>
      <c r="X111" s="131" t="str">
        <f>IF(X109="","",VLOOKUP(X109,'シフト記号表（勤務時間帯）'!$C$6:$U$35,19,FALSE))</f>
        <v/>
      </c>
      <c r="Y111" s="143" t="str">
        <f>IF(Y109="","",VLOOKUP(Y109,'シフト記号表（勤務時間帯）'!$C$6:$U$35,19,FALSE))</f>
        <v/>
      </c>
      <c r="Z111" s="119" t="str">
        <f>IF(Z109="","",VLOOKUP(Z109,'シフト記号表（勤務時間帯）'!$C$6:$U$35,19,FALSE))</f>
        <v/>
      </c>
      <c r="AA111" s="131" t="str">
        <f>IF(AA109="","",VLOOKUP(AA109,'シフト記号表（勤務時間帯）'!$C$6:$U$35,19,FALSE))</f>
        <v/>
      </c>
      <c r="AB111" s="131" t="str">
        <f>IF(AB109="","",VLOOKUP(AB109,'シフト記号表（勤務時間帯）'!$C$6:$U$35,19,FALSE))</f>
        <v/>
      </c>
      <c r="AC111" s="131" t="str">
        <f>IF(AC109="","",VLOOKUP(AC109,'シフト記号表（勤務時間帯）'!$C$6:$U$35,19,FALSE))</f>
        <v/>
      </c>
      <c r="AD111" s="131" t="str">
        <f>IF(AD109="","",VLOOKUP(AD109,'シフト記号表（勤務時間帯）'!$C$6:$U$35,19,FALSE))</f>
        <v/>
      </c>
      <c r="AE111" s="131" t="str">
        <f>IF(AE109="","",VLOOKUP(AE109,'シフト記号表（勤務時間帯）'!$C$6:$U$35,19,FALSE))</f>
        <v/>
      </c>
      <c r="AF111" s="143" t="str">
        <f>IF(AF109="","",VLOOKUP(AF109,'シフト記号表（勤務時間帯）'!$C$6:$U$35,19,FALSE))</f>
        <v/>
      </c>
      <c r="AG111" s="119" t="str">
        <f>IF(AG109="","",VLOOKUP(AG109,'シフト記号表（勤務時間帯）'!$C$6:$U$35,19,FALSE))</f>
        <v/>
      </c>
      <c r="AH111" s="131" t="str">
        <f>IF(AH109="","",VLOOKUP(AH109,'シフト記号表（勤務時間帯）'!$C$6:$U$35,19,FALSE))</f>
        <v/>
      </c>
      <c r="AI111" s="131" t="str">
        <f>IF(AI109="","",VLOOKUP(AI109,'シフト記号表（勤務時間帯）'!$C$6:$U$35,19,FALSE))</f>
        <v/>
      </c>
      <c r="AJ111" s="131" t="str">
        <f>IF(AJ109="","",VLOOKUP(AJ109,'シフト記号表（勤務時間帯）'!$C$6:$U$35,19,FALSE))</f>
        <v/>
      </c>
      <c r="AK111" s="131" t="str">
        <f>IF(AK109="","",VLOOKUP(AK109,'シフト記号表（勤務時間帯）'!$C$6:$U$35,19,FALSE))</f>
        <v/>
      </c>
      <c r="AL111" s="131" t="str">
        <f>IF(AL109="","",VLOOKUP(AL109,'シフト記号表（勤務時間帯）'!$C$6:$U$35,19,FALSE))</f>
        <v/>
      </c>
      <c r="AM111" s="143" t="str">
        <f>IF(AM109="","",VLOOKUP(AM109,'シフト記号表（勤務時間帯）'!$C$6:$U$35,19,FALSE))</f>
        <v/>
      </c>
      <c r="AN111" s="119" t="str">
        <f>IF(AN109="","",VLOOKUP(AN109,'シフト記号表（勤務時間帯）'!$C$6:$U$35,19,FALSE))</f>
        <v/>
      </c>
      <c r="AO111" s="131" t="str">
        <f>IF(AO109="","",VLOOKUP(AO109,'シフト記号表（勤務時間帯）'!$C$6:$U$35,19,FALSE))</f>
        <v/>
      </c>
      <c r="AP111" s="131" t="str">
        <f>IF(AP109="","",VLOOKUP(AP109,'シフト記号表（勤務時間帯）'!$C$6:$U$35,19,FALSE))</f>
        <v/>
      </c>
      <c r="AQ111" s="131" t="str">
        <f>IF(AQ109="","",VLOOKUP(AQ109,'シフト記号表（勤務時間帯）'!$C$6:$U$35,19,FALSE))</f>
        <v/>
      </c>
      <c r="AR111" s="131" t="str">
        <f>IF(AR109="","",VLOOKUP(AR109,'シフト記号表（勤務時間帯）'!$C$6:$U$35,19,FALSE))</f>
        <v/>
      </c>
      <c r="AS111" s="131" t="str">
        <f>IF(AS109="","",VLOOKUP(AS109,'シフト記号表（勤務時間帯）'!$C$6:$U$35,19,FALSE))</f>
        <v/>
      </c>
      <c r="AT111" s="143" t="str">
        <f>IF(AT109="","",VLOOKUP(AT109,'シフト記号表（勤務時間帯）'!$C$6:$U$35,19,FALSE))</f>
        <v/>
      </c>
      <c r="AU111" s="119" t="str">
        <f>IF(AU109="","",VLOOKUP(AU109,'シフト記号表（勤務時間帯）'!$C$6:$U$35,19,FALSE))</f>
        <v/>
      </c>
      <c r="AV111" s="131" t="str">
        <f>IF(AV109="","",VLOOKUP(AV109,'シフト記号表（勤務時間帯）'!$C$6:$U$35,19,FALSE))</f>
        <v/>
      </c>
      <c r="AW111" s="131" t="str">
        <f>IF(AW109="","",VLOOKUP(AW109,'シフト記号表（勤務時間帯）'!$C$6:$U$35,19,FALSE))</f>
        <v/>
      </c>
      <c r="AX111" s="174">
        <f>IF($BB$3="４週",SUM(S111:AT111),IF($BB$3="暦月",SUM(S111:AW111),""))</f>
        <v>0</v>
      </c>
      <c r="AY111" s="182"/>
      <c r="AZ111" s="188">
        <f>IF($BB$3="４週",AX111/4,IF($BB$3="暦月",'通所型サービス（100名）'!AX111/('通所型サービス（100名）'!$BB$8/7),""))</f>
        <v>0</v>
      </c>
      <c r="BA111" s="106"/>
      <c r="BB111" s="25"/>
      <c r="BC111" s="37"/>
      <c r="BD111" s="37"/>
      <c r="BE111" s="37"/>
      <c r="BF111" s="91"/>
      <c r="BG111" s="3"/>
      <c r="BH111" s="3"/>
      <c r="BI111" s="3"/>
      <c r="BJ111" s="3"/>
      <c r="BK111" s="3"/>
      <c r="BL111" s="3"/>
      <c r="BM111" s="3"/>
      <c r="BN111" s="3"/>
      <c r="BO111" s="3"/>
      <c r="BP111" s="3"/>
      <c r="BQ111" s="3"/>
      <c r="BR111" s="3"/>
      <c r="BS111" s="3"/>
      <c r="BT111" s="3"/>
      <c r="BU111" s="3"/>
    </row>
    <row r="112" spans="1:73" ht="20.25" customHeight="1">
      <c r="A112" s="3"/>
      <c r="B112" s="12">
        <f>B109+1</f>
        <v>31</v>
      </c>
      <c r="C112" s="27"/>
      <c r="D112" s="38"/>
      <c r="E112" s="43"/>
      <c r="F112" s="51"/>
      <c r="G112" s="51"/>
      <c r="H112" s="70"/>
      <c r="I112" s="38"/>
      <c r="J112" s="38"/>
      <c r="K112" s="43"/>
      <c r="L112" s="84"/>
      <c r="M112" s="38"/>
      <c r="N112" s="38"/>
      <c r="O112" s="90"/>
      <c r="P112" s="96" t="s">
        <v>54</v>
      </c>
      <c r="Q112" s="102"/>
      <c r="R112" s="107"/>
      <c r="S112" s="216"/>
      <c r="T112" s="218"/>
      <c r="U112" s="218"/>
      <c r="V112" s="218"/>
      <c r="W112" s="218"/>
      <c r="X112" s="218"/>
      <c r="Y112" s="219"/>
      <c r="Z112" s="216"/>
      <c r="AA112" s="218"/>
      <c r="AB112" s="218"/>
      <c r="AC112" s="218"/>
      <c r="AD112" s="218"/>
      <c r="AE112" s="218"/>
      <c r="AF112" s="219"/>
      <c r="AG112" s="216"/>
      <c r="AH112" s="218"/>
      <c r="AI112" s="218"/>
      <c r="AJ112" s="218"/>
      <c r="AK112" s="218"/>
      <c r="AL112" s="218"/>
      <c r="AM112" s="219"/>
      <c r="AN112" s="216"/>
      <c r="AO112" s="218"/>
      <c r="AP112" s="218"/>
      <c r="AQ112" s="218"/>
      <c r="AR112" s="218"/>
      <c r="AS112" s="218"/>
      <c r="AT112" s="219"/>
      <c r="AU112" s="216"/>
      <c r="AV112" s="218"/>
      <c r="AW112" s="218"/>
      <c r="AX112" s="221"/>
      <c r="AY112" s="183"/>
      <c r="AZ112" s="226"/>
      <c r="BA112" s="107"/>
      <c r="BB112" s="198"/>
      <c r="BC112" s="38"/>
      <c r="BD112" s="38"/>
      <c r="BE112" s="38"/>
      <c r="BF112" s="90"/>
      <c r="BG112" s="3"/>
      <c r="BH112" s="3"/>
      <c r="BI112" s="3"/>
      <c r="BJ112" s="3"/>
      <c r="BK112" s="3"/>
      <c r="BL112" s="3"/>
      <c r="BM112" s="3"/>
      <c r="BN112" s="3"/>
      <c r="BO112" s="3"/>
      <c r="BP112" s="3"/>
      <c r="BQ112" s="3"/>
      <c r="BR112" s="3"/>
      <c r="BS112" s="3"/>
      <c r="BT112" s="3"/>
      <c r="BU112" s="3"/>
    </row>
    <row r="113" spans="1:73" ht="20.25" customHeight="1">
      <c r="A113" s="3"/>
      <c r="B113" s="8"/>
      <c r="C113" s="18"/>
      <c r="D113" s="32"/>
      <c r="E113" s="40"/>
      <c r="F113" s="49"/>
      <c r="G113" s="57"/>
      <c r="H113" s="66"/>
      <c r="I113" s="32"/>
      <c r="J113" s="32"/>
      <c r="K113" s="40"/>
      <c r="L113" s="66"/>
      <c r="M113" s="32"/>
      <c r="N113" s="32"/>
      <c r="O113" s="80"/>
      <c r="P113" s="94" t="s">
        <v>69</v>
      </c>
      <c r="Q113" s="100"/>
      <c r="R113" s="105"/>
      <c r="S113" s="118" t="str">
        <f>IF(S112="","",VLOOKUP(S112,'シフト記号表（勤務時間帯）'!$C$6:$K$35,9,FALSE))</f>
        <v/>
      </c>
      <c r="T113" s="130" t="str">
        <f>IF(T112="","",VLOOKUP(T112,'シフト記号表（勤務時間帯）'!$C$6:$K$35,9,FALSE))</f>
        <v/>
      </c>
      <c r="U113" s="130" t="str">
        <f>IF(U112="","",VLOOKUP(U112,'シフト記号表（勤務時間帯）'!$C$6:$K$35,9,FALSE))</f>
        <v/>
      </c>
      <c r="V113" s="130" t="str">
        <f>IF(V112="","",VLOOKUP(V112,'シフト記号表（勤務時間帯）'!$C$6:$K$35,9,FALSE))</f>
        <v/>
      </c>
      <c r="W113" s="130" t="str">
        <f>IF(W112="","",VLOOKUP(W112,'シフト記号表（勤務時間帯）'!$C$6:$K$35,9,FALSE))</f>
        <v/>
      </c>
      <c r="X113" s="130" t="str">
        <f>IF(X112="","",VLOOKUP(X112,'シフト記号表（勤務時間帯）'!$C$6:$K$35,9,FALSE))</f>
        <v/>
      </c>
      <c r="Y113" s="142" t="str">
        <f>IF(Y112="","",VLOOKUP(Y112,'シフト記号表（勤務時間帯）'!$C$6:$K$35,9,FALSE))</f>
        <v/>
      </c>
      <c r="Z113" s="118" t="str">
        <f>IF(Z112="","",VLOOKUP(Z112,'シフト記号表（勤務時間帯）'!$C$6:$K$35,9,FALSE))</f>
        <v/>
      </c>
      <c r="AA113" s="130" t="str">
        <f>IF(AA112="","",VLOOKUP(AA112,'シフト記号表（勤務時間帯）'!$C$6:$K$35,9,FALSE))</f>
        <v/>
      </c>
      <c r="AB113" s="130" t="str">
        <f>IF(AB112="","",VLOOKUP(AB112,'シフト記号表（勤務時間帯）'!$C$6:$K$35,9,FALSE))</f>
        <v/>
      </c>
      <c r="AC113" s="130" t="str">
        <f>IF(AC112="","",VLOOKUP(AC112,'シフト記号表（勤務時間帯）'!$C$6:$K$35,9,FALSE))</f>
        <v/>
      </c>
      <c r="AD113" s="130" t="str">
        <f>IF(AD112="","",VLOOKUP(AD112,'シフト記号表（勤務時間帯）'!$C$6:$K$35,9,FALSE))</f>
        <v/>
      </c>
      <c r="AE113" s="130" t="str">
        <f>IF(AE112="","",VLOOKUP(AE112,'シフト記号表（勤務時間帯）'!$C$6:$K$35,9,FALSE))</f>
        <v/>
      </c>
      <c r="AF113" s="142" t="str">
        <f>IF(AF112="","",VLOOKUP(AF112,'シフト記号表（勤務時間帯）'!$C$6:$K$35,9,FALSE))</f>
        <v/>
      </c>
      <c r="AG113" s="118" t="str">
        <f>IF(AG112="","",VLOOKUP(AG112,'シフト記号表（勤務時間帯）'!$C$6:$K$35,9,FALSE))</f>
        <v/>
      </c>
      <c r="AH113" s="130" t="str">
        <f>IF(AH112="","",VLOOKUP(AH112,'シフト記号表（勤務時間帯）'!$C$6:$K$35,9,FALSE))</f>
        <v/>
      </c>
      <c r="AI113" s="130" t="str">
        <f>IF(AI112="","",VLOOKUP(AI112,'シフト記号表（勤務時間帯）'!$C$6:$K$35,9,FALSE))</f>
        <v/>
      </c>
      <c r="AJ113" s="130" t="str">
        <f>IF(AJ112="","",VLOOKUP(AJ112,'シフト記号表（勤務時間帯）'!$C$6:$K$35,9,FALSE))</f>
        <v/>
      </c>
      <c r="AK113" s="130" t="str">
        <f>IF(AK112="","",VLOOKUP(AK112,'シフト記号表（勤務時間帯）'!$C$6:$K$35,9,FALSE))</f>
        <v/>
      </c>
      <c r="AL113" s="130" t="str">
        <f>IF(AL112="","",VLOOKUP(AL112,'シフト記号表（勤務時間帯）'!$C$6:$K$35,9,FALSE))</f>
        <v/>
      </c>
      <c r="AM113" s="142" t="str">
        <f>IF(AM112="","",VLOOKUP(AM112,'シフト記号表（勤務時間帯）'!$C$6:$K$35,9,FALSE))</f>
        <v/>
      </c>
      <c r="AN113" s="118" t="str">
        <f>IF(AN112="","",VLOOKUP(AN112,'シフト記号表（勤務時間帯）'!$C$6:$K$35,9,FALSE))</f>
        <v/>
      </c>
      <c r="AO113" s="130" t="str">
        <f>IF(AO112="","",VLOOKUP(AO112,'シフト記号表（勤務時間帯）'!$C$6:$K$35,9,FALSE))</f>
        <v/>
      </c>
      <c r="AP113" s="130" t="str">
        <f>IF(AP112="","",VLOOKUP(AP112,'シフト記号表（勤務時間帯）'!$C$6:$K$35,9,FALSE))</f>
        <v/>
      </c>
      <c r="AQ113" s="130" t="str">
        <f>IF(AQ112="","",VLOOKUP(AQ112,'シフト記号表（勤務時間帯）'!$C$6:$K$35,9,FALSE))</f>
        <v/>
      </c>
      <c r="AR113" s="130" t="str">
        <f>IF(AR112="","",VLOOKUP(AR112,'シフト記号表（勤務時間帯）'!$C$6:$K$35,9,FALSE))</f>
        <v/>
      </c>
      <c r="AS113" s="130" t="str">
        <f>IF(AS112="","",VLOOKUP(AS112,'シフト記号表（勤務時間帯）'!$C$6:$K$35,9,FALSE))</f>
        <v/>
      </c>
      <c r="AT113" s="142" t="str">
        <f>IF(AT112="","",VLOOKUP(AT112,'シフト記号表（勤務時間帯）'!$C$6:$K$35,9,FALSE))</f>
        <v/>
      </c>
      <c r="AU113" s="118" t="str">
        <f>IF(AU112="","",VLOOKUP(AU112,'シフト記号表（勤務時間帯）'!$C$6:$K$35,9,FALSE))</f>
        <v/>
      </c>
      <c r="AV113" s="130" t="str">
        <f>IF(AV112="","",VLOOKUP(AV112,'シフト記号表（勤務時間帯）'!$C$6:$K$35,9,FALSE))</f>
        <v/>
      </c>
      <c r="AW113" s="130" t="str">
        <f>IF(AW112="","",VLOOKUP(AW112,'シフト記号表（勤務時間帯）'!$C$6:$K$35,9,FALSE))</f>
        <v/>
      </c>
      <c r="AX113" s="173">
        <f>IF($BB$3="４週",SUM(S113:AT113),IF($BB$3="暦月",SUM(S113:AW113),""))</f>
        <v>0</v>
      </c>
      <c r="AY113" s="181"/>
      <c r="AZ113" s="187">
        <f>IF($BB$3="４週",AX113/4,IF($BB$3="暦月",'通所型サービス（100名）'!AX113/('通所型サービス（100名）'!$BB$8/7),""))</f>
        <v>0</v>
      </c>
      <c r="BA113" s="105"/>
      <c r="BB113" s="18"/>
      <c r="BC113" s="32"/>
      <c r="BD113" s="32"/>
      <c r="BE113" s="32"/>
      <c r="BF113" s="80"/>
      <c r="BG113" s="3"/>
      <c r="BH113" s="3"/>
      <c r="BI113" s="3"/>
      <c r="BJ113" s="3"/>
      <c r="BK113" s="3"/>
      <c r="BL113" s="3"/>
      <c r="BM113" s="3"/>
      <c r="BN113" s="3"/>
      <c r="BO113" s="3"/>
      <c r="BP113" s="3"/>
      <c r="BQ113" s="3"/>
      <c r="BR113" s="3"/>
      <c r="BS113" s="3"/>
      <c r="BT113" s="3"/>
      <c r="BU113" s="3"/>
    </row>
    <row r="114" spans="1:73" ht="20.25" customHeight="1">
      <c r="A114" s="3"/>
      <c r="B114" s="11"/>
      <c r="C114" s="25"/>
      <c r="D114" s="37"/>
      <c r="E114" s="42"/>
      <c r="F114" s="209">
        <f>C112</f>
        <v>0</v>
      </c>
      <c r="G114" s="60"/>
      <c r="H114" s="69"/>
      <c r="I114" s="37"/>
      <c r="J114" s="37"/>
      <c r="K114" s="42"/>
      <c r="L114" s="69"/>
      <c r="M114" s="37"/>
      <c r="N114" s="37"/>
      <c r="O114" s="91"/>
      <c r="P114" s="95" t="s">
        <v>36</v>
      </c>
      <c r="Q114" s="101"/>
      <c r="R114" s="106"/>
      <c r="S114" s="119" t="str">
        <f>IF(S112="","",VLOOKUP(S112,'シフト記号表（勤務時間帯）'!$C$6:$U$35,19,FALSE))</f>
        <v/>
      </c>
      <c r="T114" s="131" t="str">
        <f>IF(T112="","",VLOOKUP(T112,'シフト記号表（勤務時間帯）'!$C$6:$U$35,19,FALSE))</f>
        <v/>
      </c>
      <c r="U114" s="131" t="str">
        <f>IF(U112="","",VLOOKUP(U112,'シフト記号表（勤務時間帯）'!$C$6:$U$35,19,FALSE))</f>
        <v/>
      </c>
      <c r="V114" s="131" t="str">
        <f>IF(V112="","",VLOOKUP(V112,'シフト記号表（勤務時間帯）'!$C$6:$U$35,19,FALSE))</f>
        <v/>
      </c>
      <c r="W114" s="131" t="str">
        <f>IF(W112="","",VLOOKUP(W112,'シフト記号表（勤務時間帯）'!$C$6:$U$35,19,FALSE))</f>
        <v/>
      </c>
      <c r="X114" s="131" t="str">
        <f>IF(X112="","",VLOOKUP(X112,'シフト記号表（勤務時間帯）'!$C$6:$U$35,19,FALSE))</f>
        <v/>
      </c>
      <c r="Y114" s="143" t="str">
        <f>IF(Y112="","",VLOOKUP(Y112,'シフト記号表（勤務時間帯）'!$C$6:$U$35,19,FALSE))</f>
        <v/>
      </c>
      <c r="Z114" s="119" t="str">
        <f>IF(Z112="","",VLOOKUP(Z112,'シフト記号表（勤務時間帯）'!$C$6:$U$35,19,FALSE))</f>
        <v/>
      </c>
      <c r="AA114" s="131" t="str">
        <f>IF(AA112="","",VLOOKUP(AA112,'シフト記号表（勤務時間帯）'!$C$6:$U$35,19,FALSE))</f>
        <v/>
      </c>
      <c r="AB114" s="131" t="str">
        <f>IF(AB112="","",VLOOKUP(AB112,'シフト記号表（勤務時間帯）'!$C$6:$U$35,19,FALSE))</f>
        <v/>
      </c>
      <c r="AC114" s="131" t="str">
        <f>IF(AC112="","",VLOOKUP(AC112,'シフト記号表（勤務時間帯）'!$C$6:$U$35,19,FALSE))</f>
        <v/>
      </c>
      <c r="AD114" s="131" t="str">
        <f>IF(AD112="","",VLOOKUP(AD112,'シフト記号表（勤務時間帯）'!$C$6:$U$35,19,FALSE))</f>
        <v/>
      </c>
      <c r="AE114" s="131" t="str">
        <f>IF(AE112="","",VLOOKUP(AE112,'シフト記号表（勤務時間帯）'!$C$6:$U$35,19,FALSE))</f>
        <v/>
      </c>
      <c r="AF114" s="143" t="str">
        <f>IF(AF112="","",VLOOKUP(AF112,'シフト記号表（勤務時間帯）'!$C$6:$U$35,19,FALSE))</f>
        <v/>
      </c>
      <c r="AG114" s="119" t="str">
        <f>IF(AG112="","",VLOOKUP(AG112,'シフト記号表（勤務時間帯）'!$C$6:$U$35,19,FALSE))</f>
        <v/>
      </c>
      <c r="AH114" s="131" t="str">
        <f>IF(AH112="","",VLOOKUP(AH112,'シフト記号表（勤務時間帯）'!$C$6:$U$35,19,FALSE))</f>
        <v/>
      </c>
      <c r="AI114" s="131" t="str">
        <f>IF(AI112="","",VLOOKUP(AI112,'シフト記号表（勤務時間帯）'!$C$6:$U$35,19,FALSE))</f>
        <v/>
      </c>
      <c r="AJ114" s="131" t="str">
        <f>IF(AJ112="","",VLOOKUP(AJ112,'シフト記号表（勤務時間帯）'!$C$6:$U$35,19,FALSE))</f>
        <v/>
      </c>
      <c r="AK114" s="131" t="str">
        <f>IF(AK112="","",VLOOKUP(AK112,'シフト記号表（勤務時間帯）'!$C$6:$U$35,19,FALSE))</f>
        <v/>
      </c>
      <c r="AL114" s="131" t="str">
        <f>IF(AL112="","",VLOOKUP(AL112,'シフト記号表（勤務時間帯）'!$C$6:$U$35,19,FALSE))</f>
        <v/>
      </c>
      <c r="AM114" s="143" t="str">
        <f>IF(AM112="","",VLOOKUP(AM112,'シフト記号表（勤務時間帯）'!$C$6:$U$35,19,FALSE))</f>
        <v/>
      </c>
      <c r="AN114" s="119" t="str">
        <f>IF(AN112="","",VLOOKUP(AN112,'シフト記号表（勤務時間帯）'!$C$6:$U$35,19,FALSE))</f>
        <v/>
      </c>
      <c r="AO114" s="131" t="str">
        <f>IF(AO112="","",VLOOKUP(AO112,'シフト記号表（勤務時間帯）'!$C$6:$U$35,19,FALSE))</f>
        <v/>
      </c>
      <c r="AP114" s="131" t="str">
        <f>IF(AP112="","",VLOOKUP(AP112,'シフト記号表（勤務時間帯）'!$C$6:$U$35,19,FALSE))</f>
        <v/>
      </c>
      <c r="AQ114" s="131" t="str">
        <f>IF(AQ112="","",VLOOKUP(AQ112,'シフト記号表（勤務時間帯）'!$C$6:$U$35,19,FALSE))</f>
        <v/>
      </c>
      <c r="AR114" s="131" t="str">
        <f>IF(AR112="","",VLOOKUP(AR112,'シフト記号表（勤務時間帯）'!$C$6:$U$35,19,FALSE))</f>
        <v/>
      </c>
      <c r="AS114" s="131" t="str">
        <f>IF(AS112="","",VLOOKUP(AS112,'シフト記号表（勤務時間帯）'!$C$6:$U$35,19,FALSE))</f>
        <v/>
      </c>
      <c r="AT114" s="143" t="str">
        <f>IF(AT112="","",VLOOKUP(AT112,'シフト記号表（勤務時間帯）'!$C$6:$U$35,19,FALSE))</f>
        <v/>
      </c>
      <c r="AU114" s="119" t="str">
        <f>IF(AU112="","",VLOOKUP(AU112,'シフト記号表（勤務時間帯）'!$C$6:$U$35,19,FALSE))</f>
        <v/>
      </c>
      <c r="AV114" s="131" t="str">
        <f>IF(AV112="","",VLOOKUP(AV112,'シフト記号表（勤務時間帯）'!$C$6:$U$35,19,FALSE))</f>
        <v/>
      </c>
      <c r="AW114" s="131" t="str">
        <f>IF(AW112="","",VLOOKUP(AW112,'シフト記号表（勤務時間帯）'!$C$6:$U$35,19,FALSE))</f>
        <v/>
      </c>
      <c r="AX114" s="174">
        <f>IF($BB$3="４週",SUM(S114:AT114),IF($BB$3="暦月",SUM(S114:AW114),""))</f>
        <v>0</v>
      </c>
      <c r="AY114" s="182"/>
      <c r="AZ114" s="188">
        <f>IF($BB$3="４週",AX114/4,IF($BB$3="暦月",'通所型サービス（100名）'!AX114/('通所型サービス（100名）'!$BB$8/7),""))</f>
        <v>0</v>
      </c>
      <c r="BA114" s="106"/>
      <c r="BB114" s="25"/>
      <c r="BC114" s="37"/>
      <c r="BD114" s="37"/>
      <c r="BE114" s="37"/>
      <c r="BF114" s="91"/>
      <c r="BG114" s="3"/>
      <c r="BH114" s="3"/>
      <c r="BI114" s="3"/>
      <c r="BJ114" s="3"/>
      <c r="BK114" s="3"/>
      <c r="BL114" s="3"/>
      <c r="BM114" s="3"/>
      <c r="BN114" s="3"/>
      <c r="BO114" s="3"/>
      <c r="BP114" s="3"/>
      <c r="BQ114" s="3"/>
      <c r="BR114" s="3"/>
      <c r="BS114" s="3"/>
      <c r="BT114" s="3"/>
      <c r="BU114" s="3"/>
    </row>
    <row r="115" spans="1:73" ht="20.25" customHeight="1">
      <c r="A115" s="3"/>
      <c r="B115" s="12">
        <f>B112+1</f>
        <v>32</v>
      </c>
      <c r="C115" s="27"/>
      <c r="D115" s="38"/>
      <c r="E115" s="43"/>
      <c r="F115" s="51"/>
      <c r="G115" s="51"/>
      <c r="H115" s="70"/>
      <c r="I115" s="38"/>
      <c r="J115" s="38"/>
      <c r="K115" s="43"/>
      <c r="L115" s="84"/>
      <c r="M115" s="38"/>
      <c r="N115" s="38"/>
      <c r="O115" s="90"/>
      <c r="P115" s="96" t="s">
        <v>54</v>
      </c>
      <c r="Q115" s="102"/>
      <c r="R115" s="107"/>
      <c r="S115" s="216"/>
      <c r="T115" s="218"/>
      <c r="U115" s="218"/>
      <c r="V115" s="218"/>
      <c r="W115" s="218"/>
      <c r="X115" s="218"/>
      <c r="Y115" s="219"/>
      <c r="Z115" s="216"/>
      <c r="AA115" s="218"/>
      <c r="AB115" s="218"/>
      <c r="AC115" s="218"/>
      <c r="AD115" s="218"/>
      <c r="AE115" s="218"/>
      <c r="AF115" s="219"/>
      <c r="AG115" s="216"/>
      <c r="AH115" s="218"/>
      <c r="AI115" s="218"/>
      <c r="AJ115" s="218"/>
      <c r="AK115" s="218"/>
      <c r="AL115" s="218"/>
      <c r="AM115" s="219"/>
      <c r="AN115" s="216"/>
      <c r="AO115" s="218"/>
      <c r="AP115" s="218"/>
      <c r="AQ115" s="218"/>
      <c r="AR115" s="218"/>
      <c r="AS115" s="218"/>
      <c r="AT115" s="219"/>
      <c r="AU115" s="216"/>
      <c r="AV115" s="218"/>
      <c r="AW115" s="218"/>
      <c r="AX115" s="221"/>
      <c r="AY115" s="183"/>
      <c r="AZ115" s="226"/>
      <c r="BA115" s="107"/>
      <c r="BB115" s="198"/>
      <c r="BC115" s="38"/>
      <c r="BD115" s="38"/>
      <c r="BE115" s="38"/>
      <c r="BF115" s="90"/>
      <c r="BG115" s="3"/>
      <c r="BH115" s="3"/>
      <c r="BI115" s="3"/>
      <c r="BJ115" s="3"/>
      <c r="BK115" s="3"/>
      <c r="BL115" s="3"/>
      <c r="BM115" s="3"/>
      <c r="BN115" s="3"/>
      <c r="BO115" s="3"/>
      <c r="BP115" s="3"/>
      <c r="BQ115" s="3"/>
      <c r="BR115" s="3"/>
      <c r="BS115" s="3"/>
      <c r="BT115" s="3"/>
      <c r="BU115" s="3"/>
    </row>
    <row r="116" spans="1:73" ht="20.25" customHeight="1">
      <c r="A116" s="3"/>
      <c r="B116" s="8"/>
      <c r="C116" s="18"/>
      <c r="D116" s="32"/>
      <c r="E116" s="40"/>
      <c r="F116" s="49"/>
      <c r="G116" s="57"/>
      <c r="H116" s="66"/>
      <c r="I116" s="32"/>
      <c r="J116" s="32"/>
      <c r="K116" s="40"/>
      <c r="L116" s="66"/>
      <c r="M116" s="32"/>
      <c r="N116" s="32"/>
      <c r="O116" s="80"/>
      <c r="P116" s="94" t="s">
        <v>69</v>
      </c>
      <c r="Q116" s="100"/>
      <c r="R116" s="105"/>
      <c r="S116" s="118" t="str">
        <f>IF(S115="","",VLOOKUP(S115,'シフト記号表（勤務時間帯）'!$C$6:$K$35,9,FALSE))</f>
        <v/>
      </c>
      <c r="T116" s="130" t="str">
        <f>IF(T115="","",VLOOKUP(T115,'シフト記号表（勤務時間帯）'!$C$6:$K$35,9,FALSE))</f>
        <v/>
      </c>
      <c r="U116" s="130" t="str">
        <f>IF(U115="","",VLOOKUP(U115,'シフト記号表（勤務時間帯）'!$C$6:$K$35,9,FALSE))</f>
        <v/>
      </c>
      <c r="V116" s="130" t="str">
        <f>IF(V115="","",VLOOKUP(V115,'シフト記号表（勤務時間帯）'!$C$6:$K$35,9,FALSE))</f>
        <v/>
      </c>
      <c r="W116" s="130" t="str">
        <f>IF(W115="","",VLOOKUP(W115,'シフト記号表（勤務時間帯）'!$C$6:$K$35,9,FALSE))</f>
        <v/>
      </c>
      <c r="X116" s="130" t="str">
        <f>IF(X115="","",VLOOKUP(X115,'シフト記号表（勤務時間帯）'!$C$6:$K$35,9,FALSE))</f>
        <v/>
      </c>
      <c r="Y116" s="142" t="str">
        <f>IF(Y115="","",VLOOKUP(Y115,'シフト記号表（勤務時間帯）'!$C$6:$K$35,9,FALSE))</f>
        <v/>
      </c>
      <c r="Z116" s="118" t="str">
        <f>IF(Z115="","",VLOOKUP(Z115,'シフト記号表（勤務時間帯）'!$C$6:$K$35,9,FALSE))</f>
        <v/>
      </c>
      <c r="AA116" s="130" t="str">
        <f>IF(AA115="","",VLOOKUP(AA115,'シフト記号表（勤務時間帯）'!$C$6:$K$35,9,FALSE))</f>
        <v/>
      </c>
      <c r="AB116" s="130" t="str">
        <f>IF(AB115="","",VLOOKUP(AB115,'シフト記号表（勤務時間帯）'!$C$6:$K$35,9,FALSE))</f>
        <v/>
      </c>
      <c r="AC116" s="130" t="str">
        <f>IF(AC115="","",VLOOKUP(AC115,'シフト記号表（勤務時間帯）'!$C$6:$K$35,9,FALSE))</f>
        <v/>
      </c>
      <c r="AD116" s="130" t="str">
        <f>IF(AD115="","",VLOOKUP(AD115,'シフト記号表（勤務時間帯）'!$C$6:$K$35,9,FALSE))</f>
        <v/>
      </c>
      <c r="AE116" s="130" t="str">
        <f>IF(AE115="","",VLOOKUP(AE115,'シフト記号表（勤務時間帯）'!$C$6:$K$35,9,FALSE))</f>
        <v/>
      </c>
      <c r="AF116" s="142" t="str">
        <f>IF(AF115="","",VLOOKUP(AF115,'シフト記号表（勤務時間帯）'!$C$6:$K$35,9,FALSE))</f>
        <v/>
      </c>
      <c r="AG116" s="118" t="str">
        <f>IF(AG115="","",VLOOKUP(AG115,'シフト記号表（勤務時間帯）'!$C$6:$K$35,9,FALSE))</f>
        <v/>
      </c>
      <c r="AH116" s="130" t="str">
        <f>IF(AH115="","",VLOOKUP(AH115,'シフト記号表（勤務時間帯）'!$C$6:$K$35,9,FALSE))</f>
        <v/>
      </c>
      <c r="AI116" s="130" t="str">
        <f>IF(AI115="","",VLOOKUP(AI115,'シフト記号表（勤務時間帯）'!$C$6:$K$35,9,FALSE))</f>
        <v/>
      </c>
      <c r="AJ116" s="130" t="str">
        <f>IF(AJ115="","",VLOOKUP(AJ115,'シフト記号表（勤務時間帯）'!$C$6:$K$35,9,FALSE))</f>
        <v/>
      </c>
      <c r="AK116" s="130" t="str">
        <f>IF(AK115="","",VLOOKUP(AK115,'シフト記号表（勤務時間帯）'!$C$6:$K$35,9,FALSE))</f>
        <v/>
      </c>
      <c r="AL116" s="130" t="str">
        <f>IF(AL115="","",VLOOKUP(AL115,'シフト記号表（勤務時間帯）'!$C$6:$K$35,9,FALSE))</f>
        <v/>
      </c>
      <c r="AM116" s="142" t="str">
        <f>IF(AM115="","",VLOOKUP(AM115,'シフト記号表（勤務時間帯）'!$C$6:$K$35,9,FALSE))</f>
        <v/>
      </c>
      <c r="AN116" s="118" t="str">
        <f>IF(AN115="","",VLOOKUP(AN115,'シフト記号表（勤務時間帯）'!$C$6:$K$35,9,FALSE))</f>
        <v/>
      </c>
      <c r="AO116" s="130" t="str">
        <f>IF(AO115="","",VLOOKUP(AO115,'シフト記号表（勤務時間帯）'!$C$6:$K$35,9,FALSE))</f>
        <v/>
      </c>
      <c r="AP116" s="130" t="str">
        <f>IF(AP115="","",VLOOKUP(AP115,'シフト記号表（勤務時間帯）'!$C$6:$K$35,9,FALSE))</f>
        <v/>
      </c>
      <c r="AQ116" s="130" t="str">
        <f>IF(AQ115="","",VLOOKUP(AQ115,'シフト記号表（勤務時間帯）'!$C$6:$K$35,9,FALSE))</f>
        <v/>
      </c>
      <c r="AR116" s="130" t="str">
        <f>IF(AR115="","",VLOOKUP(AR115,'シフト記号表（勤務時間帯）'!$C$6:$K$35,9,FALSE))</f>
        <v/>
      </c>
      <c r="AS116" s="130" t="str">
        <f>IF(AS115="","",VLOOKUP(AS115,'シフト記号表（勤務時間帯）'!$C$6:$K$35,9,FALSE))</f>
        <v/>
      </c>
      <c r="AT116" s="142" t="str">
        <f>IF(AT115="","",VLOOKUP(AT115,'シフト記号表（勤務時間帯）'!$C$6:$K$35,9,FALSE))</f>
        <v/>
      </c>
      <c r="AU116" s="118" t="str">
        <f>IF(AU115="","",VLOOKUP(AU115,'シフト記号表（勤務時間帯）'!$C$6:$K$35,9,FALSE))</f>
        <v/>
      </c>
      <c r="AV116" s="130" t="str">
        <f>IF(AV115="","",VLOOKUP(AV115,'シフト記号表（勤務時間帯）'!$C$6:$K$35,9,FALSE))</f>
        <v/>
      </c>
      <c r="AW116" s="130" t="str">
        <f>IF(AW115="","",VLOOKUP(AW115,'シフト記号表（勤務時間帯）'!$C$6:$K$35,9,FALSE))</f>
        <v/>
      </c>
      <c r="AX116" s="173">
        <f>IF($BB$3="４週",SUM(S116:AT116),IF($BB$3="暦月",SUM(S116:AW116),""))</f>
        <v>0</v>
      </c>
      <c r="AY116" s="181"/>
      <c r="AZ116" s="187">
        <f>IF($BB$3="４週",AX116/4,IF($BB$3="暦月",'通所型サービス（100名）'!AX116/('通所型サービス（100名）'!$BB$8/7),""))</f>
        <v>0</v>
      </c>
      <c r="BA116" s="105"/>
      <c r="BB116" s="18"/>
      <c r="BC116" s="32"/>
      <c r="BD116" s="32"/>
      <c r="BE116" s="32"/>
      <c r="BF116" s="80"/>
      <c r="BG116" s="3"/>
      <c r="BH116" s="3"/>
      <c r="BI116" s="3"/>
      <c r="BJ116" s="3"/>
      <c r="BK116" s="3"/>
      <c r="BL116" s="3"/>
      <c r="BM116" s="3"/>
      <c r="BN116" s="3"/>
      <c r="BO116" s="3"/>
      <c r="BP116" s="3"/>
      <c r="BQ116" s="3"/>
      <c r="BR116" s="3"/>
      <c r="BS116" s="3"/>
      <c r="BT116" s="3"/>
      <c r="BU116" s="3"/>
    </row>
    <row r="117" spans="1:73" ht="20.25" customHeight="1">
      <c r="A117" s="3"/>
      <c r="B117" s="11"/>
      <c r="C117" s="25"/>
      <c r="D117" s="37"/>
      <c r="E117" s="42"/>
      <c r="F117" s="209">
        <f>C115</f>
        <v>0</v>
      </c>
      <c r="G117" s="60"/>
      <c r="H117" s="69"/>
      <c r="I117" s="37"/>
      <c r="J117" s="37"/>
      <c r="K117" s="42"/>
      <c r="L117" s="69"/>
      <c r="M117" s="37"/>
      <c r="N117" s="37"/>
      <c r="O117" s="91"/>
      <c r="P117" s="95" t="s">
        <v>36</v>
      </c>
      <c r="Q117" s="101"/>
      <c r="R117" s="106"/>
      <c r="S117" s="119" t="str">
        <f>IF(S115="","",VLOOKUP(S115,'シフト記号表（勤務時間帯）'!$C$6:$U$35,19,FALSE))</f>
        <v/>
      </c>
      <c r="T117" s="131" t="str">
        <f>IF(T115="","",VLOOKUP(T115,'シフト記号表（勤務時間帯）'!$C$6:$U$35,19,FALSE))</f>
        <v/>
      </c>
      <c r="U117" s="131" t="str">
        <f>IF(U115="","",VLOOKUP(U115,'シフト記号表（勤務時間帯）'!$C$6:$U$35,19,FALSE))</f>
        <v/>
      </c>
      <c r="V117" s="131" t="str">
        <f>IF(V115="","",VLOOKUP(V115,'シフト記号表（勤務時間帯）'!$C$6:$U$35,19,FALSE))</f>
        <v/>
      </c>
      <c r="W117" s="131" t="str">
        <f>IF(W115="","",VLOOKUP(W115,'シフト記号表（勤務時間帯）'!$C$6:$U$35,19,FALSE))</f>
        <v/>
      </c>
      <c r="X117" s="131" t="str">
        <f>IF(X115="","",VLOOKUP(X115,'シフト記号表（勤務時間帯）'!$C$6:$U$35,19,FALSE))</f>
        <v/>
      </c>
      <c r="Y117" s="143" t="str">
        <f>IF(Y115="","",VLOOKUP(Y115,'シフト記号表（勤務時間帯）'!$C$6:$U$35,19,FALSE))</f>
        <v/>
      </c>
      <c r="Z117" s="119" t="str">
        <f>IF(Z115="","",VLOOKUP(Z115,'シフト記号表（勤務時間帯）'!$C$6:$U$35,19,FALSE))</f>
        <v/>
      </c>
      <c r="AA117" s="131" t="str">
        <f>IF(AA115="","",VLOOKUP(AA115,'シフト記号表（勤務時間帯）'!$C$6:$U$35,19,FALSE))</f>
        <v/>
      </c>
      <c r="AB117" s="131" t="str">
        <f>IF(AB115="","",VLOOKUP(AB115,'シフト記号表（勤務時間帯）'!$C$6:$U$35,19,FALSE))</f>
        <v/>
      </c>
      <c r="AC117" s="131" t="str">
        <f>IF(AC115="","",VLOOKUP(AC115,'シフト記号表（勤務時間帯）'!$C$6:$U$35,19,FALSE))</f>
        <v/>
      </c>
      <c r="AD117" s="131" t="str">
        <f>IF(AD115="","",VLOOKUP(AD115,'シフト記号表（勤務時間帯）'!$C$6:$U$35,19,FALSE))</f>
        <v/>
      </c>
      <c r="AE117" s="131" t="str">
        <f>IF(AE115="","",VLOOKUP(AE115,'シフト記号表（勤務時間帯）'!$C$6:$U$35,19,FALSE))</f>
        <v/>
      </c>
      <c r="AF117" s="143" t="str">
        <f>IF(AF115="","",VLOOKUP(AF115,'シフト記号表（勤務時間帯）'!$C$6:$U$35,19,FALSE))</f>
        <v/>
      </c>
      <c r="AG117" s="119" t="str">
        <f>IF(AG115="","",VLOOKUP(AG115,'シフト記号表（勤務時間帯）'!$C$6:$U$35,19,FALSE))</f>
        <v/>
      </c>
      <c r="AH117" s="131" t="str">
        <f>IF(AH115="","",VLOOKUP(AH115,'シフト記号表（勤務時間帯）'!$C$6:$U$35,19,FALSE))</f>
        <v/>
      </c>
      <c r="AI117" s="131" t="str">
        <f>IF(AI115="","",VLOOKUP(AI115,'シフト記号表（勤務時間帯）'!$C$6:$U$35,19,FALSE))</f>
        <v/>
      </c>
      <c r="AJ117" s="131" t="str">
        <f>IF(AJ115="","",VLOOKUP(AJ115,'シフト記号表（勤務時間帯）'!$C$6:$U$35,19,FALSE))</f>
        <v/>
      </c>
      <c r="AK117" s="131" t="str">
        <f>IF(AK115="","",VLOOKUP(AK115,'シフト記号表（勤務時間帯）'!$C$6:$U$35,19,FALSE))</f>
        <v/>
      </c>
      <c r="AL117" s="131" t="str">
        <f>IF(AL115="","",VLOOKUP(AL115,'シフト記号表（勤務時間帯）'!$C$6:$U$35,19,FALSE))</f>
        <v/>
      </c>
      <c r="AM117" s="143" t="str">
        <f>IF(AM115="","",VLOOKUP(AM115,'シフト記号表（勤務時間帯）'!$C$6:$U$35,19,FALSE))</f>
        <v/>
      </c>
      <c r="AN117" s="119" t="str">
        <f>IF(AN115="","",VLOOKUP(AN115,'シフト記号表（勤務時間帯）'!$C$6:$U$35,19,FALSE))</f>
        <v/>
      </c>
      <c r="AO117" s="131" t="str">
        <f>IF(AO115="","",VLOOKUP(AO115,'シフト記号表（勤務時間帯）'!$C$6:$U$35,19,FALSE))</f>
        <v/>
      </c>
      <c r="AP117" s="131" t="str">
        <f>IF(AP115="","",VLOOKUP(AP115,'シフト記号表（勤務時間帯）'!$C$6:$U$35,19,FALSE))</f>
        <v/>
      </c>
      <c r="AQ117" s="131" t="str">
        <f>IF(AQ115="","",VLOOKUP(AQ115,'シフト記号表（勤務時間帯）'!$C$6:$U$35,19,FALSE))</f>
        <v/>
      </c>
      <c r="AR117" s="131" t="str">
        <f>IF(AR115="","",VLOOKUP(AR115,'シフト記号表（勤務時間帯）'!$C$6:$U$35,19,FALSE))</f>
        <v/>
      </c>
      <c r="AS117" s="131" t="str">
        <f>IF(AS115="","",VLOOKUP(AS115,'シフト記号表（勤務時間帯）'!$C$6:$U$35,19,FALSE))</f>
        <v/>
      </c>
      <c r="AT117" s="143" t="str">
        <f>IF(AT115="","",VLOOKUP(AT115,'シフト記号表（勤務時間帯）'!$C$6:$U$35,19,FALSE))</f>
        <v/>
      </c>
      <c r="AU117" s="119" t="str">
        <f>IF(AU115="","",VLOOKUP(AU115,'シフト記号表（勤務時間帯）'!$C$6:$U$35,19,FALSE))</f>
        <v/>
      </c>
      <c r="AV117" s="131" t="str">
        <f>IF(AV115="","",VLOOKUP(AV115,'シフト記号表（勤務時間帯）'!$C$6:$U$35,19,FALSE))</f>
        <v/>
      </c>
      <c r="AW117" s="131" t="str">
        <f>IF(AW115="","",VLOOKUP(AW115,'シフト記号表（勤務時間帯）'!$C$6:$U$35,19,FALSE))</f>
        <v/>
      </c>
      <c r="AX117" s="174">
        <f>IF($BB$3="４週",SUM(S117:AT117),IF($BB$3="暦月",SUM(S117:AW117),""))</f>
        <v>0</v>
      </c>
      <c r="AY117" s="182"/>
      <c r="AZ117" s="188">
        <f>IF($BB$3="４週",AX117/4,IF($BB$3="暦月",'通所型サービス（100名）'!AX117/('通所型サービス（100名）'!$BB$8/7),""))</f>
        <v>0</v>
      </c>
      <c r="BA117" s="106"/>
      <c r="BB117" s="25"/>
      <c r="BC117" s="37"/>
      <c r="BD117" s="37"/>
      <c r="BE117" s="37"/>
      <c r="BF117" s="91"/>
      <c r="BG117" s="3"/>
      <c r="BH117" s="3"/>
      <c r="BI117" s="3"/>
      <c r="BJ117" s="3"/>
      <c r="BK117" s="3"/>
      <c r="BL117" s="3"/>
      <c r="BM117" s="3"/>
      <c r="BN117" s="3"/>
      <c r="BO117" s="3"/>
      <c r="BP117" s="3"/>
      <c r="BQ117" s="3"/>
      <c r="BR117" s="3"/>
      <c r="BS117" s="3"/>
      <c r="BT117" s="3"/>
      <c r="BU117" s="3"/>
    </row>
    <row r="118" spans="1:73" ht="20.25" customHeight="1">
      <c r="A118" s="3"/>
      <c r="B118" s="12">
        <f>B115+1</f>
        <v>33</v>
      </c>
      <c r="C118" s="27"/>
      <c r="D118" s="38"/>
      <c r="E118" s="43"/>
      <c r="F118" s="51"/>
      <c r="G118" s="51"/>
      <c r="H118" s="70"/>
      <c r="I118" s="38"/>
      <c r="J118" s="38"/>
      <c r="K118" s="43"/>
      <c r="L118" s="84"/>
      <c r="M118" s="38"/>
      <c r="N118" s="38"/>
      <c r="O118" s="90"/>
      <c r="P118" s="96" t="s">
        <v>54</v>
      </c>
      <c r="Q118" s="102"/>
      <c r="R118" s="107"/>
      <c r="S118" s="216"/>
      <c r="T118" s="218"/>
      <c r="U118" s="218"/>
      <c r="V118" s="218"/>
      <c r="W118" s="218"/>
      <c r="X118" s="218"/>
      <c r="Y118" s="219"/>
      <c r="Z118" s="216"/>
      <c r="AA118" s="218"/>
      <c r="AB118" s="218"/>
      <c r="AC118" s="218"/>
      <c r="AD118" s="218"/>
      <c r="AE118" s="218"/>
      <c r="AF118" s="219"/>
      <c r="AG118" s="216"/>
      <c r="AH118" s="218"/>
      <c r="AI118" s="218"/>
      <c r="AJ118" s="218"/>
      <c r="AK118" s="218"/>
      <c r="AL118" s="218"/>
      <c r="AM118" s="219"/>
      <c r="AN118" s="216"/>
      <c r="AO118" s="218"/>
      <c r="AP118" s="218"/>
      <c r="AQ118" s="218"/>
      <c r="AR118" s="218"/>
      <c r="AS118" s="218"/>
      <c r="AT118" s="219"/>
      <c r="AU118" s="216"/>
      <c r="AV118" s="218"/>
      <c r="AW118" s="218"/>
      <c r="AX118" s="221"/>
      <c r="AY118" s="183"/>
      <c r="AZ118" s="226"/>
      <c r="BA118" s="107"/>
      <c r="BB118" s="198"/>
      <c r="BC118" s="38"/>
      <c r="BD118" s="38"/>
      <c r="BE118" s="38"/>
      <c r="BF118" s="90"/>
      <c r="BG118" s="3"/>
      <c r="BH118" s="3"/>
      <c r="BI118" s="3"/>
      <c r="BJ118" s="3"/>
      <c r="BK118" s="3"/>
      <c r="BL118" s="3"/>
      <c r="BM118" s="3"/>
      <c r="BN118" s="3"/>
      <c r="BO118" s="3"/>
      <c r="BP118" s="3"/>
      <c r="BQ118" s="3"/>
      <c r="BR118" s="3"/>
      <c r="BS118" s="3"/>
      <c r="BT118" s="3"/>
      <c r="BU118" s="3"/>
    </row>
    <row r="119" spans="1:73" ht="20.25" customHeight="1">
      <c r="A119" s="3"/>
      <c r="B119" s="8"/>
      <c r="C119" s="18"/>
      <c r="D119" s="32"/>
      <c r="E119" s="40"/>
      <c r="F119" s="49"/>
      <c r="G119" s="57"/>
      <c r="H119" s="66"/>
      <c r="I119" s="32"/>
      <c r="J119" s="32"/>
      <c r="K119" s="40"/>
      <c r="L119" s="66"/>
      <c r="M119" s="32"/>
      <c r="N119" s="32"/>
      <c r="O119" s="80"/>
      <c r="P119" s="94" t="s">
        <v>69</v>
      </c>
      <c r="Q119" s="100"/>
      <c r="R119" s="105"/>
      <c r="S119" s="118" t="str">
        <f>IF(S118="","",VLOOKUP(S118,'シフト記号表（勤務時間帯）'!$C$6:$K$35,9,FALSE))</f>
        <v/>
      </c>
      <c r="T119" s="130" t="str">
        <f>IF(T118="","",VLOOKUP(T118,'シフト記号表（勤務時間帯）'!$C$6:$K$35,9,FALSE))</f>
        <v/>
      </c>
      <c r="U119" s="130" t="str">
        <f>IF(U118="","",VLOOKUP(U118,'シフト記号表（勤務時間帯）'!$C$6:$K$35,9,FALSE))</f>
        <v/>
      </c>
      <c r="V119" s="130" t="str">
        <f>IF(V118="","",VLOOKUP(V118,'シフト記号表（勤務時間帯）'!$C$6:$K$35,9,FALSE))</f>
        <v/>
      </c>
      <c r="W119" s="130" t="str">
        <f>IF(W118="","",VLOOKUP(W118,'シフト記号表（勤務時間帯）'!$C$6:$K$35,9,FALSE))</f>
        <v/>
      </c>
      <c r="X119" s="130" t="str">
        <f>IF(X118="","",VLOOKUP(X118,'シフト記号表（勤務時間帯）'!$C$6:$K$35,9,FALSE))</f>
        <v/>
      </c>
      <c r="Y119" s="142" t="str">
        <f>IF(Y118="","",VLOOKUP(Y118,'シフト記号表（勤務時間帯）'!$C$6:$K$35,9,FALSE))</f>
        <v/>
      </c>
      <c r="Z119" s="118" t="str">
        <f>IF(Z118="","",VLOOKUP(Z118,'シフト記号表（勤務時間帯）'!$C$6:$K$35,9,FALSE))</f>
        <v/>
      </c>
      <c r="AA119" s="130" t="str">
        <f>IF(AA118="","",VLOOKUP(AA118,'シフト記号表（勤務時間帯）'!$C$6:$K$35,9,FALSE))</f>
        <v/>
      </c>
      <c r="AB119" s="130" t="str">
        <f>IF(AB118="","",VLOOKUP(AB118,'シフト記号表（勤務時間帯）'!$C$6:$K$35,9,FALSE))</f>
        <v/>
      </c>
      <c r="AC119" s="130" t="str">
        <f>IF(AC118="","",VLOOKUP(AC118,'シフト記号表（勤務時間帯）'!$C$6:$K$35,9,FALSE))</f>
        <v/>
      </c>
      <c r="AD119" s="130" t="str">
        <f>IF(AD118="","",VLOOKUP(AD118,'シフト記号表（勤務時間帯）'!$C$6:$K$35,9,FALSE))</f>
        <v/>
      </c>
      <c r="AE119" s="130" t="str">
        <f>IF(AE118="","",VLOOKUP(AE118,'シフト記号表（勤務時間帯）'!$C$6:$K$35,9,FALSE))</f>
        <v/>
      </c>
      <c r="AF119" s="142" t="str">
        <f>IF(AF118="","",VLOOKUP(AF118,'シフト記号表（勤務時間帯）'!$C$6:$K$35,9,FALSE))</f>
        <v/>
      </c>
      <c r="AG119" s="118" t="str">
        <f>IF(AG118="","",VLOOKUP(AG118,'シフト記号表（勤務時間帯）'!$C$6:$K$35,9,FALSE))</f>
        <v/>
      </c>
      <c r="AH119" s="130" t="str">
        <f>IF(AH118="","",VLOOKUP(AH118,'シフト記号表（勤務時間帯）'!$C$6:$K$35,9,FALSE))</f>
        <v/>
      </c>
      <c r="AI119" s="130" t="str">
        <f>IF(AI118="","",VLOOKUP(AI118,'シフト記号表（勤務時間帯）'!$C$6:$K$35,9,FALSE))</f>
        <v/>
      </c>
      <c r="AJ119" s="130" t="str">
        <f>IF(AJ118="","",VLOOKUP(AJ118,'シフト記号表（勤務時間帯）'!$C$6:$K$35,9,FALSE))</f>
        <v/>
      </c>
      <c r="AK119" s="130" t="str">
        <f>IF(AK118="","",VLOOKUP(AK118,'シフト記号表（勤務時間帯）'!$C$6:$K$35,9,FALSE))</f>
        <v/>
      </c>
      <c r="AL119" s="130" t="str">
        <f>IF(AL118="","",VLOOKUP(AL118,'シフト記号表（勤務時間帯）'!$C$6:$K$35,9,FALSE))</f>
        <v/>
      </c>
      <c r="AM119" s="142" t="str">
        <f>IF(AM118="","",VLOOKUP(AM118,'シフト記号表（勤務時間帯）'!$C$6:$K$35,9,FALSE))</f>
        <v/>
      </c>
      <c r="AN119" s="118" t="str">
        <f>IF(AN118="","",VLOOKUP(AN118,'シフト記号表（勤務時間帯）'!$C$6:$K$35,9,FALSE))</f>
        <v/>
      </c>
      <c r="AO119" s="130" t="str">
        <f>IF(AO118="","",VLOOKUP(AO118,'シフト記号表（勤務時間帯）'!$C$6:$K$35,9,FALSE))</f>
        <v/>
      </c>
      <c r="AP119" s="130" t="str">
        <f>IF(AP118="","",VLOOKUP(AP118,'シフト記号表（勤務時間帯）'!$C$6:$K$35,9,FALSE))</f>
        <v/>
      </c>
      <c r="AQ119" s="130" t="str">
        <f>IF(AQ118="","",VLOOKUP(AQ118,'シフト記号表（勤務時間帯）'!$C$6:$K$35,9,FALSE))</f>
        <v/>
      </c>
      <c r="AR119" s="130" t="str">
        <f>IF(AR118="","",VLOOKUP(AR118,'シフト記号表（勤務時間帯）'!$C$6:$K$35,9,FALSE))</f>
        <v/>
      </c>
      <c r="AS119" s="130" t="str">
        <f>IF(AS118="","",VLOOKUP(AS118,'シフト記号表（勤務時間帯）'!$C$6:$K$35,9,FALSE))</f>
        <v/>
      </c>
      <c r="AT119" s="142" t="str">
        <f>IF(AT118="","",VLOOKUP(AT118,'シフト記号表（勤務時間帯）'!$C$6:$K$35,9,FALSE))</f>
        <v/>
      </c>
      <c r="AU119" s="118" t="str">
        <f>IF(AU118="","",VLOOKUP(AU118,'シフト記号表（勤務時間帯）'!$C$6:$K$35,9,FALSE))</f>
        <v/>
      </c>
      <c r="AV119" s="130" t="str">
        <f>IF(AV118="","",VLOOKUP(AV118,'シフト記号表（勤務時間帯）'!$C$6:$K$35,9,FALSE))</f>
        <v/>
      </c>
      <c r="AW119" s="130" t="str">
        <f>IF(AW118="","",VLOOKUP(AW118,'シフト記号表（勤務時間帯）'!$C$6:$K$35,9,FALSE))</f>
        <v/>
      </c>
      <c r="AX119" s="173">
        <f>IF($BB$3="４週",SUM(S119:AT119),IF($BB$3="暦月",SUM(S119:AW119),""))</f>
        <v>0</v>
      </c>
      <c r="AY119" s="181"/>
      <c r="AZ119" s="187">
        <f>IF($BB$3="４週",AX119/4,IF($BB$3="暦月",'通所型サービス（100名）'!AX119/('通所型サービス（100名）'!$BB$8/7),""))</f>
        <v>0</v>
      </c>
      <c r="BA119" s="105"/>
      <c r="BB119" s="18"/>
      <c r="BC119" s="32"/>
      <c r="BD119" s="32"/>
      <c r="BE119" s="32"/>
      <c r="BF119" s="80"/>
      <c r="BG119" s="3"/>
      <c r="BH119" s="3"/>
      <c r="BI119" s="3"/>
      <c r="BJ119" s="3"/>
      <c r="BK119" s="3"/>
      <c r="BL119" s="3"/>
      <c r="BM119" s="3"/>
      <c r="BN119" s="3"/>
      <c r="BO119" s="3"/>
      <c r="BP119" s="3"/>
      <c r="BQ119" s="3"/>
      <c r="BR119" s="3"/>
      <c r="BS119" s="3"/>
      <c r="BT119" s="3"/>
      <c r="BU119" s="3"/>
    </row>
    <row r="120" spans="1:73" ht="20.25" customHeight="1">
      <c r="A120" s="3"/>
      <c r="B120" s="11"/>
      <c r="C120" s="25"/>
      <c r="D120" s="37"/>
      <c r="E120" s="42"/>
      <c r="F120" s="209">
        <f>C118</f>
        <v>0</v>
      </c>
      <c r="G120" s="60"/>
      <c r="H120" s="69"/>
      <c r="I120" s="37"/>
      <c r="J120" s="37"/>
      <c r="K120" s="42"/>
      <c r="L120" s="69"/>
      <c r="M120" s="37"/>
      <c r="N120" s="37"/>
      <c r="O120" s="91"/>
      <c r="P120" s="95" t="s">
        <v>36</v>
      </c>
      <c r="Q120" s="101"/>
      <c r="R120" s="106"/>
      <c r="S120" s="119" t="str">
        <f>IF(S118="","",VLOOKUP(S118,'シフト記号表（勤務時間帯）'!$C$6:$U$35,19,FALSE))</f>
        <v/>
      </c>
      <c r="T120" s="131" t="str">
        <f>IF(T118="","",VLOOKUP(T118,'シフト記号表（勤務時間帯）'!$C$6:$U$35,19,FALSE))</f>
        <v/>
      </c>
      <c r="U120" s="131" t="str">
        <f>IF(U118="","",VLOOKUP(U118,'シフト記号表（勤務時間帯）'!$C$6:$U$35,19,FALSE))</f>
        <v/>
      </c>
      <c r="V120" s="131" t="str">
        <f>IF(V118="","",VLOOKUP(V118,'シフト記号表（勤務時間帯）'!$C$6:$U$35,19,FALSE))</f>
        <v/>
      </c>
      <c r="W120" s="131" t="str">
        <f>IF(W118="","",VLOOKUP(W118,'シフト記号表（勤務時間帯）'!$C$6:$U$35,19,FALSE))</f>
        <v/>
      </c>
      <c r="X120" s="131" t="str">
        <f>IF(X118="","",VLOOKUP(X118,'シフト記号表（勤務時間帯）'!$C$6:$U$35,19,FALSE))</f>
        <v/>
      </c>
      <c r="Y120" s="143" t="str">
        <f>IF(Y118="","",VLOOKUP(Y118,'シフト記号表（勤務時間帯）'!$C$6:$U$35,19,FALSE))</f>
        <v/>
      </c>
      <c r="Z120" s="119" t="str">
        <f>IF(Z118="","",VLOOKUP(Z118,'シフト記号表（勤務時間帯）'!$C$6:$U$35,19,FALSE))</f>
        <v/>
      </c>
      <c r="AA120" s="131" t="str">
        <f>IF(AA118="","",VLOOKUP(AA118,'シフト記号表（勤務時間帯）'!$C$6:$U$35,19,FALSE))</f>
        <v/>
      </c>
      <c r="AB120" s="131" t="str">
        <f>IF(AB118="","",VLOOKUP(AB118,'シフト記号表（勤務時間帯）'!$C$6:$U$35,19,FALSE))</f>
        <v/>
      </c>
      <c r="AC120" s="131" t="str">
        <f>IF(AC118="","",VLOOKUP(AC118,'シフト記号表（勤務時間帯）'!$C$6:$U$35,19,FALSE))</f>
        <v/>
      </c>
      <c r="AD120" s="131" t="str">
        <f>IF(AD118="","",VLOOKUP(AD118,'シフト記号表（勤務時間帯）'!$C$6:$U$35,19,FALSE))</f>
        <v/>
      </c>
      <c r="AE120" s="131" t="str">
        <f>IF(AE118="","",VLOOKUP(AE118,'シフト記号表（勤務時間帯）'!$C$6:$U$35,19,FALSE))</f>
        <v/>
      </c>
      <c r="AF120" s="143" t="str">
        <f>IF(AF118="","",VLOOKUP(AF118,'シフト記号表（勤務時間帯）'!$C$6:$U$35,19,FALSE))</f>
        <v/>
      </c>
      <c r="AG120" s="119" t="str">
        <f>IF(AG118="","",VLOOKUP(AG118,'シフト記号表（勤務時間帯）'!$C$6:$U$35,19,FALSE))</f>
        <v/>
      </c>
      <c r="AH120" s="131" t="str">
        <f>IF(AH118="","",VLOOKUP(AH118,'シフト記号表（勤務時間帯）'!$C$6:$U$35,19,FALSE))</f>
        <v/>
      </c>
      <c r="AI120" s="131" t="str">
        <f>IF(AI118="","",VLOOKUP(AI118,'シフト記号表（勤務時間帯）'!$C$6:$U$35,19,FALSE))</f>
        <v/>
      </c>
      <c r="AJ120" s="131" t="str">
        <f>IF(AJ118="","",VLOOKUP(AJ118,'シフト記号表（勤務時間帯）'!$C$6:$U$35,19,FALSE))</f>
        <v/>
      </c>
      <c r="AK120" s="131" t="str">
        <f>IF(AK118="","",VLOOKUP(AK118,'シフト記号表（勤務時間帯）'!$C$6:$U$35,19,FALSE))</f>
        <v/>
      </c>
      <c r="AL120" s="131" t="str">
        <f>IF(AL118="","",VLOOKUP(AL118,'シフト記号表（勤務時間帯）'!$C$6:$U$35,19,FALSE))</f>
        <v/>
      </c>
      <c r="AM120" s="143" t="str">
        <f>IF(AM118="","",VLOOKUP(AM118,'シフト記号表（勤務時間帯）'!$C$6:$U$35,19,FALSE))</f>
        <v/>
      </c>
      <c r="AN120" s="119" t="str">
        <f>IF(AN118="","",VLOOKUP(AN118,'シフト記号表（勤務時間帯）'!$C$6:$U$35,19,FALSE))</f>
        <v/>
      </c>
      <c r="AO120" s="131" t="str">
        <f>IF(AO118="","",VLOOKUP(AO118,'シフト記号表（勤務時間帯）'!$C$6:$U$35,19,FALSE))</f>
        <v/>
      </c>
      <c r="AP120" s="131" t="str">
        <f>IF(AP118="","",VLOOKUP(AP118,'シフト記号表（勤務時間帯）'!$C$6:$U$35,19,FALSE))</f>
        <v/>
      </c>
      <c r="AQ120" s="131" t="str">
        <f>IF(AQ118="","",VLOOKUP(AQ118,'シフト記号表（勤務時間帯）'!$C$6:$U$35,19,FALSE))</f>
        <v/>
      </c>
      <c r="AR120" s="131" t="str">
        <f>IF(AR118="","",VLOOKUP(AR118,'シフト記号表（勤務時間帯）'!$C$6:$U$35,19,FALSE))</f>
        <v/>
      </c>
      <c r="AS120" s="131" t="str">
        <f>IF(AS118="","",VLOOKUP(AS118,'シフト記号表（勤務時間帯）'!$C$6:$U$35,19,FALSE))</f>
        <v/>
      </c>
      <c r="AT120" s="143" t="str">
        <f>IF(AT118="","",VLOOKUP(AT118,'シフト記号表（勤務時間帯）'!$C$6:$U$35,19,FALSE))</f>
        <v/>
      </c>
      <c r="AU120" s="119" t="str">
        <f>IF(AU118="","",VLOOKUP(AU118,'シフト記号表（勤務時間帯）'!$C$6:$U$35,19,FALSE))</f>
        <v/>
      </c>
      <c r="AV120" s="131" t="str">
        <f>IF(AV118="","",VLOOKUP(AV118,'シフト記号表（勤務時間帯）'!$C$6:$U$35,19,FALSE))</f>
        <v/>
      </c>
      <c r="AW120" s="131" t="str">
        <f>IF(AW118="","",VLOOKUP(AW118,'シフト記号表（勤務時間帯）'!$C$6:$U$35,19,FALSE))</f>
        <v/>
      </c>
      <c r="AX120" s="174">
        <f>IF($BB$3="４週",SUM(S120:AT120),IF($BB$3="暦月",SUM(S120:AW120),""))</f>
        <v>0</v>
      </c>
      <c r="AY120" s="182"/>
      <c r="AZ120" s="188">
        <f>IF($BB$3="４週",AX120/4,IF($BB$3="暦月",'通所型サービス（100名）'!AX120/('通所型サービス（100名）'!$BB$8/7),""))</f>
        <v>0</v>
      </c>
      <c r="BA120" s="106"/>
      <c r="BB120" s="25"/>
      <c r="BC120" s="37"/>
      <c r="BD120" s="37"/>
      <c r="BE120" s="37"/>
      <c r="BF120" s="91"/>
      <c r="BG120" s="3"/>
      <c r="BH120" s="3"/>
      <c r="BI120" s="3"/>
      <c r="BJ120" s="3"/>
      <c r="BK120" s="3"/>
      <c r="BL120" s="3"/>
      <c r="BM120" s="3"/>
      <c r="BN120" s="3"/>
      <c r="BO120" s="3"/>
      <c r="BP120" s="3"/>
      <c r="BQ120" s="3"/>
      <c r="BR120" s="3"/>
      <c r="BS120" s="3"/>
      <c r="BT120" s="3"/>
      <c r="BU120" s="3"/>
    </row>
    <row r="121" spans="1:73" ht="20.25" customHeight="1">
      <c r="A121" s="3"/>
      <c r="B121" s="12">
        <f>B118+1</f>
        <v>34</v>
      </c>
      <c r="C121" s="27"/>
      <c r="D121" s="38"/>
      <c r="E121" s="43"/>
      <c r="F121" s="51"/>
      <c r="G121" s="51"/>
      <c r="H121" s="70"/>
      <c r="I121" s="38"/>
      <c r="J121" s="38"/>
      <c r="K121" s="43"/>
      <c r="L121" s="84"/>
      <c r="M121" s="38"/>
      <c r="N121" s="38"/>
      <c r="O121" s="90"/>
      <c r="P121" s="96" t="s">
        <v>54</v>
      </c>
      <c r="Q121" s="102"/>
      <c r="R121" s="107"/>
      <c r="S121" s="216"/>
      <c r="T121" s="218"/>
      <c r="U121" s="218"/>
      <c r="V121" s="218"/>
      <c r="W121" s="218"/>
      <c r="X121" s="218"/>
      <c r="Y121" s="219"/>
      <c r="Z121" s="216"/>
      <c r="AA121" s="218"/>
      <c r="AB121" s="218"/>
      <c r="AC121" s="218"/>
      <c r="AD121" s="218"/>
      <c r="AE121" s="218"/>
      <c r="AF121" s="219"/>
      <c r="AG121" s="216"/>
      <c r="AH121" s="218"/>
      <c r="AI121" s="218"/>
      <c r="AJ121" s="218"/>
      <c r="AK121" s="218"/>
      <c r="AL121" s="218"/>
      <c r="AM121" s="219"/>
      <c r="AN121" s="216"/>
      <c r="AO121" s="218"/>
      <c r="AP121" s="218"/>
      <c r="AQ121" s="218"/>
      <c r="AR121" s="218"/>
      <c r="AS121" s="218"/>
      <c r="AT121" s="219"/>
      <c r="AU121" s="216"/>
      <c r="AV121" s="218"/>
      <c r="AW121" s="218"/>
      <c r="AX121" s="221"/>
      <c r="AY121" s="183"/>
      <c r="AZ121" s="226"/>
      <c r="BA121" s="107"/>
      <c r="BB121" s="198"/>
      <c r="BC121" s="38"/>
      <c r="BD121" s="38"/>
      <c r="BE121" s="38"/>
      <c r="BF121" s="90"/>
      <c r="BG121" s="3"/>
      <c r="BH121" s="3"/>
      <c r="BI121" s="3"/>
      <c r="BJ121" s="3"/>
      <c r="BK121" s="3"/>
      <c r="BL121" s="3"/>
      <c r="BM121" s="3"/>
      <c r="BN121" s="3"/>
      <c r="BO121" s="3"/>
      <c r="BP121" s="3"/>
      <c r="BQ121" s="3"/>
      <c r="BR121" s="3"/>
      <c r="BS121" s="3"/>
      <c r="BT121" s="3"/>
      <c r="BU121" s="3"/>
    </row>
    <row r="122" spans="1:73" ht="20.25" customHeight="1">
      <c r="A122" s="3"/>
      <c r="B122" s="8"/>
      <c r="C122" s="18"/>
      <c r="D122" s="32"/>
      <c r="E122" s="40"/>
      <c r="F122" s="49"/>
      <c r="G122" s="57"/>
      <c r="H122" s="66"/>
      <c r="I122" s="32"/>
      <c r="J122" s="32"/>
      <c r="K122" s="40"/>
      <c r="L122" s="66"/>
      <c r="M122" s="32"/>
      <c r="N122" s="32"/>
      <c r="O122" s="80"/>
      <c r="P122" s="94" t="s">
        <v>69</v>
      </c>
      <c r="Q122" s="100"/>
      <c r="R122" s="105"/>
      <c r="S122" s="118" t="str">
        <f>IF(S121="","",VLOOKUP(S121,'シフト記号表（勤務時間帯）'!$C$6:$K$35,9,FALSE))</f>
        <v/>
      </c>
      <c r="T122" s="130" t="str">
        <f>IF(T121="","",VLOOKUP(T121,'シフト記号表（勤務時間帯）'!$C$6:$K$35,9,FALSE))</f>
        <v/>
      </c>
      <c r="U122" s="130" t="str">
        <f>IF(U121="","",VLOOKUP(U121,'シフト記号表（勤務時間帯）'!$C$6:$K$35,9,FALSE))</f>
        <v/>
      </c>
      <c r="V122" s="130" t="str">
        <f>IF(V121="","",VLOOKUP(V121,'シフト記号表（勤務時間帯）'!$C$6:$K$35,9,FALSE))</f>
        <v/>
      </c>
      <c r="W122" s="130" t="str">
        <f>IF(W121="","",VLOOKUP(W121,'シフト記号表（勤務時間帯）'!$C$6:$K$35,9,FALSE))</f>
        <v/>
      </c>
      <c r="X122" s="130" t="str">
        <f>IF(X121="","",VLOOKUP(X121,'シフト記号表（勤務時間帯）'!$C$6:$K$35,9,FALSE))</f>
        <v/>
      </c>
      <c r="Y122" s="142" t="str">
        <f>IF(Y121="","",VLOOKUP(Y121,'シフト記号表（勤務時間帯）'!$C$6:$K$35,9,FALSE))</f>
        <v/>
      </c>
      <c r="Z122" s="118" t="str">
        <f>IF(Z121="","",VLOOKUP(Z121,'シフト記号表（勤務時間帯）'!$C$6:$K$35,9,FALSE))</f>
        <v/>
      </c>
      <c r="AA122" s="130" t="str">
        <f>IF(AA121="","",VLOOKUP(AA121,'シフト記号表（勤務時間帯）'!$C$6:$K$35,9,FALSE))</f>
        <v/>
      </c>
      <c r="AB122" s="130" t="str">
        <f>IF(AB121="","",VLOOKUP(AB121,'シフト記号表（勤務時間帯）'!$C$6:$K$35,9,FALSE))</f>
        <v/>
      </c>
      <c r="AC122" s="130" t="str">
        <f>IF(AC121="","",VLOOKUP(AC121,'シフト記号表（勤務時間帯）'!$C$6:$K$35,9,FALSE))</f>
        <v/>
      </c>
      <c r="AD122" s="130" t="str">
        <f>IF(AD121="","",VLOOKUP(AD121,'シフト記号表（勤務時間帯）'!$C$6:$K$35,9,FALSE))</f>
        <v/>
      </c>
      <c r="AE122" s="130" t="str">
        <f>IF(AE121="","",VLOOKUP(AE121,'シフト記号表（勤務時間帯）'!$C$6:$K$35,9,FALSE))</f>
        <v/>
      </c>
      <c r="AF122" s="142" t="str">
        <f>IF(AF121="","",VLOOKUP(AF121,'シフト記号表（勤務時間帯）'!$C$6:$K$35,9,FALSE))</f>
        <v/>
      </c>
      <c r="AG122" s="118" t="str">
        <f>IF(AG121="","",VLOOKUP(AG121,'シフト記号表（勤務時間帯）'!$C$6:$K$35,9,FALSE))</f>
        <v/>
      </c>
      <c r="AH122" s="130" t="str">
        <f>IF(AH121="","",VLOOKUP(AH121,'シフト記号表（勤務時間帯）'!$C$6:$K$35,9,FALSE))</f>
        <v/>
      </c>
      <c r="AI122" s="130" t="str">
        <f>IF(AI121="","",VLOOKUP(AI121,'シフト記号表（勤務時間帯）'!$C$6:$K$35,9,FALSE))</f>
        <v/>
      </c>
      <c r="AJ122" s="130" t="str">
        <f>IF(AJ121="","",VLOOKUP(AJ121,'シフト記号表（勤務時間帯）'!$C$6:$K$35,9,FALSE))</f>
        <v/>
      </c>
      <c r="AK122" s="130" t="str">
        <f>IF(AK121="","",VLOOKUP(AK121,'シフト記号表（勤務時間帯）'!$C$6:$K$35,9,FALSE))</f>
        <v/>
      </c>
      <c r="AL122" s="130" t="str">
        <f>IF(AL121="","",VLOOKUP(AL121,'シフト記号表（勤務時間帯）'!$C$6:$K$35,9,FALSE))</f>
        <v/>
      </c>
      <c r="AM122" s="142" t="str">
        <f>IF(AM121="","",VLOOKUP(AM121,'シフト記号表（勤務時間帯）'!$C$6:$K$35,9,FALSE))</f>
        <v/>
      </c>
      <c r="AN122" s="118" t="str">
        <f>IF(AN121="","",VLOOKUP(AN121,'シフト記号表（勤務時間帯）'!$C$6:$K$35,9,FALSE))</f>
        <v/>
      </c>
      <c r="AO122" s="130" t="str">
        <f>IF(AO121="","",VLOOKUP(AO121,'シフト記号表（勤務時間帯）'!$C$6:$K$35,9,FALSE))</f>
        <v/>
      </c>
      <c r="AP122" s="130" t="str">
        <f>IF(AP121="","",VLOOKUP(AP121,'シフト記号表（勤務時間帯）'!$C$6:$K$35,9,FALSE))</f>
        <v/>
      </c>
      <c r="AQ122" s="130" t="str">
        <f>IF(AQ121="","",VLOOKUP(AQ121,'シフト記号表（勤務時間帯）'!$C$6:$K$35,9,FALSE))</f>
        <v/>
      </c>
      <c r="AR122" s="130" t="str">
        <f>IF(AR121="","",VLOOKUP(AR121,'シフト記号表（勤務時間帯）'!$C$6:$K$35,9,FALSE))</f>
        <v/>
      </c>
      <c r="AS122" s="130" t="str">
        <f>IF(AS121="","",VLOOKUP(AS121,'シフト記号表（勤務時間帯）'!$C$6:$K$35,9,FALSE))</f>
        <v/>
      </c>
      <c r="AT122" s="142" t="str">
        <f>IF(AT121="","",VLOOKUP(AT121,'シフト記号表（勤務時間帯）'!$C$6:$K$35,9,FALSE))</f>
        <v/>
      </c>
      <c r="AU122" s="118" t="str">
        <f>IF(AU121="","",VLOOKUP(AU121,'シフト記号表（勤務時間帯）'!$C$6:$K$35,9,FALSE))</f>
        <v/>
      </c>
      <c r="AV122" s="130" t="str">
        <f>IF(AV121="","",VLOOKUP(AV121,'シフト記号表（勤務時間帯）'!$C$6:$K$35,9,FALSE))</f>
        <v/>
      </c>
      <c r="AW122" s="130" t="str">
        <f>IF(AW121="","",VLOOKUP(AW121,'シフト記号表（勤務時間帯）'!$C$6:$K$35,9,FALSE))</f>
        <v/>
      </c>
      <c r="AX122" s="173">
        <f>IF($BB$3="４週",SUM(S122:AT122),IF($BB$3="暦月",SUM(S122:AW122),""))</f>
        <v>0</v>
      </c>
      <c r="AY122" s="181"/>
      <c r="AZ122" s="187">
        <f>IF($BB$3="４週",AX122/4,IF($BB$3="暦月",'通所型サービス（100名）'!AX122/('通所型サービス（100名）'!$BB$8/7),""))</f>
        <v>0</v>
      </c>
      <c r="BA122" s="105"/>
      <c r="BB122" s="18"/>
      <c r="BC122" s="32"/>
      <c r="BD122" s="32"/>
      <c r="BE122" s="32"/>
      <c r="BF122" s="80"/>
      <c r="BG122" s="3"/>
      <c r="BH122" s="3"/>
      <c r="BI122" s="3"/>
      <c r="BJ122" s="3"/>
      <c r="BK122" s="3"/>
      <c r="BL122" s="3"/>
      <c r="BM122" s="3"/>
      <c r="BN122" s="3"/>
      <c r="BO122" s="3"/>
      <c r="BP122" s="3"/>
      <c r="BQ122" s="3"/>
      <c r="BR122" s="3"/>
      <c r="BS122" s="3"/>
      <c r="BT122" s="3"/>
      <c r="BU122" s="3"/>
    </row>
    <row r="123" spans="1:73" ht="20.25" customHeight="1">
      <c r="A123" s="3"/>
      <c r="B123" s="11"/>
      <c r="C123" s="25"/>
      <c r="D123" s="37"/>
      <c r="E123" s="42"/>
      <c r="F123" s="209">
        <f>C121</f>
        <v>0</v>
      </c>
      <c r="G123" s="60"/>
      <c r="H123" s="69"/>
      <c r="I123" s="37"/>
      <c r="J123" s="37"/>
      <c r="K123" s="42"/>
      <c r="L123" s="69"/>
      <c r="M123" s="37"/>
      <c r="N123" s="37"/>
      <c r="O123" s="91"/>
      <c r="P123" s="95" t="s">
        <v>36</v>
      </c>
      <c r="Q123" s="101"/>
      <c r="R123" s="106"/>
      <c r="S123" s="119" t="str">
        <f>IF(S121="","",VLOOKUP(S121,'シフト記号表（勤務時間帯）'!$C$6:$U$35,19,FALSE))</f>
        <v/>
      </c>
      <c r="T123" s="131" t="str">
        <f>IF(T121="","",VLOOKUP(T121,'シフト記号表（勤務時間帯）'!$C$6:$U$35,19,FALSE))</f>
        <v/>
      </c>
      <c r="U123" s="131" t="str">
        <f>IF(U121="","",VLOOKUP(U121,'シフト記号表（勤務時間帯）'!$C$6:$U$35,19,FALSE))</f>
        <v/>
      </c>
      <c r="V123" s="131" t="str">
        <f>IF(V121="","",VLOOKUP(V121,'シフト記号表（勤務時間帯）'!$C$6:$U$35,19,FALSE))</f>
        <v/>
      </c>
      <c r="W123" s="131" t="str">
        <f>IF(W121="","",VLOOKUP(W121,'シフト記号表（勤務時間帯）'!$C$6:$U$35,19,FALSE))</f>
        <v/>
      </c>
      <c r="X123" s="131" t="str">
        <f>IF(X121="","",VLOOKUP(X121,'シフト記号表（勤務時間帯）'!$C$6:$U$35,19,FALSE))</f>
        <v/>
      </c>
      <c r="Y123" s="143" t="str">
        <f>IF(Y121="","",VLOOKUP(Y121,'シフト記号表（勤務時間帯）'!$C$6:$U$35,19,FALSE))</f>
        <v/>
      </c>
      <c r="Z123" s="119" t="str">
        <f>IF(Z121="","",VLOOKUP(Z121,'シフト記号表（勤務時間帯）'!$C$6:$U$35,19,FALSE))</f>
        <v/>
      </c>
      <c r="AA123" s="131" t="str">
        <f>IF(AA121="","",VLOOKUP(AA121,'シフト記号表（勤務時間帯）'!$C$6:$U$35,19,FALSE))</f>
        <v/>
      </c>
      <c r="AB123" s="131" t="str">
        <f>IF(AB121="","",VLOOKUP(AB121,'シフト記号表（勤務時間帯）'!$C$6:$U$35,19,FALSE))</f>
        <v/>
      </c>
      <c r="AC123" s="131" t="str">
        <f>IF(AC121="","",VLOOKUP(AC121,'シフト記号表（勤務時間帯）'!$C$6:$U$35,19,FALSE))</f>
        <v/>
      </c>
      <c r="AD123" s="131" t="str">
        <f>IF(AD121="","",VLOOKUP(AD121,'シフト記号表（勤務時間帯）'!$C$6:$U$35,19,FALSE))</f>
        <v/>
      </c>
      <c r="AE123" s="131" t="str">
        <f>IF(AE121="","",VLOOKUP(AE121,'シフト記号表（勤務時間帯）'!$C$6:$U$35,19,FALSE))</f>
        <v/>
      </c>
      <c r="AF123" s="143" t="str">
        <f>IF(AF121="","",VLOOKUP(AF121,'シフト記号表（勤務時間帯）'!$C$6:$U$35,19,FALSE))</f>
        <v/>
      </c>
      <c r="AG123" s="119" t="str">
        <f>IF(AG121="","",VLOOKUP(AG121,'シフト記号表（勤務時間帯）'!$C$6:$U$35,19,FALSE))</f>
        <v/>
      </c>
      <c r="AH123" s="131" t="str">
        <f>IF(AH121="","",VLOOKUP(AH121,'シフト記号表（勤務時間帯）'!$C$6:$U$35,19,FALSE))</f>
        <v/>
      </c>
      <c r="AI123" s="131" t="str">
        <f>IF(AI121="","",VLOOKUP(AI121,'シフト記号表（勤務時間帯）'!$C$6:$U$35,19,FALSE))</f>
        <v/>
      </c>
      <c r="AJ123" s="131" t="str">
        <f>IF(AJ121="","",VLOOKUP(AJ121,'シフト記号表（勤務時間帯）'!$C$6:$U$35,19,FALSE))</f>
        <v/>
      </c>
      <c r="AK123" s="131" t="str">
        <f>IF(AK121="","",VLOOKUP(AK121,'シフト記号表（勤務時間帯）'!$C$6:$U$35,19,FALSE))</f>
        <v/>
      </c>
      <c r="AL123" s="131" t="str">
        <f>IF(AL121="","",VLOOKUP(AL121,'シフト記号表（勤務時間帯）'!$C$6:$U$35,19,FALSE))</f>
        <v/>
      </c>
      <c r="AM123" s="143" t="str">
        <f>IF(AM121="","",VLOOKUP(AM121,'シフト記号表（勤務時間帯）'!$C$6:$U$35,19,FALSE))</f>
        <v/>
      </c>
      <c r="AN123" s="119" t="str">
        <f>IF(AN121="","",VLOOKUP(AN121,'シフト記号表（勤務時間帯）'!$C$6:$U$35,19,FALSE))</f>
        <v/>
      </c>
      <c r="AO123" s="131" t="str">
        <f>IF(AO121="","",VLOOKUP(AO121,'シフト記号表（勤務時間帯）'!$C$6:$U$35,19,FALSE))</f>
        <v/>
      </c>
      <c r="AP123" s="131" t="str">
        <f>IF(AP121="","",VLOOKUP(AP121,'シフト記号表（勤務時間帯）'!$C$6:$U$35,19,FALSE))</f>
        <v/>
      </c>
      <c r="AQ123" s="131" t="str">
        <f>IF(AQ121="","",VLOOKUP(AQ121,'シフト記号表（勤務時間帯）'!$C$6:$U$35,19,FALSE))</f>
        <v/>
      </c>
      <c r="AR123" s="131" t="str">
        <f>IF(AR121="","",VLOOKUP(AR121,'シフト記号表（勤務時間帯）'!$C$6:$U$35,19,FALSE))</f>
        <v/>
      </c>
      <c r="AS123" s="131" t="str">
        <f>IF(AS121="","",VLOOKUP(AS121,'シフト記号表（勤務時間帯）'!$C$6:$U$35,19,FALSE))</f>
        <v/>
      </c>
      <c r="AT123" s="143" t="str">
        <f>IF(AT121="","",VLOOKUP(AT121,'シフト記号表（勤務時間帯）'!$C$6:$U$35,19,FALSE))</f>
        <v/>
      </c>
      <c r="AU123" s="119" t="str">
        <f>IF(AU121="","",VLOOKUP(AU121,'シフト記号表（勤務時間帯）'!$C$6:$U$35,19,FALSE))</f>
        <v/>
      </c>
      <c r="AV123" s="131" t="str">
        <f>IF(AV121="","",VLOOKUP(AV121,'シフト記号表（勤務時間帯）'!$C$6:$U$35,19,FALSE))</f>
        <v/>
      </c>
      <c r="AW123" s="131" t="str">
        <f>IF(AW121="","",VLOOKUP(AW121,'シフト記号表（勤務時間帯）'!$C$6:$U$35,19,FALSE))</f>
        <v/>
      </c>
      <c r="AX123" s="174">
        <f>IF($BB$3="４週",SUM(S123:AT123),IF($BB$3="暦月",SUM(S123:AW123),""))</f>
        <v>0</v>
      </c>
      <c r="AY123" s="182"/>
      <c r="AZ123" s="188">
        <f>IF($BB$3="４週",AX123/4,IF($BB$3="暦月",'通所型サービス（100名）'!AX123/('通所型サービス（100名）'!$BB$8/7),""))</f>
        <v>0</v>
      </c>
      <c r="BA123" s="106"/>
      <c r="BB123" s="25"/>
      <c r="BC123" s="37"/>
      <c r="BD123" s="37"/>
      <c r="BE123" s="37"/>
      <c r="BF123" s="91"/>
      <c r="BG123" s="3"/>
      <c r="BH123" s="3"/>
      <c r="BI123" s="3"/>
      <c r="BJ123" s="3"/>
      <c r="BK123" s="3"/>
      <c r="BL123" s="3"/>
      <c r="BM123" s="3"/>
      <c r="BN123" s="3"/>
      <c r="BO123" s="3"/>
      <c r="BP123" s="3"/>
      <c r="BQ123" s="3"/>
      <c r="BR123" s="3"/>
      <c r="BS123" s="3"/>
      <c r="BT123" s="3"/>
      <c r="BU123" s="3"/>
    </row>
    <row r="124" spans="1:73" ht="20.25" customHeight="1">
      <c r="A124" s="3"/>
      <c r="B124" s="12">
        <f>B121+1</f>
        <v>35</v>
      </c>
      <c r="C124" s="27"/>
      <c r="D124" s="38"/>
      <c r="E124" s="43"/>
      <c r="F124" s="51"/>
      <c r="G124" s="51"/>
      <c r="H124" s="70"/>
      <c r="I124" s="38"/>
      <c r="J124" s="38"/>
      <c r="K124" s="43"/>
      <c r="L124" s="84"/>
      <c r="M124" s="38"/>
      <c r="N124" s="38"/>
      <c r="O124" s="90"/>
      <c r="P124" s="96" t="s">
        <v>54</v>
      </c>
      <c r="Q124" s="102"/>
      <c r="R124" s="107"/>
      <c r="S124" s="216"/>
      <c r="T124" s="218"/>
      <c r="U124" s="218"/>
      <c r="V124" s="218"/>
      <c r="W124" s="218"/>
      <c r="X124" s="218"/>
      <c r="Y124" s="219"/>
      <c r="Z124" s="216"/>
      <c r="AA124" s="218"/>
      <c r="AB124" s="218"/>
      <c r="AC124" s="218"/>
      <c r="AD124" s="218"/>
      <c r="AE124" s="218"/>
      <c r="AF124" s="219"/>
      <c r="AG124" s="216"/>
      <c r="AH124" s="218"/>
      <c r="AI124" s="218"/>
      <c r="AJ124" s="218"/>
      <c r="AK124" s="218"/>
      <c r="AL124" s="218"/>
      <c r="AM124" s="219"/>
      <c r="AN124" s="216"/>
      <c r="AO124" s="218"/>
      <c r="AP124" s="218"/>
      <c r="AQ124" s="218"/>
      <c r="AR124" s="218"/>
      <c r="AS124" s="218"/>
      <c r="AT124" s="219"/>
      <c r="AU124" s="216"/>
      <c r="AV124" s="218"/>
      <c r="AW124" s="218"/>
      <c r="AX124" s="221"/>
      <c r="AY124" s="183"/>
      <c r="AZ124" s="226"/>
      <c r="BA124" s="107"/>
      <c r="BB124" s="198"/>
      <c r="BC124" s="38"/>
      <c r="BD124" s="38"/>
      <c r="BE124" s="38"/>
      <c r="BF124" s="90"/>
      <c r="BG124" s="3"/>
      <c r="BH124" s="3"/>
      <c r="BI124" s="3"/>
      <c r="BJ124" s="3"/>
      <c r="BK124" s="3"/>
      <c r="BL124" s="3"/>
      <c r="BM124" s="3"/>
      <c r="BN124" s="3"/>
      <c r="BO124" s="3"/>
      <c r="BP124" s="3"/>
      <c r="BQ124" s="3"/>
      <c r="BR124" s="3"/>
      <c r="BS124" s="3"/>
      <c r="BT124" s="3"/>
      <c r="BU124" s="3"/>
    </row>
    <row r="125" spans="1:73" ht="20.25" customHeight="1">
      <c r="A125" s="3"/>
      <c r="B125" s="8"/>
      <c r="C125" s="18"/>
      <c r="D125" s="32"/>
      <c r="E125" s="40"/>
      <c r="F125" s="49"/>
      <c r="G125" s="57"/>
      <c r="H125" s="66"/>
      <c r="I125" s="32"/>
      <c r="J125" s="32"/>
      <c r="K125" s="40"/>
      <c r="L125" s="66"/>
      <c r="M125" s="32"/>
      <c r="N125" s="32"/>
      <c r="O125" s="80"/>
      <c r="P125" s="94" t="s">
        <v>69</v>
      </c>
      <c r="Q125" s="100"/>
      <c r="R125" s="105"/>
      <c r="S125" s="118" t="str">
        <f>IF(S124="","",VLOOKUP(S124,'シフト記号表（勤務時間帯）'!$C$6:$K$35,9,FALSE))</f>
        <v/>
      </c>
      <c r="T125" s="130" t="str">
        <f>IF(T124="","",VLOOKUP(T124,'シフト記号表（勤務時間帯）'!$C$6:$K$35,9,FALSE))</f>
        <v/>
      </c>
      <c r="U125" s="130" t="str">
        <f>IF(U124="","",VLOOKUP(U124,'シフト記号表（勤務時間帯）'!$C$6:$K$35,9,FALSE))</f>
        <v/>
      </c>
      <c r="V125" s="130" t="str">
        <f>IF(V124="","",VLOOKUP(V124,'シフト記号表（勤務時間帯）'!$C$6:$K$35,9,FALSE))</f>
        <v/>
      </c>
      <c r="W125" s="130" t="str">
        <f>IF(W124="","",VLOOKUP(W124,'シフト記号表（勤務時間帯）'!$C$6:$K$35,9,FALSE))</f>
        <v/>
      </c>
      <c r="X125" s="130" t="str">
        <f>IF(X124="","",VLOOKUP(X124,'シフト記号表（勤務時間帯）'!$C$6:$K$35,9,FALSE))</f>
        <v/>
      </c>
      <c r="Y125" s="142" t="str">
        <f>IF(Y124="","",VLOOKUP(Y124,'シフト記号表（勤務時間帯）'!$C$6:$K$35,9,FALSE))</f>
        <v/>
      </c>
      <c r="Z125" s="118" t="str">
        <f>IF(Z124="","",VLOOKUP(Z124,'シフト記号表（勤務時間帯）'!$C$6:$K$35,9,FALSE))</f>
        <v/>
      </c>
      <c r="AA125" s="130" t="str">
        <f>IF(AA124="","",VLOOKUP(AA124,'シフト記号表（勤務時間帯）'!$C$6:$K$35,9,FALSE))</f>
        <v/>
      </c>
      <c r="AB125" s="130" t="str">
        <f>IF(AB124="","",VLOOKUP(AB124,'シフト記号表（勤務時間帯）'!$C$6:$K$35,9,FALSE))</f>
        <v/>
      </c>
      <c r="AC125" s="130" t="str">
        <f>IF(AC124="","",VLOOKUP(AC124,'シフト記号表（勤務時間帯）'!$C$6:$K$35,9,FALSE))</f>
        <v/>
      </c>
      <c r="AD125" s="130" t="str">
        <f>IF(AD124="","",VLOOKUP(AD124,'シフト記号表（勤務時間帯）'!$C$6:$K$35,9,FALSE))</f>
        <v/>
      </c>
      <c r="AE125" s="130" t="str">
        <f>IF(AE124="","",VLOOKUP(AE124,'シフト記号表（勤務時間帯）'!$C$6:$K$35,9,FALSE))</f>
        <v/>
      </c>
      <c r="AF125" s="142" t="str">
        <f>IF(AF124="","",VLOOKUP(AF124,'シフト記号表（勤務時間帯）'!$C$6:$K$35,9,FALSE))</f>
        <v/>
      </c>
      <c r="AG125" s="118" t="str">
        <f>IF(AG124="","",VLOOKUP(AG124,'シフト記号表（勤務時間帯）'!$C$6:$K$35,9,FALSE))</f>
        <v/>
      </c>
      <c r="AH125" s="130" t="str">
        <f>IF(AH124="","",VLOOKUP(AH124,'シフト記号表（勤務時間帯）'!$C$6:$K$35,9,FALSE))</f>
        <v/>
      </c>
      <c r="AI125" s="130" t="str">
        <f>IF(AI124="","",VLOOKUP(AI124,'シフト記号表（勤務時間帯）'!$C$6:$K$35,9,FALSE))</f>
        <v/>
      </c>
      <c r="AJ125" s="130" t="str">
        <f>IF(AJ124="","",VLOOKUP(AJ124,'シフト記号表（勤務時間帯）'!$C$6:$K$35,9,FALSE))</f>
        <v/>
      </c>
      <c r="AK125" s="130" t="str">
        <f>IF(AK124="","",VLOOKUP(AK124,'シフト記号表（勤務時間帯）'!$C$6:$K$35,9,FALSE))</f>
        <v/>
      </c>
      <c r="AL125" s="130" t="str">
        <f>IF(AL124="","",VLOOKUP(AL124,'シフト記号表（勤務時間帯）'!$C$6:$K$35,9,FALSE))</f>
        <v/>
      </c>
      <c r="AM125" s="142" t="str">
        <f>IF(AM124="","",VLOOKUP(AM124,'シフト記号表（勤務時間帯）'!$C$6:$K$35,9,FALSE))</f>
        <v/>
      </c>
      <c r="AN125" s="118" t="str">
        <f>IF(AN124="","",VLOOKUP(AN124,'シフト記号表（勤務時間帯）'!$C$6:$K$35,9,FALSE))</f>
        <v/>
      </c>
      <c r="AO125" s="130" t="str">
        <f>IF(AO124="","",VLOOKUP(AO124,'シフト記号表（勤務時間帯）'!$C$6:$K$35,9,FALSE))</f>
        <v/>
      </c>
      <c r="AP125" s="130" t="str">
        <f>IF(AP124="","",VLOOKUP(AP124,'シフト記号表（勤務時間帯）'!$C$6:$K$35,9,FALSE))</f>
        <v/>
      </c>
      <c r="AQ125" s="130" t="str">
        <f>IF(AQ124="","",VLOOKUP(AQ124,'シフト記号表（勤務時間帯）'!$C$6:$K$35,9,FALSE))</f>
        <v/>
      </c>
      <c r="AR125" s="130" t="str">
        <f>IF(AR124="","",VLOOKUP(AR124,'シフト記号表（勤務時間帯）'!$C$6:$K$35,9,FALSE))</f>
        <v/>
      </c>
      <c r="AS125" s="130" t="str">
        <f>IF(AS124="","",VLOOKUP(AS124,'シフト記号表（勤務時間帯）'!$C$6:$K$35,9,FALSE))</f>
        <v/>
      </c>
      <c r="AT125" s="142" t="str">
        <f>IF(AT124="","",VLOOKUP(AT124,'シフト記号表（勤務時間帯）'!$C$6:$K$35,9,FALSE))</f>
        <v/>
      </c>
      <c r="AU125" s="118" t="str">
        <f>IF(AU124="","",VLOOKUP(AU124,'シフト記号表（勤務時間帯）'!$C$6:$K$35,9,FALSE))</f>
        <v/>
      </c>
      <c r="AV125" s="130" t="str">
        <f>IF(AV124="","",VLOOKUP(AV124,'シフト記号表（勤務時間帯）'!$C$6:$K$35,9,FALSE))</f>
        <v/>
      </c>
      <c r="AW125" s="130" t="str">
        <f>IF(AW124="","",VLOOKUP(AW124,'シフト記号表（勤務時間帯）'!$C$6:$K$35,9,FALSE))</f>
        <v/>
      </c>
      <c r="AX125" s="173">
        <f>IF($BB$3="４週",SUM(S125:AT125),IF($BB$3="暦月",SUM(S125:AW125),""))</f>
        <v>0</v>
      </c>
      <c r="AY125" s="181"/>
      <c r="AZ125" s="187">
        <f>IF($BB$3="４週",AX125/4,IF($BB$3="暦月",'通所型サービス（100名）'!AX125/('通所型サービス（100名）'!$BB$8/7),""))</f>
        <v>0</v>
      </c>
      <c r="BA125" s="105"/>
      <c r="BB125" s="18"/>
      <c r="BC125" s="32"/>
      <c r="BD125" s="32"/>
      <c r="BE125" s="32"/>
      <c r="BF125" s="80"/>
      <c r="BG125" s="3"/>
      <c r="BH125" s="3"/>
      <c r="BI125" s="3"/>
      <c r="BJ125" s="3"/>
      <c r="BK125" s="3"/>
      <c r="BL125" s="3"/>
      <c r="BM125" s="3"/>
      <c r="BN125" s="3"/>
      <c r="BO125" s="3"/>
      <c r="BP125" s="3"/>
      <c r="BQ125" s="3"/>
      <c r="BR125" s="3"/>
      <c r="BS125" s="3"/>
      <c r="BT125" s="3"/>
      <c r="BU125" s="3"/>
    </row>
    <row r="126" spans="1:73" ht="20.25" customHeight="1">
      <c r="A126" s="3"/>
      <c r="B126" s="11"/>
      <c r="C126" s="25"/>
      <c r="D126" s="37"/>
      <c r="E126" s="42"/>
      <c r="F126" s="209">
        <f>C124</f>
        <v>0</v>
      </c>
      <c r="G126" s="60"/>
      <c r="H126" s="69"/>
      <c r="I126" s="37"/>
      <c r="J126" s="37"/>
      <c r="K126" s="42"/>
      <c r="L126" s="69"/>
      <c r="M126" s="37"/>
      <c r="N126" s="37"/>
      <c r="O126" s="91"/>
      <c r="P126" s="95" t="s">
        <v>36</v>
      </c>
      <c r="Q126" s="101"/>
      <c r="R126" s="106"/>
      <c r="S126" s="119" t="str">
        <f>IF(S124="","",VLOOKUP(S124,'シフト記号表（勤務時間帯）'!$C$6:$U$35,19,FALSE))</f>
        <v/>
      </c>
      <c r="T126" s="131" t="str">
        <f>IF(T124="","",VLOOKUP(T124,'シフト記号表（勤務時間帯）'!$C$6:$U$35,19,FALSE))</f>
        <v/>
      </c>
      <c r="U126" s="131" t="str">
        <f>IF(U124="","",VLOOKUP(U124,'シフト記号表（勤務時間帯）'!$C$6:$U$35,19,FALSE))</f>
        <v/>
      </c>
      <c r="V126" s="131" t="str">
        <f>IF(V124="","",VLOOKUP(V124,'シフト記号表（勤務時間帯）'!$C$6:$U$35,19,FALSE))</f>
        <v/>
      </c>
      <c r="W126" s="131" t="str">
        <f>IF(W124="","",VLOOKUP(W124,'シフト記号表（勤務時間帯）'!$C$6:$U$35,19,FALSE))</f>
        <v/>
      </c>
      <c r="X126" s="131" t="str">
        <f>IF(X124="","",VLOOKUP(X124,'シフト記号表（勤務時間帯）'!$C$6:$U$35,19,FALSE))</f>
        <v/>
      </c>
      <c r="Y126" s="143" t="str">
        <f>IF(Y124="","",VLOOKUP(Y124,'シフト記号表（勤務時間帯）'!$C$6:$U$35,19,FALSE))</f>
        <v/>
      </c>
      <c r="Z126" s="119" t="str">
        <f>IF(Z124="","",VLOOKUP(Z124,'シフト記号表（勤務時間帯）'!$C$6:$U$35,19,FALSE))</f>
        <v/>
      </c>
      <c r="AA126" s="131" t="str">
        <f>IF(AA124="","",VLOOKUP(AA124,'シフト記号表（勤務時間帯）'!$C$6:$U$35,19,FALSE))</f>
        <v/>
      </c>
      <c r="AB126" s="131" t="str">
        <f>IF(AB124="","",VLOOKUP(AB124,'シフト記号表（勤務時間帯）'!$C$6:$U$35,19,FALSE))</f>
        <v/>
      </c>
      <c r="AC126" s="131" t="str">
        <f>IF(AC124="","",VLOOKUP(AC124,'シフト記号表（勤務時間帯）'!$C$6:$U$35,19,FALSE))</f>
        <v/>
      </c>
      <c r="AD126" s="131" t="str">
        <f>IF(AD124="","",VLOOKUP(AD124,'シフト記号表（勤務時間帯）'!$C$6:$U$35,19,FALSE))</f>
        <v/>
      </c>
      <c r="AE126" s="131" t="str">
        <f>IF(AE124="","",VLOOKUP(AE124,'シフト記号表（勤務時間帯）'!$C$6:$U$35,19,FALSE))</f>
        <v/>
      </c>
      <c r="AF126" s="143" t="str">
        <f>IF(AF124="","",VLOOKUP(AF124,'シフト記号表（勤務時間帯）'!$C$6:$U$35,19,FALSE))</f>
        <v/>
      </c>
      <c r="AG126" s="119" t="str">
        <f>IF(AG124="","",VLOOKUP(AG124,'シフト記号表（勤務時間帯）'!$C$6:$U$35,19,FALSE))</f>
        <v/>
      </c>
      <c r="AH126" s="131" t="str">
        <f>IF(AH124="","",VLOOKUP(AH124,'シフト記号表（勤務時間帯）'!$C$6:$U$35,19,FALSE))</f>
        <v/>
      </c>
      <c r="AI126" s="131" t="str">
        <f>IF(AI124="","",VLOOKUP(AI124,'シフト記号表（勤務時間帯）'!$C$6:$U$35,19,FALSE))</f>
        <v/>
      </c>
      <c r="AJ126" s="131" t="str">
        <f>IF(AJ124="","",VLOOKUP(AJ124,'シフト記号表（勤務時間帯）'!$C$6:$U$35,19,FALSE))</f>
        <v/>
      </c>
      <c r="AK126" s="131" t="str">
        <f>IF(AK124="","",VLOOKUP(AK124,'シフト記号表（勤務時間帯）'!$C$6:$U$35,19,FALSE))</f>
        <v/>
      </c>
      <c r="AL126" s="131" t="str">
        <f>IF(AL124="","",VLOOKUP(AL124,'シフト記号表（勤務時間帯）'!$C$6:$U$35,19,FALSE))</f>
        <v/>
      </c>
      <c r="AM126" s="143" t="str">
        <f>IF(AM124="","",VLOOKUP(AM124,'シフト記号表（勤務時間帯）'!$C$6:$U$35,19,FALSE))</f>
        <v/>
      </c>
      <c r="AN126" s="119" t="str">
        <f>IF(AN124="","",VLOOKUP(AN124,'シフト記号表（勤務時間帯）'!$C$6:$U$35,19,FALSE))</f>
        <v/>
      </c>
      <c r="AO126" s="131" t="str">
        <f>IF(AO124="","",VLOOKUP(AO124,'シフト記号表（勤務時間帯）'!$C$6:$U$35,19,FALSE))</f>
        <v/>
      </c>
      <c r="AP126" s="131" t="str">
        <f>IF(AP124="","",VLOOKUP(AP124,'シフト記号表（勤務時間帯）'!$C$6:$U$35,19,FALSE))</f>
        <v/>
      </c>
      <c r="AQ126" s="131" t="str">
        <f>IF(AQ124="","",VLOOKUP(AQ124,'シフト記号表（勤務時間帯）'!$C$6:$U$35,19,FALSE))</f>
        <v/>
      </c>
      <c r="AR126" s="131" t="str">
        <f>IF(AR124="","",VLOOKUP(AR124,'シフト記号表（勤務時間帯）'!$C$6:$U$35,19,FALSE))</f>
        <v/>
      </c>
      <c r="AS126" s="131" t="str">
        <f>IF(AS124="","",VLOOKUP(AS124,'シフト記号表（勤務時間帯）'!$C$6:$U$35,19,FALSE))</f>
        <v/>
      </c>
      <c r="AT126" s="143" t="str">
        <f>IF(AT124="","",VLOOKUP(AT124,'シフト記号表（勤務時間帯）'!$C$6:$U$35,19,FALSE))</f>
        <v/>
      </c>
      <c r="AU126" s="119" t="str">
        <f>IF(AU124="","",VLOOKUP(AU124,'シフト記号表（勤務時間帯）'!$C$6:$U$35,19,FALSE))</f>
        <v/>
      </c>
      <c r="AV126" s="131" t="str">
        <f>IF(AV124="","",VLOOKUP(AV124,'シフト記号表（勤務時間帯）'!$C$6:$U$35,19,FALSE))</f>
        <v/>
      </c>
      <c r="AW126" s="131" t="str">
        <f>IF(AW124="","",VLOOKUP(AW124,'シフト記号表（勤務時間帯）'!$C$6:$U$35,19,FALSE))</f>
        <v/>
      </c>
      <c r="AX126" s="174">
        <f>IF($BB$3="４週",SUM(S126:AT126),IF($BB$3="暦月",SUM(S126:AW126),""))</f>
        <v>0</v>
      </c>
      <c r="AY126" s="182"/>
      <c r="AZ126" s="188">
        <f>IF($BB$3="４週",AX126/4,IF($BB$3="暦月",'通所型サービス（100名）'!AX126/('通所型サービス（100名）'!$BB$8/7),""))</f>
        <v>0</v>
      </c>
      <c r="BA126" s="106"/>
      <c r="BB126" s="25"/>
      <c r="BC126" s="37"/>
      <c r="BD126" s="37"/>
      <c r="BE126" s="37"/>
      <c r="BF126" s="91"/>
      <c r="BG126" s="3"/>
      <c r="BH126" s="3"/>
      <c r="BI126" s="3"/>
      <c r="BJ126" s="3"/>
      <c r="BK126" s="3"/>
      <c r="BL126" s="3"/>
      <c r="BM126" s="3"/>
      <c r="BN126" s="3"/>
      <c r="BO126" s="3"/>
      <c r="BP126" s="3"/>
      <c r="BQ126" s="3"/>
      <c r="BR126" s="3"/>
      <c r="BS126" s="3"/>
      <c r="BT126" s="3"/>
      <c r="BU126" s="3"/>
    </row>
    <row r="127" spans="1:73" ht="20.25" customHeight="1">
      <c r="A127" s="3"/>
      <c r="B127" s="12">
        <f>B124+1</f>
        <v>36</v>
      </c>
      <c r="C127" s="27"/>
      <c r="D127" s="38"/>
      <c r="E127" s="43"/>
      <c r="F127" s="51"/>
      <c r="G127" s="51"/>
      <c r="H127" s="70"/>
      <c r="I127" s="38"/>
      <c r="J127" s="38"/>
      <c r="K127" s="43"/>
      <c r="L127" s="84"/>
      <c r="M127" s="38"/>
      <c r="N127" s="38"/>
      <c r="O127" s="90"/>
      <c r="P127" s="96" t="s">
        <v>54</v>
      </c>
      <c r="Q127" s="102"/>
      <c r="R127" s="107"/>
      <c r="S127" s="216"/>
      <c r="T127" s="218"/>
      <c r="U127" s="218"/>
      <c r="V127" s="218"/>
      <c r="W127" s="218"/>
      <c r="X127" s="218"/>
      <c r="Y127" s="219"/>
      <c r="Z127" s="216"/>
      <c r="AA127" s="218"/>
      <c r="AB127" s="218"/>
      <c r="AC127" s="218"/>
      <c r="AD127" s="218"/>
      <c r="AE127" s="218"/>
      <c r="AF127" s="219"/>
      <c r="AG127" s="216"/>
      <c r="AH127" s="218"/>
      <c r="AI127" s="218"/>
      <c r="AJ127" s="218"/>
      <c r="AK127" s="218"/>
      <c r="AL127" s="218"/>
      <c r="AM127" s="219"/>
      <c r="AN127" s="216"/>
      <c r="AO127" s="218"/>
      <c r="AP127" s="218"/>
      <c r="AQ127" s="218"/>
      <c r="AR127" s="218"/>
      <c r="AS127" s="218"/>
      <c r="AT127" s="219"/>
      <c r="AU127" s="216"/>
      <c r="AV127" s="218"/>
      <c r="AW127" s="218"/>
      <c r="AX127" s="221"/>
      <c r="AY127" s="183"/>
      <c r="AZ127" s="226"/>
      <c r="BA127" s="107"/>
      <c r="BB127" s="198"/>
      <c r="BC127" s="38"/>
      <c r="BD127" s="38"/>
      <c r="BE127" s="38"/>
      <c r="BF127" s="90"/>
      <c r="BG127" s="3"/>
      <c r="BH127" s="3"/>
      <c r="BI127" s="3"/>
      <c r="BJ127" s="3"/>
      <c r="BK127" s="3"/>
      <c r="BL127" s="3"/>
      <c r="BM127" s="3"/>
      <c r="BN127" s="3"/>
      <c r="BO127" s="3"/>
      <c r="BP127" s="3"/>
      <c r="BQ127" s="3"/>
      <c r="BR127" s="3"/>
      <c r="BS127" s="3"/>
      <c r="BT127" s="3"/>
      <c r="BU127" s="3"/>
    </row>
    <row r="128" spans="1:73" ht="20.25" customHeight="1">
      <c r="A128" s="3"/>
      <c r="B128" s="8"/>
      <c r="C128" s="18"/>
      <c r="D128" s="32"/>
      <c r="E128" s="40"/>
      <c r="F128" s="49"/>
      <c r="G128" s="57"/>
      <c r="H128" s="66"/>
      <c r="I128" s="32"/>
      <c r="J128" s="32"/>
      <c r="K128" s="40"/>
      <c r="L128" s="66"/>
      <c r="M128" s="32"/>
      <c r="N128" s="32"/>
      <c r="O128" s="80"/>
      <c r="P128" s="94" t="s">
        <v>69</v>
      </c>
      <c r="Q128" s="100"/>
      <c r="R128" s="105"/>
      <c r="S128" s="118" t="str">
        <f>IF(S127="","",VLOOKUP(S127,'シフト記号表（勤務時間帯）'!$C$6:$K$35,9,FALSE))</f>
        <v/>
      </c>
      <c r="T128" s="130" t="str">
        <f>IF(T127="","",VLOOKUP(T127,'シフト記号表（勤務時間帯）'!$C$6:$K$35,9,FALSE))</f>
        <v/>
      </c>
      <c r="U128" s="130" t="str">
        <f>IF(U127="","",VLOOKUP(U127,'シフト記号表（勤務時間帯）'!$C$6:$K$35,9,FALSE))</f>
        <v/>
      </c>
      <c r="V128" s="130" t="str">
        <f>IF(V127="","",VLOOKUP(V127,'シフト記号表（勤務時間帯）'!$C$6:$K$35,9,FALSE))</f>
        <v/>
      </c>
      <c r="W128" s="130" t="str">
        <f>IF(W127="","",VLOOKUP(W127,'シフト記号表（勤務時間帯）'!$C$6:$K$35,9,FALSE))</f>
        <v/>
      </c>
      <c r="X128" s="130" t="str">
        <f>IF(X127="","",VLOOKUP(X127,'シフト記号表（勤務時間帯）'!$C$6:$K$35,9,FALSE))</f>
        <v/>
      </c>
      <c r="Y128" s="142" t="str">
        <f>IF(Y127="","",VLOOKUP(Y127,'シフト記号表（勤務時間帯）'!$C$6:$K$35,9,FALSE))</f>
        <v/>
      </c>
      <c r="Z128" s="118" t="str">
        <f>IF(Z127="","",VLOOKUP(Z127,'シフト記号表（勤務時間帯）'!$C$6:$K$35,9,FALSE))</f>
        <v/>
      </c>
      <c r="AA128" s="130" t="str">
        <f>IF(AA127="","",VLOOKUP(AA127,'シフト記号表（勤務時間帯）'!$C$6:$K$35,9,FALSE))</f>
        <v/>
      </c>
      <c r="AB128" s="130" t="str">
        <f>IF(AB127="","",VLOOKUP(AB127,'シフト記号表（勤務時間帯）'!$C$6:$K$35,9,FALSE))</f>
        <v/>
      </c>
      <c r="AC128" s="130" t="str">
        <f>IF(AC127="","",VLOOKUP(AC127,'シフト記号表（勤務時間帯）'!$C$6:$K$35,9,FALSE))</f>
        <v/>
      </c>
      <c r="AD128" s="130" t="str">
        <f>IF(AD127="","",VLOOKUP(AD127,'シフト記号表（勤務時間帯）'!$C$6:$K$35,9,FALSE))</f>
        <v/>
      </c>
      <c r="AE128" s="130" t="str">
        <f>IF(AE127="","",VLOOKUP(AE127,'シフト記号表（勤務時間帯）'!$C$6:$K$35,9,FALSE))</f>
        <v/>
      </c>
      <c r="AF128" s="142" t="str">
        <f>IF(AF127="","",VLOOKUP(AF127,'シフト記号表（勤務時間帯）'!$C$6:$K$35,9,FALSE))</f>
        <v/>
      </c>
      <c r="AG128" s="118" t="str">
        <f>IF(AG127="","",VLOOKUP(AG127,'シフト記号表（勤務時間帯）'!$C$6:$K$35,9,FALSE))</f>
        <v/>
      </c>
      <c r="AH128" s="130" t="str">
        <f>IF(AH127="","",VLOOKUP(AH127,'シフト記号表（勤務時間帯）'!$C$6:$K$35,9,FALSE))</f>
        <v/>
      </c>
      <c r="AI128" s="130" t="str">
        <f>IF(AI127="","",VLOOKUP(AI127,'シフト記号表（勤務時間帯）'!$C$6:$K$35,9,FALSE))</f>
        <v/>
      </c>
      <c r="AJ128" s="130" t="str">
        <f>IF(AJ127="","",VLOOKUP(AJ127,'シフト記号表（勤務時間帯）'!$C$6:$K$35,9,FALSE))</f>
        <v/>
      </c>
      <c r="AK128" s="130" t="str">
        <f>IF(AK127="","",VLOOKUP(AK127,'シフト記号表（勤務時間帯）'!$C$6:$K$35,9,FALSE))</f>
        <v/>
      </c>
      <c r="AL128" s="130" t="str">
        <f>IF(AL127="","",VLOOKUP(AL127,'シフト記号表（勤務時間帯）'!$C$6:$K$35,9,FALSE))</f>
        <v/>
      </c>
      <c r="AM128" s="142" t="str">
        <f>IF(AM127="","",VLOOKUP(AM127,'シフト記号表（勤務時間帯）'!$C$6:$K$35,9,FALSE))</f>
        <v/>
      </c>
      <c r="AN128" s="118" t="str">
        <f>IF(AN127="","",VLOOKUP(AN127,'シフト記号表（勤務時間帯）'!$C$6:$K$35,9,FALSE))</f>
        <v/>
      </c>
      <c r="AO128" s="130" t="str">
        <f>IF(AO127="","",VLOOKUP(AO127,'シフト記号表（勤務時間帯）'!$C$6:$K$35,9,FALSE))</f>
        <v/>
      </c>
      <c r="AP128" s="130" t="str">
        <f>IF(AP127="","",VLOOKUP(AP127,'シフト記号表（勤務時間帯）'!$C$6:$K$35,9,FALSE))</f>
        <v/>
      </c>
      <c r="AQ128" s="130" t="str">
        <f>IF(AQ127="","",VLOOKUP(AQ127,'シフト記号表（勤務時間帯）'!$C$6:$K$35,9,FALSE))</f>
        <v/>
      </c>
      <c r="AR128" s="130" t="str">
        <f>IF(AR127="","",VLOOKUP(AR127,'シフト記号表（勤務時間帯）'!$C$6:$K$35,9,FALSE))</f>
        <v/>
      </c>
      <c r="AS128" s="130" t="str">
        <f>IF(AS127="","",VLOOKUP(AS127,'シフト記号表（勤務時間帯）'!$C$6:$K$35,9,FALSE))</f>
        <v/>
      </c>
      <c r="AT128" s="142" t="str">
        <f>IF(AT127="","",VLOOKUP(AT127,'シフト記号表（勤務時間帯）'!$C$6:$K$35,9,FALSE))</f>
        <v/>
      </c>
      <c r="AU128" s="118" t="str">
        <f>IF(AU127="","",VLOOKUP(AU127,'シフト記号表（勤務時間帯）'!$C$6:$K$35,9,FALSE))</f>
        <v/>
      </c>
      <c r="AV128" s="130" t="str">
        <f>IF(AV127="","",VLOOKUP(AV127,'シフト記号表（勤務時間帯）'!$C$6:$K$35,9,FALSE))</f>
        <v/>
      </c>
      <c r="AW128" s="130" t="str">
        <f>IF(AW127="","",VLOOKUP(AW127,'シフト記号表（勤務時間帯）'!$C$6:$K$35,9,FALSE))</f>
        <v/>
      </c>
      <c r="AX128" s="173">
        <f>IF($BB$3="４週",SUM(S128:AT128),IF($BB$3="暦月",SUM(S128:AW128),""))</f>
        <v>0</v>
      </c>
      <c r="AY128" s="181"/>
      <c r="AZ128" s="187">
        <f>IF($BB$3="４週",AX128/4,IF($BB$3="暦月",'通所型サービス（100名）'!AX128/('通所型サービス（100名）'!$BB$8/7),""))</f>
        <v>0</v>
      </c>
      <c r="BA128" s="105"/>
      <c r="BB128" s="18"/>
      <c r="BC128" s="32"/>
      <c r="BD128" s="32"/>
      <c r="BE128" s="32"/>
      <c r="BF128" s="80"/>
      <c r="BG128" s="3"/>
      <c r="BH128" s="3"/>
      <c r="BI128" s="3"/>
      <c r="BJ128" s="3"/>
      <c r="BK128" s="3"/>
      <c r="BL128" s="3"/>
      <c r="BM128" s="3"/>
      <c r="BN128" s="3"/>
      <c r="BO128" s="3"/>
      <c r="BP128" s="3"/>
      <c r="BQ128" s="3"/>
      <c r="BR128" s="3"/>
      <c r="BS128" s="3"/>
      <c r="BT128" s="3"/>
      <c r="BU128" s="3"/>
    </row>
    <row r="129" spans="1:73" ht="20.25" customHeight="1">
      <c r="A129" s="3"/>
      <c r="B129" s="11"/>
      <c r="C129" s="25"/>
      <c r="D129" s="37"/>
      <c r="E129" s="42"/>
      <c r="F129" s="209">
        <f>C127</f>
        <v>0</v>
      </c>
      <c r="G129" s="60"/>
      <c r="H129" s="69"/>
      <c r="I129" s="37"/>
      <c r="J129" s="37"/>
      <c r="K129" s="42"/>
      <c r="L129" s="69"/>
      <c r="M129" s="37"/>
      <c r="N129" s="37"/>
      <c r="O129" s="91"/>
      <c r="P129" s="95" t="s">
        <v>36</v>
      </c>
      <c r="Q129" s="101"/>
      <c r="R129" s="106"/>
      <c r="S129" s="119" t="str">
        <f>IF(S127="","",VLOOKUP(S127,'シフト記号表（勤務時間帯）'!$C$6:$U$35,19,FALSE))</f>
        <v/>
      </c>
      <c r="T129" s="131" t="str">
        <f>IF(T127="","",VLOOKUP(T127,'シフト記号表（勤務時間帯）'!$C$6:$U$35,19,FALSE))</f>
        <v/>
      </c>
      <c r="U129" s="131" t="str">
        <f>IF(U127="","",VLOOKUP(U127,'シフト記号表（勤務時間帯）'!$C$6:$U$35,19,FALSE))</f>
        <v/>
      </c>
      <c r="V129" s="131" t="str">
        <f>IF(V127="","",VLOOKUP(V127,'シフト記号表（勤務時間帯）'!$C$6:$U$35,19,FALSE))</f>
        <v/>
      </c>
      <c r="W129" s="131" t="str">
        <f>IF(W127="","",VLOOKUP(W127,'シフト記号表（勤務時間帯）'!$C$6:$U$35,19,FALSE))</f>
        <v/>
      </c>
      <c r="X129" s="131" t="str">
        <f>IF(X127="","",VLOOKUP(X127,'シフト記号表（勤務時間帯）'!$C$6:$U$35,19,FALSE))</f>
        <v/>
      </c>
      <c r="Y129" s="143" t="str">
        <f>IF(Y127="","",VLOOKUP(Y127,'シフト記号表（勤務時間帯）'!$C$6:$U$35,19,FALSE))</f>
        <v/>
      </c>
      <c r="Z129" s="119" t="str">
        <f>IF(Z127="","",VLOOKUP(Z127,'シフト記号表（勤務時間帯）'!$C$6:$U$35,19,FALSE))</f>
        <v/>
      </c>
      <c r="AA129" s="131" t="str">
        <f>IF(AA127="","",VLOOKUP(AA127,'シフト記号表（勤務時間帯）'!$C$6:$U$35,19,FALSE))</f>
        <v/>
      </c>
      <c r="AB129" s="131" t="str">
        <f>IF(AB127="","",VLOOKUP(AB127,'シフト記号表（勤務時間帯）'!$C$6:$U$35,19,FALSE))</f>
        <v/>
      </c>
      <c r="AC129" s="131" t="str">
        <f>IF(AC127="","",VLOOKUP(AC127,'シフト記号表（勤務時間帯）'!$C$6:$U$35,19,FALSE))</f>
        <v/>
      </c>
      <c r="AD129" s="131" t="str">
        <f>IF(AD127="","",VLOOKUP(AD127,'シフト記号表（勤務時間帯）'!$C$6:$U$35,19,FALSE))</f>
        <v/>
      </c>
      <c r="AE129" s="131" t="str">
        <f>IF(AE127="","",VLOOKUP(AE127,'シフト記号表（勤務時間帯）'!$C$6:$U$35,19,FALSE))</f>
        <v/>
      </c>
      <c r="AF129" s="143" t="str">
        <f>IF(AF127="","",VLOOKUP(AF127,'シフト記号表（勤務時間帯）'!$C$6:$U$35,19,FALSE))</f>
        <v/>
      </c>
      <c r="AG129" s="119" t="str">
        <f>IF(AG127="","",VLOOKUP(AG127,'シフト記号表（勤務時間帯）'!$C$6:$U$35,19,FALSE))</f>
        <v/>
      </c>
      <c r="AH129" s="131" t="str">
        <f>IF(AH127="","",VLOOKUP(AH127,'シフト記号表（勤務時間帯）'!$C$6:$U$35,19,FALSE))</f>
        <v/>
      </c>
      <c r="AI129" s="131" t="str">
        <f>IF(AI127="","",VLOOKUP(AI127,'シフト記号表（勤務時間帯）'!$C$6:$U$35,19,FALSE))</f>
        <v/>
      </c>
      <c r="AJ129" s="131" t="str">
        <f>IF(AJ127="","",VLOOKUP(AJ127,'シフト記号表（勤務時間帯）'!$C$6:$U$35,19,FALSE))</f>
        <v/>
      </c>
      <c r="AK129" s="131" t="str">
        <f>IF(AK127="","",VLOOKUP(AK127,'シフト記号表（勤務時間帯）'!$C$6:$U$35,19,FALSE))</f>
        <v/>
      </c>
      <c r="AL129" s="131" t="str">
        <f>IF(AL127="","",VLOOKUP(AL127,'シフト記号表（勤務時間帯）'!$C$6:$U$35,19,FALSE))</f>
        <v/>
      </c>
      <c r="AM129" s="143" t="str">
        <f>IF(AM127="","",VLOOKUP(AM127,'シフト記号表（勤務時間帯）'!$C$6:$U$35,19,FALSE))</f>
        <v/>
      </c>
      <c r="AN129" s="119" t="str">
        <f>IF(AN127="","",VLOOKUP(AN127,'シフト記号表（勤務時間帯）'!$C$6:$U$35,19,FALSE))</f>
        <v/>
      </c>
      <c r="AO129" s="131" t="str">
        <f>IF(AO127="","",VLOOKUP(AO127,'シフト記号表（勤務時間帯）'!$C$6:$U$35,19,FALSE))</f>
        <v/>
      </c>
      <c r="AP129" s="131" t="str">
        <f>IF(AP127="","",VLOOKUP(AP127,'シフト記号表（勤務時間帯）'!$C$6:$U$35,19,FALSE))</f>
        <v/>
      </c>
      <c r="AQ129" s="131" t="str">
        <f>IF(AQ127="","",VLOOKUP(AQ127,'シフト記号表（勤務時間帯）'!$C$6:$U$35,19,FALSE))</f>
        <v/>
      </c>
      <c r="AR129" s="131" t="str">
        <f>IF(AR127="","",VLOOKUP(AR127,'シフト記号表（勤務時間帯）'!$C$6:$U$35,19,FALSE))</f>
        <v/>
      </c>
      <c r="AS129" s="131" t="str">
        <f>IF(AS127="","",VLOOKUP(AS127,'シフト記号表（勤務時間帯）'!$C$6:$U$35,19,FALSE))</f>
        <v/>
      </c>
      <c r="AT129" s="143" t="str">
        <f>IF(AT127="","",VLOOKUP(AT127,'シフト記号表（勤務時間帯）'!$C$6:$U$35,19,FALSE))</f>
        <v/>
      </c>
      <c r="AU129" s="119" t="str">
        <f>IF(AU127="","",VLOOKUP(AU127,'シフト記号表（勤務時間帯）'!$C$6:$U$35,19,FALSE))</f>
        <v/>
      </c>
      <c r="AV129" s="131" t="str">
        <f>IF(AV127="","",VLOOKUP(AV127,'シフト記号表（勤務時間帯）'!$C$6:$U$35,19,FALSE))</f>
        <v/>
      </c>
      <c r="AW129" s="131" t="str">
        <f>IF(AW127="","",VLOOKUP(AW127,'シフト記号表（勤務時間帯）'!$C$6:$U$35,19,FALSE))</f>
        <v/>
      </c>
      <c r="AX129" s="174">
        <f>IF($BB$3="４週",SUM(S129:AT129),IF($BB$3="暦月",SUM(S129:AW129),""))</f>
        <v>0</v>
      </c>
      <c r="AY129" s="182"/>
      <c r="AZ129" s="188">
        <f>IF($BB$3="４週",AX129/4,IF($BB$3="暦月",'通所型サービス（100名）'!AX129/('通所型サービス（100名）'!$BB$8/7),""))</f>
        <v>0</v>
      </c>
      <c r="BA129" s="106"/>
      <c r="BB129" s="25"/>
      <c r="BC129" s="37"/>
      <c r="BD129" s="37"/>
      <c r="BE129" s="37"/>
      <c r="BF129" s="91"/>
      <c r="BG129" s="3"/>
      <c r="BH129" s="3"/>
      <c r="BI129" s="3"/>
      <c r="BJ129" s="3"/>
      <c r="BK129" s="3"/>
      <c r="BL129" s="3"/>
      <c r="BM129" s="3"/>
      <c r="BN129" s="3"/>
      <c r="BO129" s="3"/>
      <c r="BP129" s="3"/>
      <c r="BQ129" s="3"/>
      <c r="BR129" s="3"/>
      <c r="BS129" s="3"/>
      <c r="BT129" s="3"/>
      <c r="BU129" s="3"/>
    </row>
    <row r="130" spans="1:73" ht="20.25" customHeight="1">
      <c r="A130" s="3"/>
      <c r="B130" s="12">
        <f>B127+1</f>
        <v>37</v>
      </c>
      <c r="C130" s="27"/>
      <c r="D130" s="38"/>
      <c r="E130" s="43"/>
      <c r="F130" s="51"/>
      <c r="G130" s="51"/>
      <c r="H130" s="70"/>
      <c r="I130" s="38"/>
      <c r="J130" s="38"/>
      <c r="K130" s="43"/>
      <c r="L130" s="84"/>
      <c r="M130" s="38"/>
      <c r="N130" s="38"/>
      <c r="O130" s="90"/>
      <c r="P130" s="96" t="s">
        <v>54</v>
      </c>
      <c r="Q130" s="102"/>
      <c r="R130" s="107"/>
      <c r="S130" s="216"/>
      <c r="T130" s="218"/>
      <c r="U130" s="218"/>
      <c r="V130" s="218"/>
      <c r="W130" s="218"/>
      <c r="X130" s="218"/>
      <c r="Y130" s="219"/>
      <c r="Z130" s="216"/>
      <c r="AA130" s="218"/>
      <c r="AB130" s="218"/>
      <c r="AC130" s="218"/>
      <c r="AD130" s="218"/>
      <c r="AE130" s="218"/>
      <c r="AF130" s="219"/>
      <c r="AG130" s="216"/>
      <c r="AH130" s="218"/>
      <c r="AI130" s="218"/>
      <c r="AJ130" s="218"/>
      <c r="AK130" s="218"/>
      <c r="AL130" s="218"/>
      <c r="AM130" s="219"/>
      <c r="AN130" s="216"/>
      <c r="AO130" s="218"/>
      <c r="AP130" s="218"/>
      <c r="AQ130" s="218"/>
      <c r="AR130" s="218"/>
      <c r="AS130" s="218"/>
      <c r="AT130" s="219"/>
      <c r="AU130" s="216"/>
      <c r="AV130" s="218"/>
      <c r="AW130" s="218"/>
      <c r="AX130" s="221"/>
      <c r="AY130" s="183"/>
      <c r="AZ130" s="226"/>
      <c r="BA130" s="107"/>
      <c r="BB130" s="198"/>
      <c r="BC130" s="38"/>
      <c r="BD130" s="38"/>
      <c r="BE130" s="38"/>
      <c r="BF130" s="90"/>
      <c r="BG130" s="3"/>
      <c r="BH130" s="3"/>
      <c r="BI130" s="3"/>
      <c r="BJ130" s="3"/>
      <c r="BK130" s="3"/>
      <c r="BL130" s="3"/>
      <c r="BM130" s="3"/>
      <c r="BN130" s="3"/>
      <c r="BO130" s="3"/>
      <c r="BP130" s="3"/>
      <c r="BQ130" s="3"/>
      <c r="BR130" s="3"/>
      <c r="BS130" s="3"/>
      <c r="BT130" s="3"/>
      <c r="BU130" s="3"/>
    </row>
    <row r="131" spans="1:73" ht="20.25" customHeight="1">
      <c r="A131" s="3"/>
      <c r="B131" s="8"/>
      <c r="C131" s="18"/>
      <c r="D131" s="32"/>
      <c r="E131" s="40"/>
      <c r="F131" s="49"/>
      <c r="G131" s="57"/>
      <c r="H131" s="66"/>
      <c r="I131" s="32"/>
      <c r="J131" s="32"/>
      <c r="K131" s="40"/>
      <c r="L131" s="66"/>
      <c r="M131" s="32"/>
      <c r="N131" s="32"/>
      <c r="O131" s="80"/>
      <c r="P131" s="94" t="s">
        <v>69</v>
      </c>
      <c r="Q131" s="100"/>
      <c r="R131" s="105"/>
      <c r="S131" s="118" t="str">
        <f>IF(S130="","",VLOOKUP(S130,'シフト記号表（勤務時間帯）'!$C$6:$K$35,9,FALSE))</f>
        <v/>
      </c>
      <c r="T131" s="130" t="str">
        <f>IF(T130="","",VLOOKUP(T130,'シフト記号表（勤務時間帯）'!$C$6:$K$35,9,FALSE))</f>
        <v/>
      </c>
      <c r="U131" s="130" t="str">
        <f>IF(U130="","",VLOOKUP(U130,'シフト記号表（勤務時間帯）'!$C$6:$K$35,9,FALSE))</f>
        <v/>
      </c>
      <c r="V131" s="130" t="str">
        <f>IF(V130="","",VLOOKUP(V130,'シフト記号表（勤務時間帯）'!$C$6:$K$35,9,FALSE))</f>
        <v/>
      </c>
      <c r="W131" s="130" t="str">
        <f>IF(W130="","",VLOOKUP(W130,'シフト記号表（勤務時間帯）'!$C$6:$K$35,9,FALSE))</f>
        <v/>
      </c>
      <c r="X131" s="130" t="str">
        <f>IF(X130="","",VLOOKUP(X130,'シフト記号表（勤務時間帯）'!$C$6:$K$35,9,FALSE))</f>
        <v/>
      </c>
      <c r="Y131" s="142" t="str">
        <f>IF(Y130="","",VLOOKUP(Y130,'シフト記号表（勤務時間帯）'!$C$6:$K$35,9,FALSE))</f>
        <v/>
      </c>
      <c r="Z131" s="118" t="str">
        <f>IF(Z130="","",VLOOKUP(Z130,'シフト記号表（勤務時間帯）'!$C$6:$K$35,9,FALSE))</f>
        <v/>
      </c>
      <c r="AA131" s="130" t="str">
        <f>IF(AA130="","",VLOOKUP(AA130,'シフト記号表（勤務時間帯）'!$C$6:$K$35,9,FALSE))</f>
        <v/>
      </c>
      <c r="AB131" s="130" t="str">
        <f>IF(AB130="","",VLOOKUP(AB130,'シフト記号表（勤務時間帯）'!$C$6:$K$35,9,FALSE))</f>
        <v/>
      </c>
      <c r="AC131" s="130" t="str">
        <f>IF(AC130="","",VLOOKUP(AC130,'シフト記号表（勤務時間帯）'!$C$6:$K$35,9,FALSE))</f>
        <v/>
      </c>
      <c r="AD131" s="130" t="str">
        <f>IF(AD130="","",VLOOKUP(AD130,'シフト記号表（勤務時間帯）'!$C$6:$K$35,9,FALSE))</f>
        <v/>
      </c>
      <c r="AE131" s="130" t="str">
        <f>IF(AE130="","",VLOOKUP(AE130,'シフト記号表（勤務時間帯）'!$C$6:$K$35,9,FALSE))</f>
        <v/>
      </c>
      <c r="AF131" s="142" t="str">
        <f>IF(AF130="","",VLOOKUP(AF130,'シフト記号表（勤務時間帯）'!$C$6:$K$35,9,FALSE))</f>
        <v/>
      </c>
      <c r="AG131" s="118" t="str">
        <f>IF(AG130="","",VLOOKUP(AG130,'シフト記号表（勤務時間帯）'!$C$6:$K$35,9,FALSE))</f>
        <v/>
      </c>
      <c r="AH131" s="130" t="str">
        <f>IF(AH130="","",VLOOKUP(AH130,'シフト記号表（勤務時間帯）'!$C$6:$K$35,9,FALSE))</f>
        <v/>
      </c>
      <c r="AI131" s="130" t="str">
        <f>IF(AI130="","",VLOOKUP(AI130,'シフト記号表（勤務時間帯）'!$C$6:$K$35,9,FALSE))</f>
        <v/>
      </c>
      <c r="AJ131" s="130" t="str">
        <f>IF(AJ130="","",VLOOKUP(AJ130,'シフト記号表（勤務時間帯）'!$C$6:$K$35,9,FALSE))</f>
        <v/>
      </c>
      <c r="AK131" s="130" t="str">
        <f>IF(AK130="","",VLOOKUP(AK130,'シフト記号表（勤務時間帯）'!$C$6:$K$35,9,FALSE))</f>
        <v/>
      </c>
      <c r="AL131" s="130" t="str">
        <f>IF(AL130="","",VLOOKUP(AL130,'シフト記号表（勤務時間帯）'!$C$6:$K$35,9,FALSE))</f>
        <v/>
      </c>
      <c r="AM131" s="142" t="str">
        <f>IF(AM130="","",VLOOKUP(AM130,'シフト記号表（勤務時間帯）'!$C$6:$K$35,9,FALSE))</f>
        <v/>
      </c>
      <c r="AN131" s="118" t="str">
        <f>IF(AN130="","",VLOOKUP(AN130,'シフト記号表（勤務時間帯）'!$C$6:$K$35,9,FALSE))</f>
        <v/>
      </c>
      <c r="AO131" s="130" t="str">
        <f>IF(AO130="","",VLOOKUP(AO130,'シフト記号表（勤務時間帯）'!$C$6:$K$35,9,FALSE))</f>
        <v/>
      </c>
      <c r="AP131" s="130" t="str">
        <f>IF(AP130="","",VLOOKUP(AP130,'シフト記号表（勤務時間帯）'!$C$6:$K$35,9,FALSE))</f>
        <v/>
      </c>
      <c r="AQ131" s="130" t="str">
        <f>IF(AQ130="","",VLOOKUP(AQ130,'シフト記号表（勤務時間帯）'!$C$6:$K$35,9,FALSE))</f>
        <v/>
      </c>
      <c r="AR131" s="130" t="str">
        <f>IF(AR130="","",VLOOKUP(AR130,'シフト記号表（勤務時間帯）'!$C$6:$K$35,9,FALSE))</f>
        <v/>
      </c>
      <c r="AS131" s="130" t="str">
        <f>IF(AS130="","",VLOOKUP(AS130,'シフト記号表（勤務時間帯）'!$C$6:$K$35,9,FALSE))</f>
        <v/>
      </c>
      <c r="AT131" s="142" t="str">
        <f>IF(AT130="","",VLOOKUP(AT130,'シフト記号表（勤務時間帯）'!$C$6:$K$35,9,FALSE))</f>
        <v/>
      </c>
      <c r="AU131" s="118" t="str">
        <f>IF(AU130="","",VLOOKUP(AU130,'シフト記号表（勤務時間帯）'!$C$6:$K$35,9,FALSE))</f>
        <v/>
      </c>
      <c r="AV131" s="130" t="str">
        <f>IF(AV130="","",VLOOKUP(AV130,'シフト記号表（勤務時間帯）'!$C$6:$K$35,9,FALSE))</f>
        <v/>
      </c>
      <c r="AW131" s="130" t="str">
        <f>IF(AW130="","",VLOOKUP(AW130,'シフト記号表（勤務時間帯）'!$C$6:$K$35,9,FALSE))</f>
        <v/>
      </c>
      <c r="AX131" s="173">
        <f>IF($BB$3="４週",SUM(S131:AT131),IF($BB$3="暦月",SUM(S131:AW131),""))</f>
        <v>0</v>
      </c>
      <c r="AY131" s="181"/>
      <c r="AZ131" s="187">
        <f>IF($BB$3="４週",AX131/4,IF($BB$3="暦月",'通所型サービス（100名）'!AX131/('通所型サービス（100名）'!$BB$8/7),""))</f>
        <v>0</v>
      </c>
      <c r="BA131" s="105"/>
      <c r="BB131" s="18"/>
      <c r="BC131" s="32"/>
      <c r="BD131" s="32"/>
      <c r="BE131" s="32"/>
      <c r="BF131" s="80"/>
      <c r="BG131" s="3"/>
      <c r="BH131" s="3"/>
      <c r="BI131" s="3"/>
      <c r="BJ131" s="3"/>
      <c r="BK131" s="3"/>
      <c r="BL131" s="3"/>
      <c r="BM131" s="3"/>
      <c r="BN131" s="3"/>
      <c r="BO131" s="3"/>
      <c r="BP131" s="3"/>
      <c r="BQ131" s="3"/>
      <c r="BR131" s="3"/>
      <c r="BS131" s="3"/>
      <c r="BT131" s="3"/>
      <c r="BU131" s="3"/>
    </row>
    <row r="132" spans="1:73" ht="20.25" customHeight="1">
      <c r="A132" s="3"/>
      <c r="B132" s="11"/>
      <c r="C132" s="25"/>
      <c r="D132" s="37"/>
      <c r="E132" s="42"/>
      <c r="F132" s="209">
        <f>C130</f>
        <v>0</v>
      </c>
      <c r="G132" s="60"/>
      <c r="H132" s="69"/>
      <c r="I132" s="37"/>
      <c r="J132" s="37"/>
      <c r="K132" s="42"/>
      <c r="L132" s="69"/>
      <c r="M132" s="37"/>
      <c r="N132" s="37"/>
      <c r="O132" s="91"/>
      <c r="P132" s="95" t="s">
        <v>36</v>
      </c>
      <c r="Q132" s="101"/>
      <c r="R132" s="106"/>
      <c r="S132" s="119" t="str">
        <f>IF(S130="","",VLOOKUP(S130,'シフト記号表（勤務時間帯）'!$C$6:$U$35,19,FALSE))</f>
        <v/>
      </c>
      <c r="T132" s="131" t="str">
        <f>IF(T130="","",VLOOKUP(T130,'シフト記号表（勤務時間帯）'!$C$6:$U$35,19,FALSE))</f>
        <v/>
      </c>
      <c r="U132" s="131" t="str">
        <f>IF(U130="","",VLOOKUP(U130,'シフト記号表（勤務時間帯）'!$C$6:$U$35,19,FALSE))</f>
        <v/>
      </c>
      <c r="V132" s="131" t="str">
        <f>IF(V130="","",VLOOKUP(V130,'シフト記号表（勤務時間帯）'!$C$6:$U$35,19,FALSE))</f>
        <v/>
      </c>
      <c r="W132" s="131" t="str">
        <f>IF(W130="","",VLOOKUP(W130,'シフト記号表（勤務時間帯）'!$C$6:$U$35,19,FALSE))</f>
        <v/>
      </c>
      <c r="X132" s="131" t="str">
        <f>IF(X130="","",VLOOKUP(X130,'シフト記号表（勤務時間帯）'!$C$6:$U$35,19,FALSE))</f>
        <v/>
      </c>
      <c r="Y132" s="143" t="str">
        <f>IF(Y130="","",VLOOKUP(Y130,'シフト記号表（勤務時間帯）'!$C$6:$U$35,19,FALSE))</f>
        <v/>
      </c>
      <c r="Z132" s="119" t="str">
        <f>IF(Z130="","",VLOOKUP(Z130,'シフト記号表（勤務時間帯）'!$C$6:$U$35,19,FALSE))</f>
        <v/>
      </c>
      <c r="AA132" s="131" t="str">
        <f>IF(AA130="","",VLOOKUP(AA130,'シフト記号表（勤務時間帯）'!$C$6:$U$35,19,FALSE))</f>
        <v/>
      </c>
      <c r="AB132" s="131" t="str">
        <f>IF(AB130="","",VLOOKUP(AB130,'シフト記号表（勤務時間帯）'!$C$6:$U$35,19,FALSE))</f>
        <v/>
      </c>
      <c r="AC132" s="131" t="str">
        <f>IF(AC130="","",VLOOKUP(AC130,'シフト記号表（勤務時間帯）'!$C$6:$U$35,19,FALSE))</f>
        <v/>
      </c>
      <c r="AD132" s="131" t="str">
        <f>IF(AD130="","",VLOOKUP(AD130,'シフト記号表（勤務時間帯）'!$C$6:$U$35,19,FALSE))</f>
        <v/>
      </c>
      <c r="AE132" s="131" t="str">
        <f>IF(AE130="","",VLOOKUP(AE130,'シフト記号表（勤務時間帯）'!$C$6:$U$35,19,FALSE))</f>
        <v/>
      </c>
      <c r="AF132" s="143" t="str">
        <f>IF(AF130="","",VLOOKUP(AF130,'シフト記号表（勤務時間帯）'!$C$6:$U$35,19,FALSE))</f>
        <v/>
      </c>
      <c r="AG132" s="119" t="str">
        <f>IF(AG130="","",VLOOKUP(AG130,'シフト記号表（勤務時間帯）'!$C$6:$U$35,19,FALSE))</f>
        <v/>
      </c>
      <c r="AH132" s="131" t="str">
        <f>IF(AH130="","",VLOOKUP(AH130,'シフト記号表（勤務時間帯）'!$C$6:$U$35,19,FALSE))</f>
        <v/>
      </c>
      <c r="AI132" s="131" t="str">
        <f>IF(AI130="","",VLOOKUP(AI130,'シフト記号表（勤務時間帯）'!$C$6:$U$35,19,FALSE))</f>
        <v/>
      </c>
      <c r="AJ132" s="131" t="str">
        <f>IF(AJ130="","",VLOOKUP(AJ130,'シフト記号表（勤務時間帯）'!$C$6:$U$35,19,FALSE))</f>
        <v/>
      </c>
      <c r="AK132" s="131" t="str">
        <f>IF(AK130="","",VLOOKUP(AK130,'シフト記号表（勤務時間帯）'!$C$6:$U$35,19,FALSE))</f>
        <v/>
      </c>
      <c r="AL132" s="131" t="str">
        <f>IF(AL130="","",VLOOKUP(AL130,'シフト記号表（勤務時間帯）'!$C$6:$U$35,19,FALSE))</f>
        <v/>
      </c>
      <c r="AM132" s="143" t="str">
        <f>IF(AM130="","",VLOOKUP(AM130,'シフト記号表（勤務時間帯）'!$C$6:$U$35,19,FALSE))</f>
        <v/>
      </c>
      <c r="AN132" s="119" t="str">
        <f>IF(AN130="","",VLOOKUP(AN130,'シフト記号表（勤務時間帯）'!$C$6:$U$35,19,FALSE))</f>
        <v/>
      </c>
      <c r="AO132" s="131" t="str">
        <f>IF(AO130="","",VLOOKUP(AO130,'シフト記号表（勤務時間帯）'!$C$6:$U$35,19,FALSE))</f>
        <v/>
      </c>
      <c r="AP132" s="131" t="str">
        <f>IF(AP130="","",VLOOKUP(AP130,'シフト記号表（勤務時間帯）'!$C$6:$U$35,19,FALSE))</f>
        <v/>
      </c>
      <c r="AQ132" s="131" t="str">
        <f>IF(AQ130="","",VLOOKUP(AQ130,'シフト記号表（勤務時間帯）'!$C$6:$U$35,19,FALSE))</f>
        <v/>
      </c>
      <c r="AR132" s="131" t="str">
        <f>IF(AR130="","",VLOOKUP(AR130,'シフト記号表（勤務時間帯）'!$C$6:$U$35,19,FALSE))</f>
        <v/>
      </c>
      <c r="AS132" s="131" t="str">
        <f>IF(AS130="","",VLOOKUP(AS130,'シフト記号表（勤務時間帯）'!$C$6:$U$35,19,FALSE))</f>
        <v/>
      </c>
      <c r="AT132" s="143" t="str">
        <f>IF(AT130="","",VLOOKUP(AT130,'シフト記号表（勤務時間帯）'!$C$6:$U$35,19,FALSE))</f>
        <v/>
      </c>
      <c r="AU132" s="119" t="str">
        <f>IF(AU130="","",VLOOKUP(AU130,'シフト記号表（勤務時間帯）'!$C$6:$U$35,19,FALSE))</f>
        <v/>
      </c>
      <c r="AV132" s="131" t="str">
        <f>IF(AV130="","",VLOOKUP(AV130,'シフト記号表（勤務時間帯）'!$C$6:$U$35,19,FALSE))</f>
        <v/>
      </c>
      <c r="AW132" s="131" t="str">
        <f>IF(AW130="","",VLOOKUP(AW130,'シフト記号表（勤務時間帯）'!$C$6:$U$35,19,FALSE))</f>
        <v/>
      </c>
      <c r="AX132" s="174">
        <f>IF($BB$3="４週",SUM(S132:AT132),IF($BB$3="暦月",SUM(S132:AW132),""))</f>
        <v>0</v>
      </c>
      <c r="AY132" s="182"/>
      <c r="AZ132" s="188">
        <f>IF($BB$3="４週",AX132/4,IF($BB$3="暦月",'通所型サービス（100名）'!AX132/('通所型サービス（100名）'!$BB$8/7),""))</f>
        <v>0</v>
      </c>
      <c r="BA132" s="106"/>
      <c r="BB132" s="25"/>
      <c r="BC132" s="37"/>
      <c r="BD132" s="37"/>
      <c r="BE132" s="37"/>
      <c r="BF132" s="91"/>
      <c r="BG132" s="3"/>
      <c r="BH132" s="3"/>
      <c r="BI132" s="3"/>
      <c r="BJ132" s="3"/>
      <c r="BK132" s="3"/>
      <c r="BL132" s="3"/>
      <c r="BM132" s="3"/>
      <c r="BN132" s="3"/>
      <c r="BO132" s="3"/>
      <c r="BP132" s="3"/>
      <c r="BQ132" s="3"/>
      <c r="BR132" s="3"/>
      <c r="BS132" s="3"/>
      <c r="BT132" s="3"/>
      <c r="BU132" s="3"/>
    </row>
    <row r="133" spans="1:73" ht="20.25" customHeight="1">
      <c r="A133" s="3"/>
      <c r="B133" s="12">
        <f>B130+1</f>
        <v>38</v>
      </c>
      <c r="C133" s="27"/>
      <c r="D133" s="38"/>
      <c r="E133" s="43"/>
      <c r="F133" s="51"/>
      <c r="G133" s="51"/>
      <c r="H133" s="70"/>
      <c r="I133" s="38"/>
      <c r="J133" s="38"/>
      <c r="K133" s="43"/>
      <c r="L133" s="84"/>
      <c r="M133" s="38"/>
      <c r="N133" s="38"/>
      <c r="O133" s="90"/>
      <c r="P133" s="96" t="s">
        <v>54</v>
      </c>
      <c r="Q133" s="102"/>
      <c r="R133" s="107"/>
      <c r="S133" s="216"/>
      <c r="T133" s="218"/>
      <c r="U133" s="218"/>
      <c r="V133" s="218"/>
      <c r="W133" s="218"/>
      <c r="X133" s="218"/>
      <c r="Y133" s="219"/>
      <c r="Z133" s="216"/>
      <c r="AA133" s="218"/>
      <c r="AB133" s="218"/>
      <c r="AC133" s="218"/>
      <c r="AD133" s="218"/>
      <c r="AE133" s="218"/>
      <c r="AF133" s="219"/>
      <c r="AG133" s="216"/>
      <c r="AH133" s="218"/>
      <c r="AI133" s="218"/>
      <c r="AJ133" s="218"/>
      <c r="AK133" s="218"/>
      <c r="AL133" s="218"/>
      <c r="AM133" s="219"/>
      <c r="AN133" s="216"/>
      <c r="AO133" s="218"/>
      <c r="AP133" s="218"/>
      <c r="AQ133" s="218"/>
      <c r="AR133" s="218"/>
      <c r="AS133" s="218"/>
      <c r="AT133" s="219"/>
      <c r="AU133" s="216"/>
      <c r="AV133" s="218"/>
      <c r="AW133" s="218"/>
      <c r="AX133" s="221"/>
      <c r="AY133" s="183"/>
      <c r="AZ133" s="226"/>
      <c r="BA133" s="107"/>
      <c r="BB133" s="198"/>
      <c r="BC133" s="38"/>
      <c r="BD133" s="38"/>
      <c r="BE133" s="38"/>
      <c r="BF133" s="90"/>
      <c r="BG133" s="3"/>
      <c r="BH133" s="3"/>
      <c r="BI133" s="3"/>
      <c r="BJ133" s="3"/>
      <c r="BK133" s="3"/>
      <c r="BL133" s="3"/>
      <c r="BM133" s="3"/>
      <c r="BN133" s="3"/>
      <c r="BO133" s="3"/>
      <c r="BP133" s="3"/>
      <c r="BQ133" s="3"/>
      <c r="BR133" s="3"/>
      <c r="BS133" s="3"/>
      <c r="BT133" s="3"/>
      <c r="BU133" s="3"/>
    </row>
    <row r="134" spans="1:73" ht="20.25" customHeight="1">
      <c r="A134" s="3"/>
      <c r="B134" s="8"/>
      <c r="C134" s="18"/>
      <c r="D134" s="32"/>
      <c r="E134" s="40"/>
      <c r="F134" s="49"/>
      <c r="G134" s="57"/>
      <c r="H134" s="66"/>
      <c r="I134" s="32"/>
      <c r="J134" s="32"/>
      <c r="K134" s="40"/>
      <c r="L134" s="66"/>
      <c r="M134" s="32"/>
      <c r="N134" s="32"/>
      <c r="O134" s="80"/>
      <c r="P134" s="94" t="s">
        <v>69</v>
      </c>
      <c r="Q134" s="100"/>
      <c r="R134" s="105"/>
      <c r="S134" s="118" t="str">
        <f>IF(S133="","",VLOOKUP(S133,'シフト記号表（勤務時間帯）'!$C$6:$K$35,9,FALSE))</f>
        <v/>
      </c>
      <c r="T134" s="130" t="str">
        <f>IF(T133="","",VLOOKUP(T133,'シフト記号表（勤務時間帯）'!$C$6:$K$35,9,FALSE))</f>
        <v/>
      </c>
      <c r="U134" s="130" t="str">
        <f>IF(U133="","",VLOOKUP(U133,'シフト記号表（勤務時間帯）'!$C$6:$K$35,9,FALSE))</f>
        <v/>
      </c>
      <c r="V134" s="130" t="str">
        <f>IF(V133="","",VLOOKUP(V133,'シフト記号表（勤務時間帯）'!$C$6:$K$35,9,FALSE))</f>
        <v/>
      </c>
      <c r="W134" s="130" t="str">
        <f>IF(W133="","",VLOOKUP(W133,'シフト記号表（勤務時間帯）'!$C$6:$K$35,9,FALSE))</f>
        <v/>
      </c>
      <c r="X134" s="130" t="str">
        <f>IF(X133="","",VLOOKUP(X133,'シフト記号表（勤務時間帯）'!$C$6:$K$35,9,FALSE))</f>
        <v/>
      </c>
      <c r="Y134" s="142" t="str">
        <f>IF(Y133="","",VLOOKUP(Y133,'シフト記号表（勤務時間帯）'!$C$6:$K$35,9,FALSE))</f>
        <v/>
      </c>
      <c r="Z134" s="118" t="str">
        <f>IF(Z133="","",VLOOKUP(Z133,'シフト記号表（勤務時間帯）'!$C$6:$K$35,9,FALSE))</f>
        <v/>
      </c>
      <c r="AA134" s="130" t="str">
        <f>IF(AA133="","",VLOOKUP(AA133,'シフト記号表（勤務時間帯）'!$C$6:$K$35,9,FALSE))</f>
        <v/>
      </c>
      <c r="AB134" s="130" t="str">
        <f>IF(AB133="","",VLOOKUP(AB133,'シフト記号表（勤務時間帯）'!$C$6:$K$35,9,FALSE))</f>
        <v/>
      </c>
      <c r="AC134" s="130" t="str">
        <f>IF(AC133="","",VLOOKUP(AC133,'シフト記号表（勤務時間帯）'!$C$6:$K$35,9,FALSE))</f>
        <v/>
      </c>
      <c r="AD134" s="130" t="str">
        <f>IF(AD133="","",VLOOKUP(AD133,'シフト記号表（勤務時間帯）'!$C$6:$K$35,9,FALSE))</f>
        <v/>
      </c>
      <c r="AE134" s="130" t="str">
        <f>IF(AE133="","",VLOOKUP(AE133,'シフト記号表（勤務時間帯）'!$C$6:$K$35,9,FALSE))</f>
        <v/>
      </c>
      <c r="AF134" s="142" t="str">
        <f>IF(AF133="","",VLOOKUP(AF133,'シフト記号表（勤務時間帯）'!$C$6:$K$35,9,FALSE))</f>
        <v/>
      </c>
      <c r="AG134" s="118" t="str">
        <f>IF(AG133="","",VLOOKUP(AG133,'シフト記号表（勤務時間帯）'!$C$6:$K$35,9,FALSE))</f>
        <v/>
      </c>
      <c r="AH134" s="130" t="str">
        <f>IF(AH133="","",VLOOKUP(AH133,'シフト記号表（勤務時間帯）'!$C$6:$K$35,9,FALSE))</f>
        <v/>
      </c>
      <c r="AI134" s="130" t="str">
        <f>IF(AI133="","",VLOOKUP(AI133,'シフト記号表（勤務時間帯）'!$C$6:$K$35,9,FALSE))</f>
        <v/>
      </c>
      <c r="AJ134" s="130" t="str">
        <f>IF(AJ133="","",VLOOKUP(AJ133,'シフト記号表（勤務時間帯）'!$C$6:$K$35,9,FALSE))</f>
        <v/>
      </c>
      <c r="AK134" s="130" t="str">
        <f>IF(AK133="","",VLOOKUP(AK133,'シフト記号表（勤務時間帯）'!$C$6:$K$35,9,FALSE))</f>
        <v/>
      </c>
      <c r="AL134" s="130" t="str">
        <f>IF(AL133="","",VLOOKUP(AL133,'シフト記号表（勤務時間帯）'!$C$6:$K$35,9,FALSE))</f>
        <v/>
      </c>
      <c r="AM134" s="142" t="str">
        <f>IF(AM133="","",VLOOKUP(AM133,'シフト記号表（勤務時間帯）'!$C$6:$K$35,9,FALSE))</f>
        <v/>
      </c>
      <c r="AN134" s="118" t="str">
        <f>IF(AN133="","",VLOOKUP(AN133,'シフト記号表（勤務時間帯）'!$C$6:$K$35,9,FALSE))</f>
        <v/>
      </c>
      <c r="AO134" s="130" t="str">
        <f>IF(AO133="","",VLOOKUP(AO133,'シフト記号表（勤務時間帯）'!$C$6:$K$35,9,FALSE))</f>
        <v/>
      </c>
      <c r="AP134" s="130" t="str">
        <f>IF(AP133="","",VLOOKUP(AP133,'シフト記号表（勤務時間帯）'!$C$6:$K$35,9,FALSE))</f>
        <v/>
      </c>
      <c r="AQ134" s="130" t="str">
        <f>IF(AQ133="","",VLOOKUP(AQ133,'シフト記号表（勤務時間帯）'!$C$6:$K$35,9,FALSE))</f>
        <v/>
      </c>
      <c r="AR134" s="130" t="str">
        <f>IF(AR133="","",VLOOKUP(AR133,'シフト記号表（勤務時間帯）'!$C$6:$K$35,9,FALSE))</f>
        <v/>
      </c>
      <c r="AS134" s="130" t="str">
        <f>IF(AS133="","",VLOOKUP(AS133,'シフト記号表（勤務時間帯）'!$C$6:$K$35,9,FALSE))</f>
        <v/>
      </c>
      <c r="AT134" s="142" t="str">
        <f>IF(AT133="","",VLOOKUP(AT133,'シフト記号表（勤務時間帯）'!$C$6:$K$35,9,FALSE))</f>
        <v/>
      </c>
      <c r="AU134" s="118" t="str">
        <f>IF(AU133="","",VLOOKUP(AU133,'シフト記号表（勤務時間帯）'!$C$6:$K$35,9,FALSE))</f>
        <v/>
      </c>
      <c r="AV134" s="130" t="str">
        <f>IF(AV133="","",VLOOKUP(AV133,'シフト記号表（勤務時間帯）'!$C$6:$K$35,9,FALSE))</f>
        <v/>
      </c>
      <c r="AW134" s="130" t="str">
        <f>IF(AW133="","",VLOOKUP(AW133,'シフト記号表（勤務時間帯）'!$C$6:$K$35,9,FALSE))</f>
        <v/>
      </c>
      <c r="AX134" s="173">
        <f>IF($BB$3="４週",SUM(S134:AT134),IF($BB$3="暦月",SUM(S134:AW134),""))</f>
        <v>0</v>
      </c>
      <c r="AY134" s="181"/>
      <c r="AZ134" s="187">
        <f>IF($BB$3="４週",AX134/4,IF($BB$3="暦月",'通所型サービス（100名）'!AX134/('通所型サービス（100名）'!$BB$8/7),""))</f>
        <v>0</v>
      </c>
      <c r="BA134" s="105"/>
      <c r="BB134" s="18"/>
      <c r="BC134" s="32"/>
      <c r="BD134" s="32"/>
      <c r="BE134" s="32"/>
      <c r="BF134" s="80"/>
      <c r="BG134" s="3"/>
      <c r="BH134" s="3"/>
      <c r="BI134" s="3"/>
      <c r="BJ134" s="3"/>
      <c r="BK134" s="3"/>
      <c r="BL134" s="3"/>
      <c r="BM134" s="3"/>
      <c r="BN134" s="3"/>
      <c r="BO134" s="3"/>
      <c r="BP134" s="3"/>
      <c r="BQ134" s="3"/>
      <c r="BR134" s="3"/>
      <c r="BS134" s="3"/>
      <c r="BT134" s="3"/>
      <c r="BU134" s="3"/>
    </row>
    <row r="135" spans="1:73" ht="20.25" customHeight="1">
      <c r="A135" s="3"/>
      <c r="B135" s="11"/>
      <c r="C135" s="25"/>
      <c r="D135" s="37"/>
      <c r="E135" s="42"/>
      <c r="F135" s="209">
        <f>C133</f>
        <v>0</v>
      </c>
      <c r="G135" s="60"/>
      <c r="H135" s="69"/>
      <c r="I135" s="37"/>
      <c r="J135" s="37"/>
      <c r="K135" s="42"/>
      <c r="L135" s="69"/>
      <c r="M135" s="37"/>
      <c r="N135" s="37"/>
      <c r="O135" s="91"/>
      <c r="P135" s="95" t="s">
        <v>36</v>
      </c>
      <c r="Q135" s="101"/>
      <c r="R135" s="106"/>
      <c r="S135" s="119" t="str">
        <f>IF(S133="","",VLOOKUP(S133,'シフト記号表（勤務時間帯）'!$C$6:$U$35,19,FALSE))</f>
        <v/>
      </c>
      <c r="T135" s="131" t="str">
        <f>IF(T133="","",VLOOKUP(T133,'シフト記号表（勤務時間帯）'!$C$6:$U$35,19,FALSE))</f>
        <v/>
      </c>
      <c r="U135" s="131" t="str">
        <f>IF(U133="","",VLOOKUP(U133,'シフト記号表（勤務時間帯）'!$C$6:$U$35,19,FALSE))</f>
        <v/>
      </c>
      <c r="V135" s="131" t="str">
        <f>IF(V133="","",VLOOKUP(V133,'シフト記号表（勤務時間帯）'!$C$6:$U$35,19,FALSE))</f>
        <v/>
      </c>
      <c r="W135" s="131" t="str">
        <f>IF(W133="","",VLOOKUP(W133,'シフト記号表（勤務時間帯）'!$C$6:$U$35,19,FALSE))</f>
        <v/>
      </c>
      <c r="X135" s="131" t="str">
        <f>IF(X133="","",VLOOKUP(X133,'シフト記号表（勤務時間帯）'!$C$6:$U$35,19,FALSE))</f>
        <v/>
      </c>
      <c r="Y135" s="143" t="str">
        <f>IF(Y133="","",VLOOKUP(Y133,'シフト記号表（勤務時間帯）'!$C$6:$U$35,19,FALSE))</f>
        <v/>
      </c>
      <c r="Z135" s="119" t="str">
        <f>IF(Z133="","",VLOOKUP(Z133,'シフト記号表（勤務時間帯）'!$C$6:$U$35,19,FALSE))</f>
        <v/>
      </c>
      <c r="AA135" s="131" t="str">
        <f>IF(AA133="","",VLOOKUP(AA133,'シフト記号表（勤務時間帯）'!$C$6:$U$35,19,FALSE))</f>
        <v/>
      </c>
      <c r="AB135" s="131" t="str">
        <f>IF(AB133="","",VLOOKUP(AB133,'シフト記号表（勤務時間帯）'!$C$6:$U$35,19,FALSE))</f>
        <v/>
      </c>
      <c r="AC135" s="131" t="str">
        <f>IF(AC133="","",VLOOKUP(AC133,'シフト記号表（勤務時間帯）'!$C$6:$U$35,19,FALSE))</f>
        <v/>
      </c>
      <c r="AD135" s="131" t="str">
        <f>IF(AD133="","",VLOOKUP(AD133,'シフト記号表（勤務時間帯）'!$C$6:$U$35,19,FALSE))</f>
        <v/>
      </c>
      <c r="AE135" s="131" t="str">
        <f>IF(AE133="","",VLOOKUP(AE133,'シフト記号表（勤務時間帯）'!$C$6:$U$35,19,FALSE))</f>
        <v/>
      </c>
      <c r="AF135" s="143" t="str">
        <f>IF(AF133="","",VLOOKUP(AF133,'シフト記号表（勤務時間帯）'!$C$6:$U$35,19,FALSE))</f>
        <v/>
      </c>
      <c r="AG135" s="119" t="str">
        <f>IF(AG133="","",VLOOKUP(AG133,'シフト記号表（勤務時間帯）'!$C$6:$U$35,19,FALSE))</f>
        <v/>
      </c>
      <c r="AH135" s="131" t="str">
        <f>IF(AH133="","",VLOOKUP(AH133,'シフト記号表（勤務時間帯）'!$C$6:$U$35,19,FALSE))</f>
        <v/>
      </c>
      <c r="AI135" s="131" t="str">
        <f>IF(AI133="","",VLOOKUP(AI133,'シフト記号表（勤務時間帯）'!$C$6:$U$35,19,FALSE))</f>
        <v/>
      </c>
      <c r="AJ135" s="131" t="str">
        <f>IF(AJ133="","",VLOOKUP(AJ133,'シフト記号表（勤務時間帯）'!$C$6:$U$35,19,FALSE))</f>
        <v/>
      </c>
      <c r="AK135" s="131" t="str">
        <f>IF(AK133="","",VLOOKUP(AK133,'シフト記号表（勤務時間帯）'!$C$6:$U$35,19,FALSE))</f>
        <v/>
      </c>
      <c r="AL135" s="131" t="str">
        <f>IF(AL133="","",VLOOKUP(AL133,'シフト記号表（勤務時間帯）'!$C$6:$U$35,19,FALSE))</f>
        <v/>
      </c>
      <c r="AM135" s="143" t="str">
        <f>IF(AM133="","",VLOOKUP(AM133,'シフト記号表（勤務時間帯）'!$C$6:$U$35,19,FALSE))</f>
        <v/>
      </c>
      <c r="AN135" s="119" t="str">
        <f>IF(AN133="","",VLOOKUP(AN133,'シフト記号表（勤務時間帯）'!$C$6:$U$35,19,FALSE))</f>
        <v/>
      </c>
      <c r="AO135" s="131" t="str">
        <f>IF(AO133="","",VLOOKUP(AO133,'シフト記号表（勤務時間帯）'!$C$6:$U$35,19,FALSE))</f>
        <v/>
      </c>
      <c r="AP135" s="131" t="str">
        <f>IF(AP133="","",VLOOKUP(AP133,'シフト記号表（勤務時間帯）'!$C$6:$U$35,19,FALSE))</f>
        <v/>
      </c>
      <c r="AQ135" s="131" t="str">
        <f>IF(AQ133="","",VLOOKUP(AQ133,'シフト記号表（勤務時間帯）'!$C$6:$U$35,19,FALSE))</f>
        <v/>
      </c>
      <c r="AR135" s="131" t="str">
        <f>IF(AR133="","",VLOOKUP(AR133,'シフト記号表（勤務時間帯）'!$C$6:$U$35,19,FALSE))</f>
        <v/>
      </c>
      <c r="AS135" s="131" t="str">
        <f>IF(AS133="","",VLOOKUP(AS133,'シフト記号表（勤務時間帯）'!$C$6:$U$35,19,FALSE))</f>
        <v/>
      </c>
      <c r="AT135" s="143" t="str">
        <f>IF(AT133="","",VLOOKUP(AT133,'シフト記号表（勤務時間帯）'!$C$6:$U$35,19,FALSE))</f>
        <v/>
      </c>
      <c r="AU135" s="119" t="str">
        <f>IF(AU133="","",VLOOKUP(AU133,'シフト記号表（勤務時間帯）'!$C$6:$U$35,19,FALSE))</f>
        <v/>
      </c>
      <c r="AV135" s="131" t="str">
        <f>IF(AV133="","",VLOOKUP(AV133,'シフト記号表（勤務時間帯）'!$C$6:$U$35,19,FALSE))</f>
        <v/>
      </c>
      <c r="AW135" s="131" t="str">
        <f>IF(AW133="","",VLOOKUP(AW133,'シフト記号表（勤務時間帯）'!$C$6:$U$35,19,FALSE))</f>
        <v/>
      </c>
      <c r="AX135" s="174">
        <f>IF($BB$3="４週",SUM(S135:AT135),IF($BB$3="暦月",SUM(S135:AW135),""))</f>
        <v>0</v>
      </c>
      <c r="AY135" s="182"/>
      <c r="AZ135" s="188">
        <f>IF($BB$3="４週",AX135/4,IF($BB$3="暦月",'通所型サービス（100名）'!AX135/('通所型サービス（100名）'!$BB$8/7),""))</f>
        <v>0</v>
      </c>
      <c r="BA135" s="106"/>
      <c r="BB135" s="25"/>
      <c r="BC135" s="37"/>
      <c r="BD135" s="37"/>
      <c r="BE135" s="37"/>
      <c r="BF135" s="91"/>
      <c r="BG135" s="3"/>
      <c r="BH135" s="3"/>
      <c r="BI135" s="3"/>
      <c r="BJ135" s="3"/>
      <c r="BK135" s="3"/>
      <c r="BL135" s="3"/>
      <c r="BM135" s="3"/>
      <c r="BN135" s="3"/>
      <c r="BO135" s="3"/>
      <c r="BP135" s="3"/>
      <c r="BQ135" s="3"/>
      <c r="BR135" s="3"/>
      <c r="BS135" s="3"/>
      <c r="BT135" s="3"/>
      <c r="BU135" s="3"/>
    </row>
    <row r="136" spans="1:73" ht="20.25" customHeight="1">
      <c r="A136" s="3"/>
      <c r="B136" s="12">
        <f>B133+1</f>
        <v>39</v>
      </c>
      <c r="C136" s="27"/>
      <c r="D136" s="38"/>
      <c r="E136" s="43"/>
      <c r="F136" s="51"/>
      <c r="G136" s="51"/>
      <c r="H136" s="70"/>
      <c r="I136" s="38"/>
      <c r="J136" s="38"/>
      <c r="K136" s="43"/>
      <c r="L136" s="84"/>
      <c r="M136" s="38"/>
      <c r="N136" s="38"/>
      <c r="O136" s="90"/>
      <c r="P136" s="96" t="s">
        <v>54</v>
      </c>
      <c r="Q136" s="102"/>
      <c r="R136" s="107"/>
      <c r="S136" s="216"/>
      <c r="T136" s="218"/>
      <c r="U136" s="218"/>
      <c r="V136" s="218"/>
      <c r="W136" s="218"/>
      <c r="X136" s="218"/>
      <c r="Y136" s="219"/>
      <c r="Z136" s="216"/>
      <c r="AA136" s="218"/>
      <c r="AB136" s="218"/>
      <c r="AC136" s="218"/>
      <c r="AD136" s="218"/>
      <c r="AE136" s="218"/>
      <c r="AF136" s="219"/>
      <c r="AG136" s="216"/>
      <c r="AH136" s="218"/>
      <c r="AI136" s="218"/>
      <c r="AJ136" s="218"/>
      <c r="AK136" s="218"/>
      <c r="AL136" s="218"/>
      <c r="AM136" s="219"/>
      <c r="AN136" s="216"/>
      <c r="AO136" s="218"/>
      <c r="AP136" s="218"/>
      <c r="AQ136" s="218"/>
      <c r="AR136" s="218"/>
      <c r="AS136" s="218"/>
      <c r="AT136" s="219"/>
      <c r="AU136" s="216"/>
      <c r="AV136" s="218"/>
      <c r="AW136" s="218"/>
      <c r="AX136" s="221"/>
      <c r="AY136" s="183"/>
      <c r="AZ136" s="226"/>
      <c r="BA136" s="107"/>
      <c r="BB136" s="198"/>
      <c r="BC136" s="38"/>
      <c r="BD136" s="38"/>
      <c r="BE136" s="38"/>
      <c r="BF136" s="90"/>
      <c r="BG136" s="3"/>
      <c r="BH136" s="3"/>
      <c r="BI136" s="3"/>
      <c r="BJ136" s="3"/>
      <c r="BK136" s="3"/>
      <c r="BL136" s="3"/>
      <c r="BM136" s="3"/>
      <c r="BN136" s="3"/>
      <c r="BO136" s="3"/>
      <c r="BP136" s="3"/>
      <c r="BQ136" s="3"/>
      <c r="BR136" s="3"/>
      <c r="BS136" s="3"/>
      <c r="BT136" s="3"/>
      <c r="BU136" s="3"/>
    </row>
    <row r="137" spans="1:73" ht="20.25" customHeight="1">
      <c r="A137" s="3"/>
      <c r="B137" s="8"/>
      <c r="C137" s="18"/>
      <c r="D137" s="32"/>
      <c r="E137" s="40"/>
      <c r="F137" s="49"/>
      <c r="G137" s="57"/>
      <c r="H137" s="66"/>
      <c r="I137" s="32"/>
      <c r="J137" s="32"/>
      <c r="K137" s="40"/>
      <c r="L137" s="66"/>
      <c r="M137" s="32"/>
      <c r="N137" s="32"/>
      <c r="O137" s="80"/>
      <c r="P137" s="94" t="s">
        <v>69</v>
      </c>
      <c r="Q137" s="100"/>
      <c r="R137" s="105"/>
      <c r="S137" s="118" t="str">
        <f>IF(S136="","",VLOOKUP(S136,'シフト記号表（勤務時間帯）'!$C$6:$K$35,9,FALSE))</f>
        <v/>
      </c>
      <c r="T137" s="130" t="str">
        <f>IF(T136="","",VLOOKUP(T136,'シフト記号表（勤務時間帯）'!$C$6:$K$35,9,FALSE))</f>
        <v/>
      </c>
      <c r="U137" s="130" t="str">
        <f>IF(U136="","",VLOOKUP(U136,'シフト記号表（勤務時間帯）'!$C$6:$K$35,9,FALSE))</f>
        <v/>
      </c>
      <c r="V137" s="130" t="str">
        <f>IF(V136="","",VLOOKUP(V136,'シフト記号表（勤務時間帯）'!$C$6:$K$35,9,FALSE))</f>
        <v/>
      </c>
      <c r="W137" s="130" t="str">
        <f>IF(W136="","",VLOOKUP(W136,'シフト記号表（勤務時間帯）'!$C$6:$K$35,9,FALSE))</f>
        <v/>
      </c>
      <c r="X137" s="130" t="str">
        <f>IF(X136="","",VLOOKUP(X136,'シフト記号表（勤務時間帯）'!$C$6:$K$35,9,FALSE))</f>
        <v/>
      </c>
      <c r="Y137" s="142" t="str">
        <f>IF(Y136="","",VLOOKUP(Y136,'シフト記号表（勤務時間帯）'!$C$6:$K$35,9,FALSE))</f>
        <v/>
      </c>
      <c r="Z137" s="118" t="str">
        <f>IF(Z136="","",VLOOKUP(Z136,'シフト記号表（勤務時間帯）'!$C$6:$K$35,9,FALSE))</f>
        <v/>
      </c>
      <c r="AA137" s="130" t="str">
        <f>IF(AA136="","",VLOOKUP(AA136,'シフト記号表（勤務時間帯）'!$C$6:$K$35,9,FALSE))</f>
        <v/>
      </c>
      <c r="AB137" s="130" t="str">
        <f>IF(AB136="","",VLOOKUP(AB136,'シフト記号表（勤務時間帯）'!$C$6:$K$35,9,FALSE))</f>
        <v/>
      </c>
      <c r="AC137" s="130" t="str">
        <f>IF(AC136="","",VLOOKUP(AC136,'シフト記号表（勤務時間帯）'!$C$6:$K$35,9,FALSE))</f>
        <v/>
      </c>
      <c r="AD137" s="130" t="str">
        <f>IF(AD136="","",VLOOKUP(AD136,'シフト記号表（勤務時間帯）'!$C$6:$K$35,9,FALSE))</f>
        <v/>
      </c>
      <c r="AE137" s="130" t="str">
        <f>IF(AE136="","",VLOOKUP(AE136,'シフト記号表（勤務時間帯）'!$C$6:$K$35,9,FALSE))</f>
        <v/>
      </c>
      <c r="AF137" s="142" t="str">
        <f>IF(AF136="","",VLOOKUP(AF136,'シフト記号表（勤務時間帯）'!$C$6:$K$35,9,FALSE))</f>
        <v/>
      </c>
      <c r="AG137" s="118" t="str">
        <f>IF(AG136="","",VLOOKUP(AG136,'シフト記号表（勤務時間帯）'!$C$6:$K$35,9,FALSE))</f>
        <v/>
      </c>
      <c r="AH137" s="130" t="str">
        <f>IF(AH136="","",VLOOKUP(AH136,'シフト記号表（勤務時間帯）'!$C$6:$K$35,9,FALSE))</f>
        <v/>
      </c>
      <c r="AI137" s="130" t="str">
        <f>IF(AI136="","",VLOOKUP(AI136,'シフト記号表（勤務時間帯）'!$C$6:$K$35,9,FALSE))</f>
        <v/>
      </c>
      <c r="AJ137" s="130" t="str">
        <f>IF(AJ136="","",VLOOKUP(AJ136,'シフト記号表（勤務時間帯）'!$C$6:$K$35,9,FALSE))</f>
        <v/>
      </c>
      <c r="AK137" s="130" t="str">
        <f>IF(AK136="","",VLOOKUP(AK136,'シフト記号表（勤務時間帯）'!$C$6:$K$35,9,FALSE))</f>
        <v/>
      </c>
      <c r="AL137" s="130" t="str">
        <f>IF(AL136="","",VLOOKUP(AL136,'シフト記号表（勤務時間帯）'!$C$6:$K$35,9,FALSE))</f>
        <v/>
      </c>
      <c r="AM137" s="142" t="str">
        <f>IF(AM136="","",VLOOKUP(AM136,'シフト記号表（勤務時間帯）'!$C$6:$K$35,9,FALSE))</f>
        <v/>
      </c>
      <c r="AN137" s="118" t="str">
        <f>IF(AN136="","",VLOOKUP(AN136,'シフト記号表（勤務時間帯）'!$C$6:$K$35,9,FALSE))</f>
        <v/>
      </c>
      <c r="AO137" s="130" t="str">
        <f>IF(AO136="","",VLOOKUP(AO136,'シフト記号表（勤務時間帯）'!$C$6:$K$35,9,FALSE))</f>
        <v/>
      </c>
      <c r="AP137" s="130" t="str">
        <f>IF(AP136="","",VLOOKUP(AP136,'シフト記号表（勤務時間帯）'!$C$6:$K$35,9,FALSE))</f>
        <v/>
      </c>
      <c r="AQ137" s="130" t="str">
        <f>IF(AQ136="","",VLOOKUP(AQ136,'シフト記号表（勤務時間帯）'!$C$6:$K$35,9,FALSE))</f>
        <v/>
      </c>
      <c r="AR137" s="130" t="str">
        <f>IF(AR136="","",VLOOKUP(AR136,'シフト記号表（勤務時間帯）'!$C$6:$K$35,9,FALSE))</f>
        <v/>
      </c>
      <c r="AS137" s="130" t="str">
        <f>IF(AS136="","",VLOOKUP(AS136,'シフト記号表（勤務時間帯）'!$C$6:$K$35,9,FALSE))</f>
        <v/>
      </c>
      <c r="AT137" s="142" t="str">
        <f>IF(AT136="","",VLOOKUP(AT136,'シフト記号表（勤務時間帯）'!$C$6:$K$35,9,FALSE))</f>
        <v/>
      </c>
      <c r="AU137" s="118" t="str">
        <f>IF(AU136="","",VLOOKUP(AU136,'シフト記号表（勤務時間帯）'!$C$6:$K$35,9,FALSE))</f>
        <v/>
      </c>
      <c r="AV137" s="130" t="str">
        <f>IF(AV136="","",VLOOKUP(AV136,'シフト記号表（勤務時間帯）'!$C$6:$K$35,9,FALSE))</f>
        <v/>
      </c>
      <c r="AW137" s="130" t="str">
        <f>IF(AW136="","",VLOOKUP(AW136,'シフト記号表（勤務時間帯）'!$C$6:$K$35,9,FALSE))</f>
        <v/>
      </c>
      <c r="AX137" s="173">
        <f>IF($BB$3="４週",SUM(S137:AT137),IF($BB$3="暦月",SUM(S137:AW137),""))</f>
        <v>0</v>
      </c>
      <c r="AY137" s="181"/>
      <c r="AZ137" s="187">
        <f>IF($BB$3="４週",AX137/4,IF($BB$3="暦月",'通所型サービス（100名）'!AX137/('通所型サービス（100名）'!$BB$8/7),""))</f>
        <v>0</v>
      </c>
      <c r="BA137" s="105"/>
      <c r="BB137" s="18"/>
      <c r="BC137" s="32"/>
      <c r="BD137" s="32"/>
      <c r="BE137" s="32"/>
      <c r="BF137" s="80"/>
      <c r="BG137" s="3"/>
      <c r="BH137" s="3"/>
      <c r="BI137" s="3"/>
      <c r="BJ137" s="3"/>
      <c r="BK137" s="3"/>
      <c r="BL137" s="3"/>
      <c r="BM137" s="3"/>
      <c r="BN137" s="3"/>
      <c r="BO137" s="3"/>
      <c r="BP137" s="3"/>
      <c r="BQ137" s="3"/>
      <c r="BR137" s="3"/>
      <c r="BS137" s="3"/>
      <c r="BT137" s="3"/>
      <c r="BU137" s="3"/>
    </row>
    <row r="138" spans="1:73" ht="20.25" customHeight="1">
      <c r="A138" s="3"/>
      <c r="B138" s="11"/>
      <c r="C138" s="25"/>
      <c r="D138" s="37"/>
      <c r="E138" s="42"/>
      <c r="F138" s="209">
        <f>C136</f>
        <v>0</v>
      </c>
      <c r="G138" s="60"/>
      <c r="H138" s="69"/>
      <c r="I138" s="37"/>
      <c r="J138" s="37"/>
      <c r="K138" s="42"/>
      <c r="L138" s="69"/>
      <c r="M138" s="37"/>
      <c r="N138" s="37"/>
      <c r="O138" s="91"/>
      <c r="P138" s="95" t="s">
        <v>36</v>
      </c>
      <c r="Q138" s="101"/>
      <c r="R138" s="106"/>
      <c r="S138" s="119" t="str">
        <f>IF(S136="","",VLOOKUP(S136,'シフト記号表（勤務時間帯）'!$C$6:$U$35,19,FALSE))</f>
        <v/>
      </c>
      <c r="T138" s="131" t="str">
        <f>IF(T136="","",VLOOKUP(T136,'シフト記号表（勤務時間帯）'!$C$6:$U$35,19,FALSE))</f>
        <v/>
      </c>
      <c r="U138" s="131" t="str">
        <f>IF(U136="","",VLOOKUP(U136,'シフト記号表（勤務時間帯）'!$C$6:$U$35,19,FALSE))</f>
        <v/>
      </c>
      <c r="V138" s="131" t="str">
        <f>IF(V136="","",VLOOKUP(V136,'シフト記号表（勤務時間帯）'!$C$6:$U$35,19,FALSE))</f>
        <v/>
      </c>
      <c r="W138" s="131" t="str">
        <f>IF(W136="","",VLOOKUP(W136,'シフト記号表（勤務時間帯）'!$C$6:$U$35,19,FALSE))</f>
        <v/>
      </c>
      <c r="X138" s="131" t="str">
        <f>IF(X136="","",VLOOKUP(X136,'シフト記号表（勤務時間帯）'!$C$6:$U$35,19,FALSE))</f>
        <v/>
      </c>
      <c r="Y138" s="143" t="str">
        <f>IF(Y136="","",VLOOKUP(Y136,'シフト記号表（勤務時間帯）'!$C$6:$U$35,19,FALSE))</f>
        <v/>
      </c>
      <c r="Z138" s="119" t="str">
        <f>IF(Z136="","",VLOOKUP(Z136,'シフト記号表（勤務時間帯）'!$C$6:$U$35,19,FALSE))</f>
        <v/>
      </c>
      <c r="AA138" s="131" t="str">
        <f>IF(AA136="","",VLOOKUP(AA136,'シフト記号表（勤務時間帯）'!$C$6:$U$35,19,FALSE))</f>
        <v/>
      </c>
      <c r="AB138" s="131" t="str">
        <f>IF(AB136="","",VLOOKUP(AB136,'シフト記号表（勤務時間帯）'!$C$6:$U$35,19,FALSE))</f>
        <v/>
      </c>
      <c r="AC138" s="131" t="str">
        <f>IF(AC136="","",VLOOKUP(AC136,'シフト記号表（勤務時間帯）'!$C$6:$U$35,19,FALSE))</f>
        <v/>
      </c>
      <c r="AD138" s="131" t="str">
        <f>IF(AD136="","",VLOOKUP(AD136,'シフト記号表（勤務時間帯）'!$C$6:$U$35,19,FALSE))</f>
        <v/>
      </c>
      <c r="AE138" s="131" t="str">
        <f>IF(AE136="","",VLOOKUP(AE136,'シフト記号表（勤務時間帯）'!$C$6:$U$35,19,FALSE))</f>
        <v/>
      </c>
      <c r="AF138" s="143" t="str">
        <f>IF(AF136="","",VLOOKUP(AF136,'シフト記号表（勤務時間帯）'!$C$6:$U$35,19,FALSE))</f>
        <v/>
      </c>
      <c r="AG138" s="119" t="str">
        <f>IF(AG136="","",VLOOKUP(AG136,'シフト記号表（勤務時間帯）'!$C$6:$U$35,19,FALSE))</f>
        <v/>
      </c>
      <c r="AH138" s="131" t="str">
        <f>IF(AH136="","",VLOOKUP(AH136,'シフト記号表（勤務時間帯）'!$C$6:$U$35,19,FALSE))</f>
        <v/>
      </c>
      <c r="AI138" s="131" t="str">
        <f>IF(AI136="","",VLOOKUP(AI136,'シフト記号表（勤務時間帯）'!$C$6:$U$35,19,FALSE))</f>
        <v/>
      </c>
      <c r="AJ138" s="131" t="str">
        <f>IF(AJ136="","",VLOOKUP(AJ136,'シフト記号表（勤務時間帯）'!$C$6:$U$35,19,FALSE))</f>
        <v/>
      </c>
      <c r="AK138" s="131" t="str">
        <f>IF(AK136="","",VLOOKUP(AK136,'シフト記号表（勤務時間帯）'!$C$6:$U$35,19,FALSE))</f>
        <v/>
      </c>
      <c r="AL138" s="131" t="str">
        <f>IF(AL136="","",VLOOKUP(AL136,'シフト記号表（勤務時間帯）'!$C$6:$U$35,19,FALSE))</f>
        <v/>
      </c>
      <c r="AM138" s="143" t="str">
        <f>IF(AM136="","",VLOOKUP(AM136,'シフト記号表（勤務時間帯）'!$C$6:$U$35,19,FALSE))</f>
        <v/>
      </c>
      <c r="AN138" s="119" t="str">
        <f>IF(AN136="","",VLOOKUP(AN136,'シフト記号表（勤務時間帯）'!$C$6:$U$35,19,FALSE))</f>
        <v/>
      </c>
      <c r="AO138" s="131" t="str">
        <f>IF(AO136="","",VLOOKUP(AO136,'シフト記号表（勤務時間帯）'!$C$6:$U$35,19,FALSE))</f>
        <v/>
      </c>
      <c r="AP138" s="131" t="str">
        <f>IF(AP136="","",VLOOKUP(AP136,'シフト記号表（勤務時間帯）'!$C$6:$U$35,19,FALSE))</f>
        <v/>
      </c>
      <c r="AQ138" s="131" t="str">
        <f>IF(AQ136="","",VLOOKUP(AQ136,'シフト記号表（勤務時間帯）'!$C$6:$U$35,19,FALSE))</f>
        <v/>
      </c>
      <c r="AR138" s="131" t="str">
        <f>IF(AR136="","",VLOOKUP(AR136,'シフト記号表（勤務時間帯）'!$C$6:$U$35,19,FALSE))</f>
        <v/>
      </c>
      <c r="AS138" s="131" t="str">
        <f>IF(AS136="","",VLOOKUP(AS136,'シフト記号表（勤務時間帯）'!$C$6:$U$35,19,FALSE))</f>
        <v/>
      </c>
      <c r="AT138" s="143" t="str">
        <f>IF(AT136="","",VLOOKUP(AT136,'シフト記号表（勤務時間帯）'!$C$6:$U$35,19,FALSE))</f>
        <v/>
      </c>
      <c r="AU138" s="119" t="str">
        <f>IF(AU136="","",VLOOKUP(AU136,'シフト記号表（勤務時間帯）'!$C$6:$U$35,19,FALSE))</f>
        <v/>
      </c>
      <c r="AV138" s="131" t="str">
        <f>IF(AV136="","",VLOOKUP(AV136,'シフト記号表（勤務時間帯）'!$C$6:$U$35,19,FALSE))</f>
        <v/>
      </c>
      <c r="AW138" s="131" t="str">
        <f>IF(AW136="","",VLOOKUP(AW136,'シフト記号表（勤務時間帯）'!$C$6:$U$35,19,FALSE))</f>
        <v/>
      </c>
      <c r="AX138" s="174">
        <f>IF($BB$3="４週",SUM(S138:AT138),IF($BB$3="暦月",SUM(S138:AW138),""))</f>
        <v>0</v>
      </c>
      <c r="AY138" s="182"/>
      <c r="AZ138" s="188">
        <f>IF($BB$3="４週",AX138/4,IF($BB$3="暦月",'通所型サービス（100名）'!AX138/('通所型サービス（100名）'!$BB$8/7),""))</f>
        <v>0</v>
      </c>
      <c r="BA138" s="106"/>
      <c r="BB138" s="25"/>
      <c r="BC138" s="37"/>
      <c r="BD138" s="37"/>
      <c r="BE138" s="37"/>
      <c r="BF138" s="91"/>
      <c r="BG138" s="3"/>
      <c r="BH138" s="3"/>
      <c r="BI138" s="3"/>
      <c r="BJ138" s="3"/>
      <c r="BK138" s="3"/>
      <c r="BL138" s="3"/>
      <c r="BM138" s="3"/>
      <c r="BN138" s="3"/>
      <c r="BO138" s="3"/>
      <c r="BP138" s="3"/>
      <c r="BQ138" s="3"/>
      <c r="BR138" s="3"/>
      <c r="BS138" s="3"/>
      <c r="BT138" s="3"/>
      <c r="BU138" s="3"/>
    </row>
    <row r="139" spans="1:73" ht="20.25" customHeight="1">
      <c r="A139" s="3"/>
      <c r="B139" s="12">
        <f>B136+1</f>
        <v>40</v>
      </c>
      <c r="C139" s="27"/>
      <c r="D139" s="38"/>
      <c r="E139" s="43"/>
      <c r="F139" s="51"/>
      <c r="G139" s="51"/>
      <c r="H139" s="70"/>
      <c r="I139" s="38"/>
      <c r="J139" s="38"/>
      <c r="K139" s="43"/>
      <c r="L139" s="84"/>
      <c r="M139" s="38"/>
      <c r="N139" s="38"/>
      <c r="O139" s="90"/>
      <c r="P139" s="96" t="s">
        <v>54</v>
      </c>
      <c r="Q139" s="102"/>
      <c r="R139" s="107"/>
      <c r="S139" s="216"/>
      <c r="T139" s="218"/>
      <c r="U139" s="218"/>
      <c r="V139" s="218"/>
      <c r="W139" s="218"/>
      <c r="X139" s="218"/>
      <c r="Y139" s="219"/>
      <c r="Z139" s="216"/>
      <c r="AA139" s="218"/>
      <c r="AB139" s="218"/>
      <c r="AC139" s="218"/>
      <c r="AD139" s="218"/>
      <c r="AE139" s="218"/>
      <c r="AF139" s="219"/>
      <c r="AG139" s="216"/>
      <c r="AH139" s="218"/>
      <c r="AI139" s="218"/>
      <c r="AJ139" s="218"/>
      <c r="AK139" s="218"/>
      <c r="AL139" s="218"/>
      <c r="AM139" s="219"/>
      <c r="AN139" s="216"/>
      <c r="AO139" s="218"/>
      <c r="AP139" s="218"/>
      <c r="AQ139" s="218"/>
      <c r="AR139" s="218"/>
      <c r="AS139" s="218"/>
      <c r="AT139" s="219"/>
      <c r="AU139" s="216"/>
      <c r="AV139" s="218"/>
      <c r="AW139" s="218"/>
      <c r="AX139" s="221"/>
      <c r="AY139" s="183"/>
      <c r="AZ139" s="226"/>
      <c r="BA139" s="107"/>
      <c r="BB139" s="198"/>
      <c r="BC139" s="38"/>
      <c r="BD139" s="38"/>
      <c r="BE139" s="38"/>
      <c r="BF139" s="90"/>
      <c r="BG139" s="3"/>
      <c r="BH139" s="3"/>
      <c r="BI139" s="3"/>
      <c r="BJ139" s="3"/>
      <c r="BK139" s="3"/>
      <c r="BL139" s="3"/>
      <c r="BM139" s="3"/>
      <c r="BN139" s="3"/>
      <c r="BO139" s="3"/>
      <c r="BP139" s="3"/>
      <c r="BQ139" s="3"/>
      <c r="BR139" s="3"/>
      <c r="BS139" s="3"/>
      <c r="BT139" s="3"/>
      <c r="BU139" s="3"/>
    </row>
    <row r="140" spans="1:73" ht="20.25" customHeight="1">
      <c r="A140" s="3"/>
      <c r="B140" s="8"/>
      <c r="C140" s="18"/>
      <c r="D140" s="32"/>
      <c r="E140" s="40"/>
      <c r="F140" s="49"/>
      <c r="G140" s="57"/>
      <c r="H140" s="66"/>
      <c r="I140" s="32"/>
      <c r="J140" s="32"/>
      <c r="K140" s="40"/>
      <c r="L140" s="66"/>
      <c r="M140" s="32"/>
      <c r="N140" s="32"/>
      <c r="O140" s="80"/>
      <c r="P140" s="94" t="s">
        <v>69</v>
      </c>
      <c r="Q140" s="100"/>
      <c r="R140" s="105"/>
      <c r="S140" s="118" t="str">
        <f>IF(S139="","",VLOOKUP(S139,'シフト記号表（勤務時間帯）'!$C$6:$K$35,9,FALSE))</f>
        <v/>
      </c>
      <c r="T140" s="130" t="str">
        <f>IF(T139="","",VLOOKUP(T139,'シフト記号表（勤務時間帯）'!$C$6:$K$35,9,FALSE))</f>
        <v/>
      </c>
      <c r="U140" s="130" t="str">
        <f>IF(U139="","",VLOOKUP(U139,'シフト記号表（勤務時間帯）'!$C$6:$K$35,9,FALSE))</f>
        <v/>
      </c>
      <c r="V140" s="130" t="str">
        <f>IF(V139="","",VLOOKUP(V139,'シフト記号表（勤務時間帯）'!$C$6:$K$35,9,FALSE))</f>
        <v/>
      </c>
      <c r="W140" s="130" t="str">
        <f>IF(W139="","",VLOOKUP(W139,'シフト記号表（勤務時間帯）'!$C$6:$K$35,9,FALSE))</f>
        <v/>
      </c>
      <c r="X140" s="130" t="str">
        <f>IF(X139="","",VLOOKUP(X139,'シフト記号表（勤務時間帯）'!$C$6:$K$35,9,FALSE))</f>
        <v/>
      </c>
      <c r="Y140" s="142" t="str">
        <f>IF(Y139="","",VLOOKUP(Y139,'シフト記号表（勤務時間帯）'!$C$6:$K$35,9,FALSE))</f>
        <v/>
      </c>
      <c r="Z140" s="118" t="str">
        <f>IF(Z139="","",VLOOKUP(Z139,'シフト記号表（勤務時間帯）'!$C$6:$K$35,9,FALSE))</f>
        <v/>
      </c>
      <c r="AA140" s="130" t="str">
        <f>IF(AA139="","",VLOOKUP(AA139,'シフト記号表（勤務時間帯）'!$C$6:$K$35,9,FALSE))</f>
        <v/>
      </c>
      <c r="AB140" s="130" t="str">
        <f>IF(AB139="","",VLOOKUP(AB139,'シフト記号表（勤務時間帯）'!$C$6:$K$35,9,FALSE))</f>
        <v/>
      </c>
      <c r="AC140" s="130" t="str">
        <f>IF(AC139="","",VLOOKUP(AC139,'シフト記号表（勤務時間帯）'!$C$6:$K$35,9,FALSE))</f>
        <v/>
      </c>
      <c r="AD140" s="130" t="str">
        <f>IF(AD139="","",VLOOKUP(AD139,'シフト記号表（勤務時間帯）'!$C$6:$K$35,9,FALSE))</f>
        <v/>
      </c>
      <c r="AE140" s="130" t="str">
        <f>IF(AE139="","",VLOOKUP(AE139,'シフト記号表（勤務時間帯）'!$C$6:$K$35,9,FALSE))</f>
        <v/>
      </c>
      <c r="AF140" s="142" t="str">
        <f>IF(AF139="","",VLOOKUP(AF139,'シフト記号表（勤務時間帯）'!$C$6:$K$35,9,FALSE))</f>
        <v/>
      </c>
      <c r="AG140" s="118" t="str">
        <f>IF(AG139="","",VLOOKUP(AG139,'シフト記号表（勤務時間帯）'!$C$6:$K$35,9,FALSE))</f>
        <v/>
      </c>
      <c r="AH140" s="130" t="str">
        <f>IF(AH139="","",VLOOKUP(AH139,'シフト記号表（勤務時間帯）'!$C$6:$K$35,9,FALSE))</f>
        <v/>
      </c>
      <c r="AI140" s="130" t="str">
        <f>IF(AI139="","",VLOOKUP(AI139,'シフト記号表（勤務時間帯）'!$C$6:$K$35,9,FALSE))</f>
        <v/>
      </c>
      <c r="AJ140" s="130" t="str">
        <f>IF(AJ139="","",VLOOKUP(AJ139,'シフト記号表（勤務時間帯）'!$C$6:$K$35,9,FALSE))</f>
        <v/>
      </c>
      <c r="AK140" s="130" t="str">
        <f>IF(AK139="","",VLOOKUP(AK139,'シフト記号表（勤務時間帯）'!$C$6:$K$35,9,FALSE))</f>
        <v/>
      </c>
      <c r="AL140" s="130" t="str">
        <f>IF(AL139="","",VLOOKUP(AL139,'シフト記号表（勤務時間帯）'!$C$6:$K$35,9,FALSE))</f>
        <v/>
      </c>
      <c r="AM140" s="142" t="str">
        <f>IF(AM139="","",VLOOKUP(AM139,'シフト記号表（勤務時間帯）'!$C$6:$K$35,9,FALSE))</f>
        <v/>
      </c>
      <c r="AN140" s="118" t="str">
        <f>IF(AN139="","",VLOOKUP(AN139,'シフト記号表（勤務時間帯）'!$C$6:$K$35,9,FALSE))</f>
        <v/>
      </c>
      <c r="AO140" s="130" t="str">
        <f>IF(AO139="","",VLOOKUP(AO139,'シフト記号表（勤務時間帯）'!$C$6:$K$35,9,FALSE))</f>
        <v/>
      </c>
      <c r="AP140" s="130" t="str">
        <f>IF(AP139="","",VLOOKUP(AP139,'シフト記号表（勤務時間帯）'!$C$6:$K$35,9,FALSE))</f>
        <v/>
      </c>
      <c r="AQ140" s="130" t="str">
        <f>IF(AQ139="","",VLOOKUP(AQ139,'シフト記号表（勤務時間帯）'!$C$6:$K$35,9,FALSE))</f>
        <v/>
      </c>
      <c r="AR140" s="130" t="str">
        <f>IF(AR139="","",VLOOKUP(AR139,'シフト記号表（勤務時間帯）'!$C$6:$K$35,9,FALSE))</f>
        <v/>
      </c>
      <c r="AS140" s="130" t="str">
        <f>IF(AS139="","",VLOOKUP(AS139,'シフト記号表（勤務時間帯）'!$C$6:$K$35,9,FALSE))</f>
        <v/>
      </c>
      <c r="AT140" s="142" t="str">
        <f>IF(AT139="","",VLOOKUP(AT139,'シフト記号表（勤務時間帯）'!$C$6:$K$35,9,FALSE))</f>
        <v/>
      </c>
      <c r="AU140" s="118" t="str">
        <f>IF(AU139="","",VLOOKUP(AU139,'シフト記号表（勤務時間帯）'!$C$6:$K$35,9,FALSE))</f>
        <v/>
      </c>
      <c r="AV140" s="130" t="str">
        <f>IF(AV139="","",VLOOKUP(AV139,'シフト記号表（勤務時間帯）'!$C$6:$K$35,9,FALSE))</f>
        <v/>
      </c>
      <c r="AW140" s="130" t="str">
        <f>IF(AW139="","",VLOOKUP(AW139,'シフト記号表（勤務時間帯）'!$C$6:$K$35,9,FALSE))</f>
        <v/>
      </c>
      <c r="AX140" s="173">
        <f>IF($BB$3="４週",SUM(S140:AT140),IF($BB$3="暦月",SUM(S140:AW140),""))</f>
        <v>0</v>
      </c>
      <c r="AY140" s="181"/>
      <c r="AZ140" s="187">
        <f>IF($BB$3="４週",AX140/4,IF($BB$3="暦月",'通所型サービス（100名）'!AX140/('通所型サービス（100名）'!$BB$8/7),""))</f>
        <v>0</v>
      </c>
      <c r="BA140" s="105"/>
      <c r="BB140" s="18"/>
      <c r="BC140" s="32"/>
      <c r="BD140" s="32"/>
      <c r="BE140" s="32"/>
      <c r="BF140" s="80"/>
      <c r="BG140" s="3"/>
      <c r="BH140" s="3"/>
      <c r="BI140" s="3"/>
      <c r="BJ140" s="3"/>
      <c r="BK140" s="3"/>
      <c r="BL140" s="3"/>
      <c r="BM140" s="3"/>
      <c r="BN140" s="3"/>
      <c r="BO140" s="3"/>
      <c r="BP140" s="3"/>
      <c r="BQ140" s="3"/>
      <c r="BR140" s="3"/>
      <c r="BS140" s="3"/>
      <c r="BT140" s="3"/>
      <c r="BU140" s="3"/>
    </row>
    <row r="141" spans="1:73" ht="20.25" customHeight="1">
      <c r="A141" s="3"/>
      <c r="B141" s="11"/>
      <c r="C141" s="25"/>
      <c r="D141" s="37"/>
      <c r="E141" s="42"/>
      <c r="F141" s="209">
        <f>C139</f>
        <v>0</v>
      </c>
      <c r="G141" s="60"/>
      <c r="H141" s="69"/>
      <c r="I141" s="37"/>
      <c r="J141" s="37"/>
      <c r="K141" s="42"/>
      <c r="L141" s="69"/>
      <c r="M141" s="37"/>
      <c r="N141" s="37"/>
      <c r="O141" s="91"/>
      <c r="P141" s="95" t="s">
        <v>36</v>
      </c>
      <c r="Q141" s="101"/>
      <c r="R141" s="106"/>
      <c r="S141" s="119" t="str">
        <f>IF(S139="","",VLOOKUP(S139,'シフト記号表（勤務時間帯）'!$C$6:$U$35,19,FALSE))</f>
        <v/>
      </c>
      <c r="T141" s="131" t="str">
        <f>IF(T139="","",VLOOKUP(T139,'シフト記号表（勤務時間帯）'!$C$6:$U$35,19,FALSE))</f>
        <v/>
      </c>
      <c r="U141" s="131" t="str">
        <f>IF(U139="","",VLOOKUP(U139,'シフト記号表（勤務時間帯）'!$C$6:$U$35,19,FALSE))</f>
        <v/>
      </c>
      <c r="V141" s="131" t="str">
        <f>IF(V139="","",VLOOKUP(V139,'シフト記号表（勤務時間帯）'!$C$6:$U$35,19,FALSE))</f>
        <v/>
      </c>
      <c r="W141" s="131" t="str">
        <f>IF(W139="","",VLOOKUP(W139,'シフト記号表（勤務時間帯）'!$C$6:$U$35,19,FALSE))</f>
        <v/>
      </c>
      <c r="X141" s="131" t="str">
        <f>IF(X139="","",VLOOKUP(X139,'シフト記号表（勤務時間帯）'!$C$6:$U$35,19,FALSE))</f>
        <v/>
      </c>
      <c r="Y141" s="143" t="str">
        <f>IF(Y139="","",VLOOKUP(Y139,'シフト記号表（勤務時間帯）'!$C$6:$U$35,19,FALSE))</f>
        <v/>
      </c>
      <c r="Z141" s="119" t="str">
        <f>IF(Z139="","",VLOOKUP(Z139,'シフト記号表（勤務時間帯）'!$C$6:$U$35,19,FALSE))</f>
        <v/>
      </c>
      <c r="AA141" s="131" t="str">
        <f>IF(AA139="","",VLOOKUP(AA139,'シフト記号表（勤務時間帯）'!$C$6:$U$35,19,FALSE))</f>
        <v/>
      </c>
      <c r="AB141" s="131" t="str">
        <f>IF(AB139="","",VLOOKUP(AB139,'シフト記号表（勤務時間帯）'!$C$6:$U$35,19,FALSE))</f>
        <v/>
      </c>
      <c r="AC141" s="131" t="str">
        <f>IF(AC139="","",VLOOKUP(AC139,'シフト記号表（勤務時間帯）'!$C$6:$U$35,19,FALSE))</f>
        <v/>
      </c>
      <c r="AD141" s="131" t="str">
        <f>IF(AD139="","",VLOOKUP(AD139,'シフト記号表（勤務時間帯）'!$C$6:$U$35,19,FALSE))</f>
        <v/>
      </c>
      <c r="AE141" s="131" t="str">
        <f>IF(AE139="","",VLOOKUP(AE139,'シフト記号表（勤務時間帯）'!$C$6:$U$35,19,FALSE))</f>
        <v/>
      </c>
      <c r="AF141" s="143" t="str">
        <f>IF(AF139="","",VLOOKUP(AF139,'シフト記号表（勤務時間帯）'!$C$6:$U$35,19,FALSE))</f>
        <v/>
      </c>
      <c r="AG141" s="119" t="str">
        <f>IF(AG139="","",VLOOKUP(AG139,'シフト記号表（勤務時間帯）'!$C$6:$U$35,19,FALSE))</f>
        <v/>
      </c>
      <c r="AH141" s="131" t="str">
        <f>IF(AH139="","",VLOOKUP(AH139,'シフト記号表（勤務時間帯）'!$C$6:$U$35,19,FALSE))</f>
        <v/>
      </c>
      <c r="AI141" s="131" t="str">
        <f>IF(AI139="","",VLOOKUP(AI139,'シフト記号表（勤務時間帯）'!$C$6:$U$35,19,FALSE))</f>
        <v/>
      </c>
      <c r="AJ141" s="131" t="str">
        <f>IF(AJ139="","",VLOOKUP(AJ139,'シフト記号表（勤務時間帯）'!$C$6:$U$35,19,FALSE))</f>
        <v/>
      </c>
      <c r="AK141" s="131" t="str">
        <f>IF(AK139="","",VLOOKUP(AK139,'シフト記号表（勤務時間帯）'!$C$6:$U$35,19,FALSE))</f>
        <v/>
      </c>
      <c r="AL141" s="131" t="str">
        <f>IF(AL139="","",VLOOKUP(AL139,'シフト記号表（勤務時間帯）'!$C$6:$U$35,19,FALSE))</f>
        <v/>
      </c>
      <c r="AM141" s="143" t="str">
        <f>IF(AM139="","",VLOOKUP(AM139,'シフト記号表（勤務時間帯）'!$C$6:$U$35,19,FALSE))</f>
        <v/>
      </c>
      <c r="AN141" s="119" t="str">
        <f>IF(AN139="","",VLOOKUP(AN139,'シフト記号表（勤務時間帯）'!$C$6:$U$35,19,FALSE))</f>
        <v/>
      </c>
      <c r="AO141" s="131" t="str">
        <f>IF(AO139="","",VLOOKUP(AO139,'シフト記号表（勤務時間帯）'!$C$6:$U$35,19,FALSE))</f>
        <v/>
      </c>
      <c r="AP141" s="131" t="str">
        <f>IF(AP139="","",VLOOKUP(AP139,'シフト記号表（勤務時間帯）'!$C$6:$U$35,19,FALSE))</f>
        <v/>
      </c>
      <c r="AQ141" s="131" t="str">
        <f>IF(AQ139="","",VLOOKUP(AQ139,'シフト記号表（勤務時間帯）'!$C$6:$U$35,19,FALSE))</f>
        <v/>
      </c>
      <c r="AR141" s="131" t="str">
        <f>IF(AR139="","",VLOOKUP(AR139,'シフト記号表（勤務時間帯）'!$C$6:$U$35,19,FALSE))</f>
        <v/>
      </c>
      <c r="AS141" s="131" t="str">
        <f>IF(AS139="","",VLOOKUP(AS139,'シフト記号表（勤務時間帯）'!$C$6:$U$35,19,FALSE))</f>
        <v/>
      </c>
      <c r="AT141" s="143" t="str">
        <f>IF(AT139="","",VLOOKUP(AT139,'シフト記号表（勤務時間帯）'!$C$6:$U$35,19,FALSE))</f>
        <v/>
      </c>
      <c r="AU141" s="119" t="str">
        <f>IF(AU139="","",VLOOKUP(AU139,'シフト記号表（勤務時間帯）'!$C$6:$U$35,19,FALSE))</f>
        <v/>
      </c>
      <c r="AV141" s="131" t="str">
        <f>IF(AV139="","",VLOOKUP(AV139,'シフト記号表（勤務時間帯）'!$C$6:$U$35,19,FALSE))</f>
        <v/>
      </c>
      <c r="AW141" s="131" t="str">
        <f>IF(AW139="","",VLOOKUP(AW139,'シフト記号表（勤務時間帯）'!$C$6:$U$35,19,FALSE))</f>
        <v/>
      </c>
      <c r="AX141" s="174">
        <f>IF($BB$3="４週",SUM(S141:AT141),IF($BB$3="暦月",SUM(S141:AW141),""))</f>
        <v>0</v>
      </c>
      <c r="AY141" s="182"/>
      <c r="AZ141" s="188">
        <f>IF($BB$3="４週",AX141/4,IF($BB$3="暦月",'通所型サービス（100名）'!AX141/('通所型サービス（100名）'!$BB$8/7),""))</f>
        <v>0</v>
      </c>
      <c r="BA141" s="106"/>
      <c r="BB141" s="25"/>
      <c r="BC141" s="37"/>
      <c r="BD141" s="37"/>
      <c r="BE141" s="37"/>
      <c r="BF141" s="91"/>
      <c r="BG141" s="3"/>
      <c r="BH141" s="3"/>
      <c r="BI141" s="3"/>
      <c r="BJ141" s="3"/>
      <c r="BK141" s="3"/>
      <c r="BL141" s="3"/>
      <c r="BM141" s="3"/>
      <c r="BN141" s="3"/>
      <c r="BO141" s="3"/>
      <c r="BP141" s="3"/>
      <c r="BQ141" s="3"/>
      <c r="BR141" s="3"/>
      <c r="BS141" s="3"/>
      <c r="BT141" s="3"/>
      <c r="BU141" s="3"/>
    </row>
    <row r="142" spans="1:73" ht="20.25" customHeight="1">
      <c r="A142" s="3"/>
      <c r="B142" s="12">
        <f>B139+1</f>
        <v>41</v>
      </c>
      <c r="C142" s="27"/>
      <c r="D142" s="38"/>
      <c r="E142" s="43"/>
      <c r="F142" s="51"/>
      <c r="G142" s="51"/>
      <c r="H142" s="70"/>
      <c r="I142" s="38"/>
      <c r="J142" s="38"/>
      <c r="K142" s="43"/>
      <c r="L142" s="84"/>
      <c r="M142" s="38"/>
      <c r="N142" s="38"/>
      <c r="O142" s="90"/>
      <c r="P142" s="96" t="s">
        <v>54</v>
      </c>
      <c r="Q142" s="102"/>
      <c r="R142" s="107"/>
      <c r="S142" s="216"/>
      <c r="T142" s="218"/>
      <c r="U142" s="218"/>
      <c r="V142" s="218"/>
      <c r="W142" s="218"/>
      <c r="X142" s="218"/>
      <c r="Y142" s="219"/>
      <c r="Z142" s="216"/>
      <c r="AA142" s="218"/>
      <c r="AB142" s="218"/>
      <c r="AC142" s="218"/>
      <c r="AD142" s="218"/>
      <c r="AE142" s="218"/>
      <c r="AF142" s="219"/>
      <c r="AG142" s="216"/>
      <c r="AH142" s="218"/>
      <c r="AI142" s="218"/>
      <c r="AJ142" s="218"/>
      <c r="AK142" s="218"/>
      <c r="AL142" s="218"/>
      <c r="AM142" s="219"/>
      <c r="AN142" s="216"/>
      <c r="AO142" s="218"/>
      <c r="AP142" s="218"/>
      <c r="AQ142" s="218"/>
      <c r="AR142" s="218"/>
      <c r="AS142" s="218"/>
      <c r="AT142" s="219"/>
      <c r="AU142" s="216"/>
      <c r="AV142" s="218"/>
      <c r="AW142" s="218"/>
      <c r="AX142" s="221"/>
      <c r="AY142" s="183"/>
      <c r="AZ142" s="226"/>
      <c r="BA142" s="107"/>
      <c r="BB142" s="198"/>
      <c r="BC142" s="38"/>
      <c r="BD142" s="38"/>
      <c r="BE142" s="38"/>
      <c r="BF142" s="90"/>
      <c r="BG142" s="3"/>
      <c r="BH142" s="3"/>
      <c r="BI142" s="3"/>
      <c r="BJ142" s="3"/>
      <c r="BK142" s="3"/>
      <c r="BL142" s="3"/>
      <c r="BM142" s="3"/>
      <c r="BN142" s="3"/>
      <c r="BO142" s="3"/>
      <c r="BP142" s="3"/>
      <c r="BQ142" s="3"/>
      <c r="BR142" s="3"/>
      <c r="BS142" s="3"/>
      <c r="BT142" s="3"/>
      <c r="BU142" s="3"/>
    </row>
    <row r="143" spans="1:73" ht="20.25" customHeight="1">
      <c r="A143" s="3"/>
      <c r="B143" s="8"/>
      <c r="C143" s="18"/>
      <c r="D143" s="32"/>
      <c r="E143" s="40"/>
      <c r="F143" s="49"/>
      <c r="G143" s="57"/>
      <c r="H143" s="66"/>
      <c r="I143" s="32"/>
      <c r="J143" s="32"/>
      <c r="K143" s="40"/>
      <c r="L143" s="66"/>
      <c r="M143" s="32"/>
      <c r="N143" s="32"/>
      <c r="O143" s="80"/>
      <c r="P143" s="94" t="s">
        <v>69</v>
      </c>
      <c r="Q143" s="100"/>
      <c r="R143" s="105"/>
      <c r="S143" s="118" t="str">
        <f>IF(S142="","",VLOOKUP(S142,'シフト記号表（勤務時間帯）'!$C$6:$K$35,9,FALSE))</f>
        <v/>
      </c>
      <c r="T143" s="130" t="str">
        <f>IF(T142="","",VLOOKUP(T142,'シフト記号表（勤務時間帯）'!$C$6:$K$35,9,FALSE))</f>
        <v/>
      </c>
      <c r="U143" s="130" t="str">
        <f>IF(U142="","",VLOOKUP(U142,'シフト記号表（勤務時間帯）'!$C$6:$K$35,9,FALSE))</f>
        <v/>
      </c>
      <c r="V143" s="130" t="str">
        <f>IF(V142="","",VLOOKUP(V142,'シフト記号表（勤務時間帯）'!$C$6:$K$35,9,FALSE))</f>
        <v/>
      </c>
      <c r="W143" s="130" t="str">
        <f>IF(W142="","",VLOOKUP(W142,'シフト記号表（勤務時間帯）'!$C$6:$K$35,9,FALSE))</f>
        <v/>
      </c>
      <c r="X143" s="130" t="str">
        <f>IF(X142="","",VLOOKUP(X142,'シフト記号表（勤務時間帯）'!$C$6:$K$35,9,FALSE))</f>
        <v/>
      </c>
      <c r="Y143" s="142" t="str">
        <f>IF(Y142="","",VLOOKUP(Y142,'シフト記号表（勤務時間帯）'!$C$6:$K$35,9,FALSE))</f>
        <v/>
      </c>
      <c r="Z143" s="118" t="str">
        <f>IF(Z142="","",VLOOKUP(Z142,'シフト記号表（勤務時間帯）'!$C$6:$K$35,9,FALSE))</f>
        <v/>
      </c>
      <c r="AA143" s="130" t="str">
        <f>IF(AA142="","",VLOOKUP(AA142,'シフト記号表（勤務時間帯）'!$C$6:$K$35,9,FALSE))</f>
        <v/>
      </c>
      <c r="AB143" s="130" t="str">
        <f>IF(AB142="","",VLOOKUP(AB142,'シフト記号表（勤務時間帯）'!$C$6:$K$35,9,FALSE))</f>
        <v/>
      </c>
      <c r="AC143" s="130" t="str">
        <f>IF(AC142="","",VLOOKUP(AC142,'シフト記号表（勤務時間帯）'!$C$6:$K$35,9,FALSE))</f>
        <v/>
      </c>
      <c r="AD143" s="130" t="str">
        <f>IF(AD142="","",VLOOKUP(AD142,'シフト記号表（勤務時間帯）'!$C$6:$K$35,9,FALSE))</f>
        <v/>
      </c>
      <c r="AE143" s="130" t="str">
        <f>IF(AE142="","",VLOOKUP(AE142,'シフト記号表（勤務時間帯）'!$C$6:$K$35,9,FALSE))</f>
        <v/>
      </c>
      <c r="AF143" s="142" t="str">
        <f>IF(AF142="","",VLOOKUP(AF142,'シフト記号表（勤務時間帯）'!$C$6:$K$35,9,FALSE))</f>
        <v/>
      </c>
      <c r="AG143" s="118" t="str">
        <f>IF(AG142="","",VLOOKUP(AG142,'シフト記号表（勤務時間帯）'!$C$6:$K$35,9,FALSE))</f>
        <v/>
      </c>
      <c r="AH143" s="130" t="str">
        <f>IF(AH142="","",VLOOKUP(AH142,'シフト記号表（勤務時間帯）'!$C$6:$K$35,9,FALSE))</f>
        <v/>
      </c>
      <c r="AI143" s="130" t="str">
        <f>IF(AI142="","",VLOOKUP(AI142,'シフト記号表（勤務時間帯）'!$C$6:$K$35,9,FALSE))</f>
        <v/>
      </c>
      <c r="AJ143" s="130" t="str">
        <f>IF(AJ142="","",VLOOKUP(AJ142,'シフト記号表（勤務時間帯）'!$C$6:$K$35,9,FALSE))</f>
        <v/>
      </c>
      <c r="AK143" s="130" t="str">
        <f>IF(AK142="","",VLOOKUP(AK142,'シフト記号表（勤務時間帯）'!$C$6:$K$35,9,FALSE))</f>
        <v/>
      </c>
      <c r="AL143" s="130" t="str">
        <f>IF(AL142="","",VLOOKUP(AL142,'シフト記号表（勤務時間帯）'!$C$6:$K$35,9,FALSE))</f>
        <v/>
      </c>
      <c r="AM143" s="142" t="str">
        <f>IF(AM142="","",VLOOKUP(AM142,'シフト記号表（勤務時間帯）'!$C$6:$K$35,9,FALSE))</f>
        <v/>
      </c>
      <c r="AN143" s="118" t="str">
        <f>IF(AN142="","",VLOOKUP(AN142,'シフト記号表（勤務時間帯）'!$C$6:$K$35,9,FALSE))</f>
        <v/>
      </c>
      <c r="AO143" s="130" t="str">
        <f>IF(AO142="","",VLOOKUP(AO142,'シフト記号表（勤務時間帯）'!$C$6:$K$35,9,FALSE))</f>
        <v/>
      </c>
      <c r="AP143" s="130" t="str">
        <f>IF(AP142="","",VLOOKUP(AP142,'シフト記号表（勤務時間帯）'!$C$6:$K$35,9,FALSE))</f>
        <v/>
      </c>
      <c r="AQ143" s="130" t="str">
        <f>IF(AQ142="","",VLOOKUP(AQ142,'シフト記号表（勤務時間帯）'!$C$6:$K$35,9,FALSE))</f>
        <v/>
      </c>
      <c r="AR143" s="130" t="str">
        <f>IF(AR142="","",VLOOKUP(AR142,'シフト記号表（勤務時間帯）'!$C$6:$K$35,9,FALSE))</f>
        <v/>
      </c>
      <c r="AS143" s="130" t="str">
        <f>IF(AS142="","",VLOOKUP(AS142,'シフト記号表（勤務時間帯）'!$C$6:$K$35,9,FALSE))</f>
        <v/>
      </c>
      <c r="AT143" s="142" t="str">
        <f>IF(AT142="","",VLOOKUP(AT142,'シフト記号表（勤務時間帯）'!$C$6:$K$35,9,FALSE))</f>
        <v/>
      </c>
      <c r="AU143" s="118" t="str">
        <f>IF(AU142="","",VLOOKUP(AU142,'シフト記号表（勤務時間帯）'!$C$6:$K$35,9,FALSE))</f>
        <v/>
      </c>
      <c r="AV143" s="130" t="str">
        <f>IF(AV142="","",VLOOKUP(AV142,'シフト記号表（勤務時間帯）'!$C$6:$K$35,9,FALSE))</f>
        <v/>
      </c>
      <c r="AW143" s="130" t="str">
        <f>IF(AW142="","",VLOOKUP(AW142,'シフト記号表（勤務時間帯）'!$C$6:$K$35,9,FALSE))</f>
        <v/>
      </c>
      <c r="AX143" s="173">
        <f>IF($BB$3="４週",SUM(S143:AT143),IF($BB$3="暦月",SUM(S143:AW143),""))</f>
        <v>0</v>
      </c>
      <c r="AY143" s="181"/>
      <c r="AZ143" s="187">
        <f>IF($BB$3="４週",AX143/4,IF($BB$3="暦月",'通所型サービス（100名）'!AX143/('通所型サービス（100名）'!$BB$8/7),""))</f>
        <v>0</v>
      </c>
      <c r="BA143" s="105"/>
      <c r="BB143" s="18"/>
      <c r="BC143" s="32"/>
      <c r="BD143" s="32"/>
      <c r="BE143" s="32"/>
      <c r="BF143" s="80"/>
      <c r="BG143" s="3"/>
      <c r="BH143" s="3"/>
      <c r="BI143" s="3"/>
      <c r="BJ143" s="3"/>
      <c r="BK143" s="3"/>
      <c r="BL143" s="3"/>
      <c r="BM143" s="3"/>
      <c r="BN143" s="3"/>
      <c r="BO143" s="3"/>
      <c r="BP143" s="3"/>
      <c r="BQ143" s="3"/>
      <c r="BR143" s="3"/>
      <c r="BS143" s="3"/>
      <c r="BT143" s="3"/>
      <c r="BU143" s="3"/>
    </row>
    <row r="144" spans="1:73" ht="20.25" customHeight="1">
      <c r="A144" s="3"/>
      <c r="B144" s="11"/>
      <c r="C144" s="25"/>
      <c r="D144" s="37"/>
      <c r="E144" s="42"/>
      <c r="F144" s="209">
        <f>C142</f>
        <v>0</v>
      </c>
      <c r="G144" s="60"/>
      <c r="H144" s="69"/>
      <c r="I144" s="37"/>
      <c r="J144" s="37"/>
      <c r="K144" s="42"/>
      <c r="L144" s="69"/>
      <c r="M144" s="37"/>
      <c r="N144" s="37"/>
      <c r="O144" s="91"/>
      <c r="P144" s="95" t="s">
        <v>36</v>
      </c>
      <c r="Q144" s="101"/>
      <c r="R144" s="106"/>
      <c r="S144" s="119" t="str">
        <f>IF(S142="","",VLOOKUP(S142,'シフト記号表（勤務時間帯）'!$C$6:$U$35,19,FALSE))</f>
        <v/>
      </c>
      <c r="T144" s="131" t="str">
        <f>IF(T142="","",VLOOKUP(T142,'シフト記号表（勤務時間帯）'!$C$6:$U$35,19,FALSE))</f>
        <v/>
      </c>
      <c r="U144" s="131" t="str">
        <f>IF(U142="","",VLOOKUP(U142,'シフト記号表（勤務時間帯）'!$C$6:$U$35,19,FALSE))</f>
        <v/>
      </c>
      <c r="V144" s="131" t="str">
        <f>IF(V142="","",VLOOKUP(V142,'シフト記号表（勤務時間帯）'!$C$6:$U$35,19,FALSE))</f>
        <v/>
      </c>
      <c r="W144" s="131" t="str">
        <f>IF(W142="","",VLOOKUP(W142,'シフト記号表（勤務時間帯）'!$C$6:$U$35,19,FALSE))</f>
        <v/>
      </c>
      <c r="X144" s="131" t="str">
        <f>IF(X142="","",VLOOKUP(X142,'シフト記号表（勤務時間帯）'!$C$6:$U$35,19,FALSE))</f>
        <v/>
      </c>
      <c r="Y144" s="143" t="str">
        <f>IF(Y142="","",VLOOKUP(Y142,'シフト記号表（勤務時間帯）'!$C$6:$U$35,19,FALSE))</f>
        <v/>
      </c>
      <c r="Z144" s="119" t="str">
        <f>IF(Z142="","",VLOOKUP(Z142,'シフト記号表（勤務時間帯）'!$C$6:$U$35,19,FALSE))</f>
        <v/>
      </c>
      <c r="AA144" s="131" t="str">
        <f>IF(AA142="","",VLOOKUP(AA142,'シフト記号表（勤務時間帯）'!$C$6:$U$35,19,FALSE))</f>
        <v/>
      </c>
      <c r="AB144" s="131" t="str">
        <f>IF(AB142="","",VLOOKUP(AB142,'シフト記号表（勤務時間帯）'!$C$6:$U$35,19,FALSE))</f>
        <v/>
      </c>
      <c r="AC144" s="131" t="str">
        <f>IF(AC142="","",VLOOKUP(AC142,'シフト記号表（勤務時間帯）'!$C$6:$U$35,19,FALSE))</f>
        <v/>
      </c>
      <c r="AD144" s="131" t="str">
        <f>IF(AD142="","",VLOOKUP(AD142,'シフト記号表（勤務時間帯）'!$C$6:$U$35,19,FALSE))</f>
        <v/>
      </c>
      <c r="AE144" s="131" t="str">
        <f>IF(AE142="","",VLOOKUP(AE142,'シフト記号表（勤務時間帯）'!$C$6:$U$35,19,FALSE))</f>
        <v/>
      </c>
      <c r="AF144" s="143" t="str">
        <f>IF(AF142="","",VLOOKUP(AF142,'シフト記号表（勤務時間帯）'!$C$6:$U$35,19,FALSE))</f>
        <v/>
      </c>
      <c r="AG144" s="119" t="str">
        <f>IF(AG142="","",VLOOKUP(AG142,'シフト記号表（勤務時間帯）'!$C$6:$U$35,19,FALSE))</f>
        <v/>
      </c>
      <c r="AH144" s="131" t="str">
        <f>IF(AH142="","",VLOOKUP(AH142,'シフト記号表（勤務時間帯）'!$C$6:$U$35,19,FALSE))</f>
        <v/>
      </c>
      <c r="AI144" s="131" t="str">
        <f>IF(AI142="","",VLOOKUP(AI142,'シフト記号表（勤務時間帯）'!$C$6:$U$35,19,FALSE))</f>
        <v/>
      </c>
      <c r="AJ144" s="131" t="str">
        <f>IF(AJ142="","",VLOOKUP(AJ142,'シフト記号表（勤務時間帯）'!$C$6:$U$35,19,FALSE))</f>
        <v/>
      </c>
      <c r="AK144" s="131" t="str">
        <f>IF(AK142="","",VLOOKUP(AK142,'シフト記号表（勤務時間帯）'!$C$6:$U$35,19,FALSE))</f>
        <v/>
      </c>
      <c r="AL144" s="131" t="str">
        <f>IF(AL142="","",VLOOKUP(AL142,'シフト記号表（勤務時間帯）'!$C$6:$U$35,19,FALSE))</f>
        <v/>
      </c>
      <c r="AM144" s="143" t="str">
        <f>IF(AM142="","",VLOOKUP(AM142,'シフト記号表（勤務時間帯）'!$C$6:$U$35,19,FALSE))</f>
        <v/>
      </c>
      <c r="AN144" s="119" t="str">
        <f>IF(AN142="","",VLOOKUP(AN142,'シフト記号表（勤務時間帯）'!$C$6:$U$35,19,FALSE))</f>
        <v/>
      </c>
      <c r="AO144" s="131" t="str">
        <f>IF(AO142="","",VLOOKUP(AO142,'シフト記号表（勤務時間帯）'!$C$6:$U$35,19,FALSE))</f>
        <v/>
      </c>
      <c r="AP144" s="131" t="str">
        <f>IF(AP142="","",VLOOKUP(AP142,'シフト記号表（勤務時間帯）'!$C$6:$U$35,19,FALSE))</f>
        <v/>
      </c>
      <c r="AQ144" s="131" t="str">
        <f>IF(AQ142="","",VLOOKUP(AQ142,'シフト記号表（勤務時間帯）'!$C$6:$U$35,19,FALSE))</f>
        <v/>
      </c>
      <c r="AR144" s="131" t="str">
        <f>IF(AR142="","",VLOOKUP(AR142,'シフト記号表（勤務時間帯）'!$C$6:$U$35,19,FALSE))</f>
        <v/>
      </c>
      <c r="AS144" s="131" t="str">
        <f>IF(AS142="","",VLOOKUP(AS142,'シフト記号表（勤務時間帯）'!$C$6:$U$35,19,FALSE))</f>
        <v/>
      </c>
      <c r="AT144" s="143" t="str">
        <f>IF(AT142="","",VLOOKUP(AT142,'シフト記号表（勤務時間帯）'!$C$6:$U$35,19,FALSE))</f>
        <v/>
      </c>
      <c r="AU144" s="119" t="str">
        <f>IF(AU142="","",VLOOKUP(AU142,'シフト記号表（勤務時間帯）'!$C$6:$U$35,19,FALSE))</f>
        <v/>
      </c>
      <c r="AV144" s="131" t="str">
        <f>IF(AV142="","",VLOOKUP(AV142,'シフト記号表（勤務時間帯）'!$C$6:$U$35,19,FALSE))</f>
        <v/>
      </c>
      <c r="AW144" s="131" t="str">
        <f>IF(AW142="","",VLOOKUP(AW142,'シフト記号表（勤務時間帯）'!$C$6:$U$35,19,FALSE))</f>
        <v/>
      </c>
      <c r="AX144" s="174">
        <f>IF($BB$3="４週",SUM(S144:AT144),IF($BB$3="暦月",SUM(S144:AW144),""))</f>
        <v>0</v>
      </c>
      <c r="AY144" s="182"/>
      <c r="AZ144" s="188">
        <f>IF($BB$3="４週",AX144/4,IF($BB$3="暦月",'通所型サービス（100名）'!AX144/('通所型サービス（100名）'!$BB$8/7),""))</f>
        <v>0</v>
      </c>
      <c r="BA144" s="106"/>
      <c r="BB144" s="25"/>
      <c r="BC144" s="37"/>
      <c r="BD144" s="37"/>
      <c r="BE144" s="37"/>
      <c r="BF144" s="91"/>
      <c r="BG144" s="3"/>
      <c r="BH144" s="3"/>
      <c r="BI144" s="3"/>
      <c r="BJ144" s="3"/>
      <c r="BK144" s="3"/>
      <c r="BL144" s="3"/>
      <c r="BM144" s="3"/>
      <c r="BN144" s="3"/>
      <c r="BO144" s="3"/>
      <c r="BP144" s="3"/>
      <c r="BQ144" s="3"/>
      <c r="BR144" s="3"/>
      <c r="BS144" s="3"/>
      <c r="BT144" s="3"/>
      <c r="BU144" s="3"/>
    </row>
    <row r="145" spans="1:73" ht="20.25" customHeight="1">
      <c r="A145" s="3"/>
      <c r="B145" s="12">
        <f>B142+1</f>
        <v>42</v>
      </c>
      <c r="C145" s="27"/>
      <c r="D145" s="38"/>
      <c r="E145" s="43"/>
      <c r="F145" s="51"/>
      <c r="G145" s="51"/>
      <c r="H145" s="70"/>
      <c r="I145" s="38"/>
      <c r="J145" s="38"/>
      <c r="K145" s="43"/>
      <c r="L145" s="84"/>
      <c r="M145" s="38"/>
      <c r="N145" s="38"/>
      <c r="O145" s="90"/>
      <c r="P145" s="96" t="s">
        <v>54</v>
      </c>
      <c r="Q145" s="102"/>
      <c r="R145" s="107"/>
      <c r="S145" s="216"/>
      <c r="T145" s="218"/>
      <c r="U145" s="218"/>
      <c r="V145" s="218"/>
      <c r="W145" s="218"/>
      <c r="X145" s="218"/>
      <c r="Y145" s="219"/>
      <c r="Z145" s="216"/>
      <c r="AA145" s="218"/>
      <c r="AB145" s="218"/>
      <c r="AC145" s="218"/>
      <c r="AD145" s="218"/>
      <c r="AE145" s="218"/>
      <c r="AF145" s="219"/>
      <c r="AG145" s="216"/>
      <c r="AH145" s="218"/>
      <c r="AI145" s="218"/>
      <c r="AJ145" s="218"/>
      <c r="AK145" s="218"/>
      <c r="AL145" s="218"/>
      <c r="AM145" s="219"/>
      <c r="AN145" s="216"/>
      <c r="AO145" s="218"/>
      <c r="AP145" s="218"/>
      <c r="AQ145" s="218"/>
      <c r="AR145" s="218"/>
      <c r="AS145" s="218"/>
      <c r="AT145" s="219"/>
      <c r="AU145" s="216"/>
      <c r="AV145" s="218"/>
      <c r="AW145" s="218"/>
      <c r="AX145" s="221"/>
      <c r="AY145" s="183"/>
      <c r="AZ145" s="226"/>
      <c r="BA145" s="107"/>
      <c r="BB145" s="198"/>
      <c r="BC145" s="38"/>
      <c r="BD145" s="38"/>
      <c r="BE145" s="38"/>
      <c r="BF145" s="90"/>
      <c r="BG145" s="3"/>
      <c r="BH145" s="3"/>
      <c r="BI145" s="3"/>
      <c r="BJ145" s="3"/>
      <c r="BK145" s="3"/>
      <c r="BL145" s="3"/>
      <c r="BM145" s="3"/>
      <c r="BN145" s="3"/>
      <c r="BO145" s="3"/>
      <c r="BP145" s="3"/>
      <c r="BQ145" s="3"/>
      <c r="BR145" s="3"/>
      <c r="BS145" s="3"/>
      <c r="BT145" s="3"/>
      <c r="BU145" s="3"/>
    </row>
    <row r="146" spans="1:73" ht="20.25" customHeight="1">
      <c r="A146" s="3"/>
      <c r="B146" s="8"/>
      <c r="C146" s="18"/>
      <c r="D146" s="32"/>
      <c r="E146" s="40"/>
      <c r="F146" s="49"/>
      <c r="G146" s="57"/>
      <c r="H146" s="66"/>
      <c r="I146" s="32"/>
      <c r="J146" s="32"/>
      <c r="K146" s="40"/>
      <c r="L146" s="66"/>
      <c r="M146" s="32"/>
      <c r="N146" s="32"/>
      <c r="O146" s="80"/>
      <c r="P146" s="94" t="s">
        <v>69</v>
      </c>
      <c r="Q146" s="100"/>
      <c r="R146" s="105"/>
      <c r="S146" s="118" t="str">
        <f>IF(S145="","",VLOOKUP(S145,'シフト記号表（勤務時間帯）'!$C$6:$K$35,9,FALSE))</f>
        <v/>
      </c>
      <c r="T146" s="130" t="str">
        <f>IF(T145="","",VLOOKUP(T145,'シフト記号表（勤務時間帯）'!$C$6:$K$35,9,FALSE))</f>
        <v/>
      </c>
      <c r="U146" s="130" t="str">
        <f>IF(U145="","",VLOOKUP(U145,'シフト記号表（勤務時間帯）'!$C$6:$K$35,9,FALSE))</f>
        <v/>
      </c>
      <c r="V146" s="130" t="str">
        <f>IF(V145="","",VLOOKUP(V145,'シフト記号表（勤務時間帯）'!$C$6:$K$35,9,FALSE))</f>
        <v/>
      </c>
      <c r="W146" s="130" t="str">
        <f>IF(W145="","",VLOOKUP(W145,'シフト記号表（勤務時間帯）'!$C$6:$K$35,9,FALSE))</f>
        <v/>
      </c>
      <c r="X146" s="130" t="str">
        <f>IF(X145="","",VLOOKUP(X145,'シフト記号表（勤務時間帯）'!$C$6:$K$35,9,FALSE))</f>
        <v/>
      </c>
      <c r="Y146" s="142" t="str">
        <f>IF(Y145="","",VLOOKUP(Y145,'シフト記号表（勤務時間帯）'!$C$6:$K$35,9,FALSE))</f>
        <v/>
      </c>
      <c r="Z146" s="118" t="str">
        <f>IF(Z145="","",VLOOKUP(Z145,'シフト記号表（勤務時間帯）'!$C$6:$K$35,9,FALSE))</f>
        <v/>
      </c>
      <c r="AA146" s="130" t="str">
        <f>IF(AA145="","",VLOOKUP(AA145,'シフト記号表（勤務時間帯）'!$C$6:$K$35,9,FALSE))</f>
        <v/>
      </c>
      <c r="AB146" s="130" t="str">
        <f>IF(AB145="","",VLOOKUP(AB145,'シフト記号表（勤務時間帯）'!$C$6:$K$35,9,FALSE))</f>
        <v/>
      </c>
      <c r="AC146" s="130" t="str">
        <f>IF(AC145="","",VLOOKUP(AC145,'シフト記号表（勤務時間帯）'!$C$6:$K$35,9,FALSE))</f>
        <v/>
      </c>
      <c r="AD146" s="130" t="str">
        <f>IF(AD145="","",VLOOKUP(AD145,'シフト記号表（勤務時間帯）'!$C$6:$K$35,9,FALSE))</f>
        <v/>
      </c>
      <c r="AE146" s="130" t="str">
        <f>IF(AE145="","",VLOOKUP(AE145,'シフト記号表（勤務時間帯）'!$C$6:$K$35,9,FALSE))</f>
        <v/>
      </c>
      <c r="AF146" s="142" t="str">
        <f>IF(AF145="","",VLOOKUP(AF145,'シフト記号表（勤務時間帯）'!$C$6:$K$35,9,FALSE))</f>
        <v/>
      </c>
      <c r="AG146" s="118" t="str">
        <f>IF(AG145="","",VLOOKUP(AG145,'シフト記号表（勤務時間帯）'!$C$6:$K$35,9,FALSE))</f>
        <v/>
      </c>
      <c r="AH146" s="130" t="str">
        <f>IF(AH145="","",VLOOKUP(AH145,'シフト記号表（勤務時間帯）'!$C$6:$K$35,9,FALSE))</f>
        <v/>
      </c>
      <c r="AI146" s="130" t="str">
        <f>IF(AI145="","",VLOOKUP(AI145,'シフト記号表（勤務時間帯）'!$C$6:$K$35,9,FALSE))</f>
        <v/>
      </c>
      <c r="AJ146" s="130" t="str">
        <f>IF(AJ145="","",VLOOKUP(AJ145,'シフト記号表（勤務時間帯）'!$C$6:$K$35,9,FALSE))</f>
        <v/>
      </c>
      <c r="AK146" s="130" t="str">
        <f>IF(AK145="","",VLOOKUP(AK145,'シフト記号表（勤務時間帯）'!$C$6:$K$35,9,FALSE))</f>
        <v/>
      </c>
      <c r="AL146" s="130" t="str">
        <f>IF(AL145="","",VLOOKUP(AL145,'シフト記号表（勤務時間帯）'!$C$6:$K$35,9,FALSE))</f>
        <v/>
      </c>
      <c r="AM146" s="142" t="str">
        <f>IF(AM145="","",VLOOKUP(AM145,'シフト記号表（勤務時間帯）'!$C$6:$K$35,9,FALSE))</f>
        <v/>
      </c>
      <c r="AN146" s="118" t="str">
        <f>IF(AN145="","",VLOOKUP(AN145,'シフト記号表（勤務時間帯）'!$C$6:$K$35,9,FALSE))</f>
        <v/>
      </c>
      <c r="AO146" s="130" t="str">
        <f>IF(AO145="","",VLOOKUP(AO145,'シフト記号表（勤務時間帯）'!$C$6:$K$35,9,FALSE))</f>
        <v/>
      </c>
      <c r="AP146" s="130" t="str">
        <f>IF(AP145="","",VLOOKUP(AP145,'シフト記号表（勤務時間帯）'!$C$6:$K$35,9,FALSE))</f>
        <v/>
      </c>
      <c r="AQ146" s="130" t="str">
        <f>IF(AQ145="","",VLOOKUP(AQ145,'シフト記号表（勤務時間帯）'!$C$6:$K$35,9,FALSE))</f>
        <v/>
      </c>
      <c r="AR146" s="130" t="str">
        <f>IF(AR145="","",VLOOKUP(AR145,'シフト記号表（勤務時間帯）'!$C$6:$K$35,9,FALSE))</f>
        <v/>
      </c>
      <c r="AS146" s="130" t="str">
        <f>IF(AS145="","",VLOOKUP(AS145,'シフト記号表（勤務時間帯）'!$C$6:$K$35,9,FALSE))</f>
        <v/>
      </c>
      <c r="AT146" s="142" t="str">
        <f>IF(AT145="","",VLOOKUP(AT145,'シフト記号表（勤務時間帯）'!$C$6:$K$35,9,FALSE))</f>
        <v/>
      </c>
      <c r="AU146" s="118" t="str">
        <f>IF(AU145="","",VLOOKUP(AU145,'シフト記号表（勤務時間帯）'!$C$6:$K$35,9,FALSE))</f>
        <v/>
      </c>
      <c r="AV146" s="130" t="str">
        <f>IF(AV145="","",VLOOKUP(AV145,'シフト記号表（勤務時間帯）'!$C$6:$K$35,9,FALSE))</f>
        <v/>
      </c>
      <c r="AW146" s="130" t="str">
        <f>IF(AW145="","",VLOOKUP(AW145,'シフト記号表（勤務時間帯）'!$C$6:$K$35,9,FALSE))</f>
        <v/>
      </c>
      <c r="AX146" s="173">
        <f>IF($BB$3="４週",SUM(S146:AT146),IF($BB$3="暦月",SUM(S146:AW146),""))</f>
        <v>0</v>
      </c>
      <c r="AY146" s="181"/>
      <c r="AZ146" s="187">
        <f>IF($BB$3="４週",AX146/4,IF($BB$3="暦月",'通所型サービス（100名）'!AX146/('通所型サービス（100名）'!$BB$8/7),""))</f>
        <v>0</v>
      </c>
      <c r="BA146" s="105"/>
      <c r="BB146" s="18"/>
      <c r="BC146" s="32"/>
      <c r="BD146" s="32"/>
      <c r="BE146" s="32"/>
      <c r="BF146" s="80"/>
      <c r="BG146" s="3"/>
      <c r="BH146" s="3"/>
      <c r="BI146" s="3"/>
      <c r="BJ146" s="3"/>
      <c r="BK146" s="3"/>
      <c r="BL146" s="3"/>
      <c r="BM146" s="3"/>
      <c r="BN146" s="3"/>
      <c r="BO146" s="3"/>
      <c r="BP146" s="3"/>
      <c r="BQ146" s="3"/>
      <c r="BR146" s="3"/>
      <c r="BS146" s="3"/>
      <c r="BT146" s="3"/>
      <c r="BU146" s="3"/>
    </row>
    <row r="147" spans="1:73" ht="20.25" customHeight="1">
      <c r="A147" s="3"/>
      <c r="B147" s="11"/>
      <c r="C147" s="25"/>
      <c r="D147" s="37"/>
      <c r="E147" s="42"/>
      <c r="F147" s="209">
        <f>C145</f>
        <v>0</v>
      </c>
      <c r="G147" s="60"/>
      <c r="H147" s="69"/>
      <c r="I147" s="37"/>
      <c r="J147" s="37"/>
      <c r="K147" s="42"/>
      <c r="L147" s="69"/>
      <c r="M147" s="37"/>
      <c r="N147" s="37"/>
      <c r="O147" s="91"/>
      <c r="P147" s="95" t="s">
        <v>36</v>
      </c>
      <c r="Q147" s="101"/>
      <c r="R147" s="106"/>
      <c r="S147" s="119" t="str">
        <f>IF(S145="","",VLOOKUP(S145,'シフト記号表（勤務時間帯）'!$C$6:$U$35,19,FALSE))</f>
        <v/>
      </c>
      <c r="T147" s="131" t="str">
        <f>IF(T145="","",VLOOKUP(T145,'シフト記号表（勤務時間帯）'!$C$6:$U$35,19,FALSE))</f>
        <v/>
      </c>
      <c r="U147" s="131" t="str">
        <f>IF(U145="","",VLOOKUP(U145,'シフト記号表（勤務時間帯）'!$C$6:$U$35,19,FALSE))</f>
        <v/>
      </c>
      <c r="V147" s="131" t="str">
        <f>IF(V145="","",VLOOKUP(V145,'シフト記号表（勤務時間帯）'!$C$6:$U$35,19,FALSE))</f>
        <v/>
      </c>
      <c r="W147" s="131" t="str">
        <f>IF(W145="","",VLOOKUP(W145,'シフト記号表（勤務時間帯）'!$C$6:$U$35,19,FALSE))</f>
        <v/>
      </c>
      <c r="X147" s="131" t="str">
        <f>IF(X145="","",VLOOKUP(X145,'シフト記号表（勤務時間帯）'!$C$6:$U$35,19,FALSE))</f>
        <v/>
      </c>
      <c r="Y147" s="143" t="str">
        <f>IF(Y145="","",VLOOKUP(Y145,'シフト記号表（勤務時間帯）'!$C$6:$U$35,19,FALSE))</f>
        <v/>
      </c>
      <c r="Z147" s="119" t="str">
        <f>IF(Z145="","",VLOOKUP(Z145,'シフト記号表（勤務時間帯）'!$C$6:$U$35,19,FALSE))</f>
        <v/>
      </c>
      <c r="AA147" s="131" t="str">
        <f>IF(AA145="","",VLOOKUP(AA145,'シフト記号表（勤務時間帯）'!$C$6:$U$35,19,FALSE))</f>
        <v/>
      </c>
      <c r="AB147" s="131" t="str">
        <f>IF(AB145="","",VLOOKUP(AB145,'シフト記号表（勤務時間帯）'!$C$6:$U$35,19,FALSE))</f>
        <v/>
      </c>
      <c r="AC147" s="131" t="str">
        <f>IF(AC145="","",VLOOKUP(AC145,'シフト記号表（勤務時間帯）'!$C$6:$U$35,19,FALSE))</f>
        <v/>
      </c>
      <c r="AD147" s="131" t="str">
        <f>IF(AD145="","",VLOOKUP(AD145,'シフト記号表（勤務時間帯）'!$C$6:$U$35,19,FALSE))</f>
        <v/>
      </c>
      <c r="AE147" s="131" t="str">
        <f>IF(AE145="","",VLOOKUP(AE145,'シフト記号表（勤務時間帯）'!$C$6:$U$35,19,FALSE))</f>
        <v/>
      </c>
      <c r="AF147" s="143" t="str">
        <f>IF(AF145="","",VLOOKUP(AF145,'シフト記号表（勤務時間帯）'!$C$6:$U$35,19,FALSE))</f>
        <v/>
      </c>
      <c r="AG147" s="119" t="str">
        <f>IF(AG145="","",VLOOKUP(AG145,'シフト記号表（勤務時間帯）'!$C$6:$U$35,19,FALSE))</f>
        <v/>
      </c>
      <c r="AH147" s="131" t="str">
        <f>IF(AH145="","",VLOOKUP(AH145,'シフト記号表（勤務時間帯）'!$C$6:$U$35,19,FALSE))</f>
        <v/>
      </c>
      <c r="AI147" s="131" t="str">
        <f>IF(AI145="","",VLOOKUP(AI145,'シフト記号表（勤務時間帯）'!$C$6:$U$35,19,FALSE))</f>
        <v/>
      </c>
      <c r="AJ147" s="131" t="str">
        <f>IF(AJ145="","",VLOOKUP(AJ145,'シフト記号表（勤務時間帯）'!$C$6:$U$35,19,FALSE))</f>
        <v/>
      </c>
      <c r="AK147" s="131" t="str">
        <f>IF(AK145="","",VLOOKUP(AK145,'シフト記号表（勤務時間帯）'!$C$6:$U$35,19,FALSE))</f>
        <v/>
      </c>
      <c r="AL147" s="131" t="str">
        <f>IF(AL145="","",VLOOKUP(AL145,'シフト記号表（勤務時間帯）'!$C$6:$U$35,19,FALSE))</f>
        <v/>
      </c>
      <c r="AM147" s="143" t="str">
        <f>IF(AM145="","",VLOOKUP(AM145,'シフト記号表（勤務時間帯）'!$C$6:$U$35,19,FALSE))</f>
        <v/>
      </c>
      <c r="AN147" s="119" t="str">
        <f>IF(AN145="","",VLOOKUP(AN145,'シフト記号表（勤務時間帯）'!$C$6:$U$35,19,FALSE))</f>
        <v/>
      </c>
      <c r="AO147" s="131" t="str">
        <f>IF(AO145="","",VLOOKUP(AO145,'シフト記号表（勤務時間帯）'!$C$6:$U$35,19,FALSE))</f>
        <v/>
      </c>
      <c r="AP147" s="131" t="str">
        <f>IF(AP145="","",VLOOKUP(AP145,'シフト記号表（勤務時間帯）'!$C$6:$U$35,19,FALSE))</f>
        <v/>
      </c>
      <c r="AQ147" s="131" t="str">
        <f>IF(AQ145="","",VLOOKUP(AQ145,'シフト記号表（勤務時間帯）'!$C$6:$U$35,19,FALSE))</f>
        <v/>
      </c>
      <c r="AR147" s="131" t="str">
        <f>IF(AR145="","",VLOOKUP(AR145,'シフト記号表（勤務時間帯）'!$C$6:$U$35,19,FALSE))</f>
        <v/>
      </c>
      <c r="AS147" s="131" t="str">
        <f>IF(AS145="","",VLOOKUP(AS145,'シフト記号表（勤務時間帯）'!$C$6:$U$35,19,FALSE))</f>
        <v/>
      </c>
      <c r="AT147" s="143" t="str">
        <f>IF(AT145="","",VLOOKUP(AT145,'シフト記号表（勤務時間帯）'!$C$6:$U$35,19,FALSE))</f>
        <v/>
      </c>
      <c r="AU147" s="119" t="str">
        <f>IF(AU145="","",VLOOKUP(AU145,'シフト記号表（勤務時間帯）'!$C$6:$U$35,19,FALSE))</f>
        <v/>
      </c>
      <c r="AV147" s="131" t="str">
        <f>IF(AV145="","",VLOOKUP(AV145,'シフト記号表（勤務時間帯）'!$C$6:$U$35,19,FALSE))</f>
        <v/>
      </c>
      <c r="AW147" s="131" t="str">
        <f>IF(AW145="","",VLOOKUP(AW145,'シフト記号表（勤務時間帯）'!$C$6:$U$35,19,FALSE))</f>
        <v/>
      </c>
      <c r="AX147" s="174">
        <f>IF($BB$3="４週",SUM(S147:AT147),IF($BB$3="暦月",SUM(S147:AW147),""))</f>
        <v>0</v>
      </c>
      <c r="AY147" s="182"/>
      <c r="AZ147" s="188">
        <f>IF($BB$3="４週",AX147/4,IF($BB$3="暦月",'通所型サービス（100名）'!AX147/('通所型サービス（100名）'!$BB$8/7),""))</f>
        <v>0</v>
      </c>
      <c r="BA147" s="106"/>
      <c r="BB147" s="25"/>
      <c r="BC147" s="37"/>
      <c r="BD147" s="37"/>
      <c r="BE147" s="37"/>
      <c r="BF147" s="91"/>
      <c r="BG147" s="3"/>
      <c r="BH147" s="3"/>
      <c r="BI147" s="3"/>
      <c r="BJ147" s="3"/>
      <c r="BK147" s="3"/>
      <c r="BL147" s="3"/>
      <c r="BM147" s="3"/>
      <c r="BN147" s="3"/>
      <c r="BO147" s="3"/>
      <c r="BP147" s="3"/>
      <c r="BQ147" s="3"/>
      <c r="BR147" s="3"/>
      <c r="BS147" s="3"/>
      <c r="BT147" s="3"/>
      <c r="BU147" s="3"/>
    </row>
    <row r="148" spans="1:73" ht="20.25" customHeight="1">
      <c r="A148" s="3"/>
      <c r="B148" s="12">
        <f>B145+1</f>
        <v>43</v>
      </c>
      <c r="C148" s="27"/>
      <c r="D148" s="38"/>
      <c r="E148" s="43"/>
      <c r="F148" s="51"/>
      <c r="G148" s="51"/>
      <c r="H148" s="70"/>
      <c r="I148" s="38"/>
      <c r="J148" s="38"/>
      <c r="K148" s="43"/>
      <c r="L148" s="84"/>
      <c r="M148" s="38"/>
      <c r="N148" s="38"/>
      <c r="O148" s="90"/>
      <c r="P148" s="96" t="s">
        <v>54</v>
      </c>
      <c r="Q148" s="102"/>
      <c r="R148" s="107"/>
      <c r="S148" s="216"/>
      <c r="T148" s="218"/>
      <c r="U148" s="218"/>
      <c r="V148" s="218"/>
      <c r="W148" s="218"/>
      <c r="X148" s="218"/>
      <c r="Y148" s="219"/>
      <c r="Z148" s="216"/>
      <c r="AA148" s="218"/>
      <c r="AB148" s="218"/>
      <c r="AC148" s="218"/>
      <c r="AD148" s="218"/>
      <c r="AE148" s="218"/>
      <c r="AF148" s="219"/>
      <c r="AG148" s="216"/>
      <c r="AH148" s="218"/>
      <c r="AI148" s="218"/>
      <c r="AJ148" s="218"/>
      <c r="AK148" s="218"/>
      <c r="AL148" s="218"/>
      <c r="AM148" s="219"/>
      <c r="AN148" s="216"/>
      <c r="AO148" s="218"/>
      <c r="AP148" s="218"/>
      <c r="AQ148" s="218"/>
      <c r="AR148" s="218"/>
      <c r="AS148" s="218"/>
      <c r="AT148" s="219"/>
      <c r="AU148" s="216"/>
      <c r="AV148" s="218"/>
      <c r="AW148" s="218"/>
      <c r="AX148" s="221"/>
      <c r="AY148" s="183"/>
      <c r="AZ148" s="226"/>
      <c r="BA148" s="107"/>
      <c r="BB148" s="198"/>
      <c r="BC148" s="38"/>
      <c r="BD148" s="38"/>
      <c r="BE148" s="38"/>
      <c r="BF148" s="90"/>
      <c r="BG148" s="3"/>
      <c r="BH148" s="3"/>
      <c r="BI148" s="3"/>
      <c r="BJ148" s="3"/>
      <c r="BK148" s="3"/>
      <c r="BL148" s="3"/>
      <c r="BM148" s="3"/>
      <c r="BN148" s="3"/>
      <c r="BO148" s="3"/>
      <c r="BP148" s="3"/>
      <c r="BQ148" s="3"/>
      <c r="BR148" s="3"/>
      <c r="BS148" s="3"/>
      <c r="BT148" s="3"/>
      <c r="BU148" s="3"/>
    </row>
    <row r="149" spans="1:73" ht="20.25" customHeight="1">
      <c r="A149" s="3"/>
      <c r="B149" s="8"/>
      <c r="C149" s="18"/>
      <c r="D149" s="32"/>
      <c r="E149" s="40"/>
      <c r="F149" s="49"/>
      <c r="G149" s="57"/>
      <c r="H149" s="66"/>
      <c r="I149" s="32"/>
      <c r="J149" s="32"/>
      <c r="K149" s="40"/>
      <c r="L149" s="66"/>
      <c r="M149" s="32"/>
      <c r="N149" s="32"/>
      <c r="O149" s="80"/>
      <c r="P149" s="94" t="s">
        <v>69</v>
      </c>
      <c r="Q149" s="100"/>
      <c r="R149" s="105"/>
      <c r="S149" s="118" t="str">
        <f>IF(S148="","",VLOOKUP(S148,'シフト記号表（勤務時間帯）'!$C$6:$K$35,9,FALSE))</f>
        <v/>
      </c>
      <c r="T149" s="130" t="str">
        <f>IF(T148="","",VLOOKUP(T148,'シフト記号表（勤務時間帯）'!$C$6:$K$35,9,FALSE))</f>
        <v/>
      </c>
      <c r="U149" s="130" t="str">
        <f>IF(U148="","",VLOOKUP(U148,'シフト記号表（勤務時間帯）'!$C$6:$K$35,9,FALSE))</f>
        <v/>
      </c>
      <c r="V149" s="130" t="str">
        <f>IF(V148="","",VLOOKUP(V148,'シフト記号表（勤務時間帯）'!$C$6:$K$35,9,FALSE))</f>
        <v/>
      </c>
      <c r="W149" s="130" t="str">
        <f>IF(W148="","",VLOOKUP(W148,'シフト記号表（勤務時間帯）'!$C$6:$K$35,9,FALSE))</f>
        <v/>
      </c>
      <c r="X149" s="130" t="str">
        <f>IF(X148="","",VLOOKUP(X148,'シフト記号表（勤務時間帯）'!$C$6:$K$35,9,FALSE))</f>
        <v/>
      </c>
      <c r="Y149" s="142" t="str">
        <f>IF(Y148="","",VLOOKUP(Y148,'シフト記号表（勤務時間帯）'!$C$6:$K$35,9,FALSE))</f>
        <v/>
      </c>
      <c r="Z149" s="118" t="str">
        <f>IF(Z148="","",VLOOKUP(Z148,'シフト記号表（勤務時間帯）'!$C$6:$K$35,9,FALSE))</f>
        <v/>
      </c>
      <c r="AA149" s="130" t="str">
        <f>IF(AA148="","",VLOOKUP(AA148,'シフト記号表（勤務時間帯）'!$C$6:$K$35,9,FALSE))</f>
        <v/>
      </c>
      <c r="AB149" s="130" t="str">
        <f>IF(AB148="","",VLOOKUP(AB148,'シフト記号表（勤務時間帯）'!$C$6:$K$35,9,FALSE))</f>
        <v/>
      </c>
      <c r="AC149" s="130" t="str">
        <f>IF(AC148="","",VLOOKUP(AC148,'シフト記号表（勤務時間帯）'!$C$6:$K$35,9,FALSE))</f>
        <v/>
      </c>
      <c r="AD149" s="130" t="str">
        <f>IF(AD148="","",VLOOKUP(AD148,'シフト記号表（勤務時間帯）'!$C$6:$K$35,9,FALSE))</f>
        <v/>
      </c>
      <c r="AE149" s="130" t="str">
        <f>IF(AE148="","",VLOOKUP(AE148,'シフト記号表（勤務時間帯）'!$C$6:$K$35,9,FALSE))</f>
        <v/>
      </c>
      <c r="AF149" s="142" t="str">
        <f>IF(AF148="","",VLOOKUP(AF148,'シフト記号表（勤務時間帯）'!$C$6:$K$35,9,FALSE))</f>
        <v/>
      </c>
      <c r="AG149" s="118" t="str">
        <f>IF(AG148="","",VLOOKUP(AG148,'シフト記号表（勤務時間帯）'!$C$6:$K$35,9,FALSE))</f>
        <v/>
      </c>
      <c r="AH149" s="130" t="str">
        <f>IF(AH148="","",VLOOKUP(AH148,'シフト記号表（勤務時間帯）'!$C$6:$K$35,9,FALSE))</f>
        <v/>
      </c>
      <c r="AI149" s="130" t="str">
        <f>IF(AI148="","",VLOOKUP(AI148,'シフト記号表（勤務時間帯）'!$C$6:$K$35,9,FALSE))</f>
        <v/>
      </c>
      <c r="AJ149" s="130" t="str">
        <f>IF(AJ148="","",VLOOKUP(AJ148,'シフト記号表（勤務時間帯）'!$C$6:$K$35,9,FALSE))</f>
        <v/>
      </c>
      <c r="AK149" s="130" t="str">
        <f>IF(AK148="","",VLOOKUP(AK148,'シフト記号表（勤務時間帯）'!$C$6:$K$35,9,FALSE))</f>
        <v/>
      </c>
      <c r="AL149" s="130" t="str">
        <f>IF(AL148="","",VLOOKUP(AL148,'シフト記号表（勤務時間帯）'!$C$6:$K$35,9,FALSE))</f>
        <v/>
      </c>
      <c r="AM149" s="142" t="str">
        <f>IF(AM148="","",VLOOKUP(AM148,'シフト記号表（勤務時間帯）'!$C$6:$K$35,9,FALSE))</f>
        <v/>
      </c>
      <c r="AN149" s="118" t="str">
        <f>IF(AN148="","",VLOOKUP(AN148,'シフト記号表（勤務時間帯）'!$C$6:$K$35,9,FALSE))</f>
        <v/>
      </c>
      <c r="AO149" s="130" t="str">
        <f>IF(AO148="","",VLOOKUP(AO148,'シフト記号表（勤務時間帯）'!$C$6:$K$35,9,FALSE))</f>
        <v/>
      </c>
      <c r="AP149" s="130" t="str">
        <f>IF(AP148="","",VLOOKUP(AP148,'シフト記号表（勤務時間帯）'!$C$6:$K$35,9,FALSE))</f>
        <v/>
      </c>
      <c r="AQ149" s="130" t="str">
        <f>IF(AQ148="","",VLOOKUP(AQ148,'シフト記号表（勤務時間帯）'!$C$6:$K$35,9,FALSE))</f>
        <v/>
      </c>
      <c r="AR149" s="130" t="str">
        <f>IF(AR148="","",VLOOKUP(AR148,'シフト記号表（勤務時間帯）'!$C$6:$K$35,9,FALSE))</f>
        <v/>
      </c>
      <c r="AS149" s="130" t="str">
        <f>IF(AS148="","",VLOOKUP(AS148,'シフト記号表（勤務時間帯）'!$C$6:$K$35,9,FALSE))</f>
        <v/>
      </c>
      <c r="AT149" s="142" t="str">
        <f>IF(AT148="","",VLOOKUP(AT148,'シフト記号表（勤務時間帯）'!$C$6:$K$35,9,FALSE))</f>
        <v/>
      </c>
      <c r="AU149" s="118" t="str">
        <f>IF(AU148="","",VLOOKUP(AU148,'シフト記号表（勤務時間帯）'!$C$6:$K$35,9,FALSE))</f>
        <v/>
      </c>
      <c r="AV149" s="130" t="str">
        <f>IF(AV148="","",VLOOKUP(AV148,'シフト記号表（勤務時間帯）'!$C$6:$K$35,9,FALSE))</f>
        <v/>
      </c>
      <c r="AW149" s="130" t="str">
        <f>IF(AW148="","",VLOOKUP(AW148,'シフト記号表（勤務時間帯）'!$C$6:$K$35,9,FALSE))</f>
        <v/>
      </c>
      <c r="AX149" s="173">
        <f>IF($BB$3="４週",SUM(S149:AT149),IF($BB$3="暦月",SUM(S149:AW149),""))</f>
        <v>0</v>
      </c>
      <c r="AY149" s="181"/>
      <c r="AZ149" s="187">
        <f>IF($BB$3="４週",AX149/4,IF($BB$3="暦月",'通所型サービス（100名）'!AX149/('通所型サービス（100名）'!$BB$8/7),""))</f>
        <v>0</v>
      </c>
      <c r="BA149" s="105"/>
      <c r="BB149" s="18"/>
      <c r="BC149" s="32"/>
      <c r="BD149" s="32"/>
      <c r="BE149" s="32"/>
      <c r="BF149" s="80"/>
      <c r="BG149" s="3"/>
      <c r="BH149" s="3"/>
      <c r="BI149" s="3"/>
      <c r="BJ149" s="3"/>
      <c r="BK149" s="3"/>
      <c r="BL149" s="3"/>
      <c r="BM149" s="3"/>
      <c r="BN149" s="3"/>
      <c r="BO149" s="3"/>
      <c r="BP149" s="3"/>
      <c r="BQ149" s="3"/>
      <c r="BR149" s="3"/>
      <c r="BS149" s="3"/>
      <c r="BT149" s="3"/>
      <c r="BU149" s="3"/>
    </row>
    <row r="150" spans="1:73" ht="20.25" customHeight="1">
      <c r="A150" s="3"/>
      <c r="B150" s="11"/>
      <c r="C150" s="25"/>
      <c r="D150" s="37"/>
      <c r="E150" s="42"/>
      <c r="F150" s="209">
        <f>C148</f>
        <v>0</v>
      </c>
      <c r="G150" s="60"/>
      <c r="H150" s="69"/>
      <c r="I150" s="37"/>
      <c r="J150" s="37"/>
      <c r="K150" s="42"/>
      <c r="L150" s="69"/>
      <c r="M150" s="37"/>
      <c r="N150" s="37"/>
      <c r="O150" s="91"/>
      <c r="P150" s="95" t="s">
        <v>36</v>
      </c>
      <c r="Q150" s="101"/>
      <c r="R150" s="106"/>
      <c r="S150" s="119" t="str">
        <f>IF(S148="","",VLOOKUP(S148,'シフト記号表（勤務時間帯）'!$C$6:$U$35,19,FALSE))</f>
        <v/>
      </c>
      <c r="T150" s="131" t="str">
        <f>IF(T148="","",VLOOKUP(T148,'シフト記号表（勤務時間帯）'!$C$6:$U$35,19,FALSE))</f>
        <v/>
      </c>
      <c r="U150" s="131" t="str">
        <f>IF(U148="","",VLOOKUP(U148,'シフト記号表（勤務時間帯）'!$C$6:$U$35,19,FALSE))</f>
        <v/>
      </c>
      <c r="V150" s="131" t="str">
        <f>IF(V148="","",VLOOKUP(V148,'シフト記号表（勤務時間帯）'!$C$6:$U$35,19,FALSE))</f>
        <v/>
      </c>
      <c r="W150" s="131" t="str">
        <f>IF(W148="","",VLOOKUP(W148,'シフト記号表（勤務時間帯）'!$C$6:$U$35,19,FALSE))</f>
        <v/>
      </c>
      <c r="X150" s="131" t="str">
        <f>IF(X148="","",VLOOKUP(X148,'シフト記号表（勤務時間帯）'!$C$6:$U$35,19,FALSE))</f>
        <v/>
      </c>
      <c r="Y150" s="143" t="str">
        <f>IF(Y148="","",VLOOKUP(Y148,'シフト記号表（勤務時間帯）'!$C$6:$U$35,19,FALSE))</f>
        <v/>
      </c>
      <c r="Z150" s="119" t="str">
        <f>IF(Z148="","",VLOOKUP(Z148,'シフト記号表（勤務時間帯）'!$C$6:$U$35,19,FALSE))</f>
        <v/>
      </c>
      <c r="AA150" s="131" t="str">
        <f>IF(AA148="","",VLOOKUP(AA148,'シフト記号表（勤務時間帯）'!$C$6:$U$35,19,FALSE))</f>
        <v/>
      </c>
      <c r="AB150" s="131" t="str">
        <f>IF(AB148="","",VLOOKUP(AB148,'シフト記号表（勤務時間帯）'!$C$6:$U$35,19,FALSE))</f>
        <v/>
      </c>
      <c r="AC150" s="131" t="str">
        <f>IF(AC148="","",VLOOKUP(AC148,'シフト記号表（勤務時間帯）'!$C$6:$U$35,19,FALSE))</f>
        <v/>
      </c>
      <c r="AD150" s="131" t="str">
        <f>IF(AD148="","",VLOOKUP(AD148,'シフト記号表（勤務時間帯）'!$C$6:$U$35,19,FALSE))</f>
        <v/>
      </c>
      <c r="AE150" s="131" t="str">
        <f>IF(AE148="","",VLOOKUP(AE148,'シフト記号表（勤務時間帯）'!$C$6:$U$35,19,FALSE))</f>
        <v/>
      </c>
      <c r="AF150" s="143" t="str">
        <f>IF(AF148="","",VLOOKUP(AF148,'シフト記号表（勤務時間帯）'!$C$6:$U$35,19,FALSE))</f>
        <v/>
      </c>
      <c r="AG150" s="119" t="str">
        <f>IF(AG148="","",VLOOKUP(AG148,'シフト記号表（勤務時間帯）'!$C$6:$U$35,19,FALSE))</f>
        <v/>
      </c>
      <c r="AH150" s="131" t="str">
        <f>IF(AH148="","",VLOOKUP(AH148,'シフト記号表（勤務時間帯）'!$C$6:$U$35,19,FALSE))</f>
        <v/>
      </c>
      <c r="AI150" s="131" t="str">
        <f>IF(AI148="","",VLOOKUP(AI148,'シフト記号表（勤務時間帯）'!$C$6:$U$35,19,FALSE))</f>
        <v/>
      </c>
      <c r="AJ150" s="131" t="str">
        <f>IF(AJ148="","",VLOOKUP(AJ148,'シフト記号表（勤務時間帯）'!$C$6:$U$35,19,FALSE))</f>
        <v/>
      </c>
      <c r="AK150" s="131" t="str">
        <f>IF(AK148="","",VLOOKUP(AK148,'シフト記号表（勤務時間帯）'!$C$6:$U$35,19,FALSE))</f>
        <v/>
      </c>
      <c r="AL150" s="131" t="str">
        <f>IF(AL148="","",VLOOKUP(AL148,'シフト記号表（勤務時間帯）'!$C$6:$U$35,19,FALSE))</f>
        <v/>
      </c>
      <c r="AM150" s="143" t="str">
        <f>IF(AM148="","",VLOOKUP(AM148,'シフト記号表（勤務時間帯）'!$C$6:$U$35,19,FALSE))</f>
        <v/>
      </c>
      <c r="AN150" s="119" t="str">
        <f>IF(AN148="","",VLOOKUP(AN148,'シフト記号表（勤務時間帯）'!$C$6:$U$35,19,FALSE))</f>
        <v/>
      </c>
      <c r="AO150" s="131" t="str">
        <f>IF(AO148="","",VLOOKUP(AO148,'シフト記号表（勤務時間帯）'!$C$6:$U$35,19,FALSE))</f>
        <v/>
      </c>
      <c r="AP150" s="131" t="str">
        <f>IF(AP148="","",VLOOKUP(AP148,'シフト記号表（勤務時間帯）'!$C$6:$U$35,19,FALSE))</f>
        <v/>
      </c>
      <c r="AQ150" s="131" t="str">
        <f>IF(AQ148="","",VLOOKUP(AQ148,'シフト記号表（勤務時間帯）'!$C$6:$U$35,19,FALSE))</f>
        <v/>
      </c>
      <c r="AR150" s="131" t="str">
        <f>IF(AR148="","",VLOOKUP(AR148,'シフト記号表（勤務時間帯）'!$C$6:$U$35,19,FALSE))</f>
        <v/>
      </c>
      <c r="AS150" s="131" t="str">
        <f>IF(AS148="","",VLOOKUP(AS148,'シフト記号表（勤務時間帯）'!$C$6:$U$35,19,FALSE))</f>
        <v/>
      </c>
      <c r="AT150" s="143" t="str">
        <f>IF(AT148="","",VLOOKUP(AT148,'シフト記号表（勤務時間帯）'!$C$6:$U$35,19,FALSE))</f>
        <v/>
      </c>
      <c r="AU150" s="119" t="str">
        <f>IF(AU148="","",VLOOKUP(AU148,'シフト記号表（勤務時間帯）'!$C$6:$U$35,19,FALSE))</f>
        <v/>
      </c>
      <c r="AV150" s="131" t="str">
        <f>IF(AV148="","",VLOOKUP(AV148,'シフト記号表（勤務時間帯）'!$C$6:$U$35,19,FALSE))</f>
        <v/>
      </c>
      <c r="AW150" s="131" t="str">
        <f>IF(AW148="","",VLOOKUP(AW148,'シフト記号表（勤務時間帯）'!$C$6:$U$35,19,FALSE))</f>
        <v/>
      </c>
      <c r="AX150" s="174">
        <f>IF($BB$3="４週",SUM(S150:AT150),IF($BB$3="暦月",SUM(S150:AW150),""))</f>
        <v>0</v>
      </c>
      <c r="AY150" s="182"/>
      <c r="AZ150" s="188">
        <f>IF($BB$3="４週",AX150/4,IF($BB$3="暦月",'通所型サービス（100名）'!AX150/('通所型サービス（100名）'!$BB$8/7),""))</f>
        <v>0</v>
      </c>
      <c r="BA150" s="106"/>
      <c r="BB150" s="25"/>
      <c r="BC150" s="37"/>
      <c r="BD150" s="37"/>
      <c r="BE150" s="37"/>
      <c r="BF150" s="91"/>
      <c r="BG150" s="3"/>
      <c r="BH150" s="3"/>
      <c r="BI150" s="3"/>
      <c r="BJ150" s="3"/>
      <c r="BK150" s="3"/>
      <c r="BL150" s="3"/>
      <c r="BM150" s="3"/>
      <c r="BN150" s="3"/>
      <c r="BO150" s="3"/>
      <c r="BP150" s="3"/>
      <c r="BQ150" s="3"/>
      <c r="BR150" s="3"/>
      <c r="BS150" s="3"/>
      <c r="BT150" s="3"/>
      <c r="BU150" s="3"/>
    </row>
    <row r="151" spans="1:73" ht="20.25" customHeight="1">
      <c r="A151" s="3"/>
      <c r="B151" s="12">
        <f>B148+1</f>
        <v>44</v>
      </c>
      <c r="C151" s="27"/>
      <c r="D151" s="38"/>
      <c r="E151" s="43"/>
      <c r="F151" s="51"/>
      <c r="G151" s="51"/>
      <c r="H151" s="70"/>
      <c r="I151" s="38"/>
      <c r="J151" s="38"/>
      <c r="K151" s="43"/>
      <c r="L151" s="84"/>
      <c r="M151" s="38"/>
      <c r="N151" s="38"/>
      <c r="O151" s="90"/>
      <c r="P151" s="96" t="s">
        <v>54</v>
      </c>
      <c r="Q151" s="102"/>
      <c r="R151" s="107"/>
      <c r="S151" s="216"/>
      <c r="T151" s="218"/>
      <c r="U151" s="218"/>
      <c r="V151" s="218"/>
      <c r="W151" s="218"/>
      <c r="X151" s="218"/>
      <c r="Y151" s="219"/>
      <c r="Z151" s="216"/>
      <c r="AA151" s="218"/>
      <c r="AB151" s="218"/>
      <c r="AC151" s="218"/>
      <c r="AD151" s="218"/>
      <c r="AE151" s="218"/>
      <c r="AF151" s="219"/>
      <c r="AG151" s="216"/>
      <c r="AH151" s="218"/>
      <c r="AI151" s="218"/>
      <c r="AJ151" s="218"/>
      <c r="AK151" s="218"/>
      <c r="AL151" s="218"/>
      <c r="AM151" s="219"/>
      <c r="AN151" s="216"/>
      <c r="AO151" s="218"/>
      <c r="AP151" s="218"/>
      <c r="AQ151" s="218"/>
      <c r="AR151" s="218"/>
      <c r="AS151" s="218"/>
      <c r="AT151" s="219"/>
      <c r="AU151" s="216"/>
      <c r="AV151" s="218"/>
      <c r="AW151" s="218"/>
      <c r="AX151" s="221"/>
      <c r="AY151" s="183"/>
      <c r="AZ151" s="226"/>
      <c r="BA151" s="107"/>
      <c r="BB151" s="198"/>
      <c r="BC151" s="38"/>
      <c r="BD151" s="38"/>
      <c r="BE151" s="38"/>
      <c r="BF151" s="90"/>
      <c r="BG151" s="3"/>
      <c r="BH151" s="3"/>
      <c r="BI151" s="3"/>
      <c r="BJ151" s="3"/>
      <c r="BK151" s="3"/>
      <c r="BL151" s="3"/>
      <c r="BM151" s="3"/>
      <c r="BN151" s="3"/>
      <c r="BO151" s="3"/>
      <c r="BP151" s="3"/>
      <c r="BQ151" s="3"/>
      <c r="BR151" s="3"/>
      <c r="BS151" s="3"/>
      <c r="BT151" s="3"/>
      <c r="BU151" s="3"/>
    </row>
    <row r="152" spans="1:73" ht="20.25" customHeight="1">
      <c r="A152" s="3"/>
      <c r="B152" s="8"/>
      <c r="C152" s="18"/>
      <c r="D152" s="32"/>
      <c r="E152" s="40"/>
      <c r="F152" s="49"/>
      <c r="G152" s="57"/>
      <c r="H152" s="66"/>
      <c r="I152" s="32"/>
      <c r="J152" s="32"/>
      <c r="K152" s="40"/>
      <c r="L152" s="66"/>
      <c r="M152" s="32"/>
      <c r="N152" s="32"/>
      <c r="O152" s="80"/>
      <c r="P152" s="94" t="s">
        <v>69</v>
      </c>
      <c r="Q152" s="100"/>
      <c r="R152" s="105"/>
      <c r="S152" s="118" t="str">
        <f>IF(S151="","",VLOOKUP(S151,'シフト記号表（勤務時間帯）'!$C$6:$K$35,9,FALSE))</f>
        <v/>
      </c>
      <c r="T152" s="130" t="str">
        <f>IF(T151="","",VLOOKUP(T151,'シフト記号表（勤務時間帯）'!$C$6:$K$35,9,FALSE))</f>
        <v/>
      </c>
      <c r="U152" s="130" t="str">
        <f>IF(U151="","",VLOOKUP(U151,'シフト記号表（勤務時間帯）'!$C$6:$K$35,9,FALSE))</f>
        <v/>
      </c>
      <c r="V152" s="130" t="str">
        <f>IF(V151="","",VLOOKUP(V151,'シフト記号表（勤務時間帯）'!$C$6:$K$35,9,FALSE))</f>
        <v/>
      </c>
      <c r="W152" s="130" t="str">
        <f>IF(W151="","",VLOOKUP(W151,'シフト記号表（勤務時間帯）'!$C$6:$K$35,9,FALSE))</f>
        <v/>
      </c>
      <c r="X152" s="130" t="str">
        <f>IF(X151="","",VLOOKUP(X151,'シフト記号表（勤務時間帯）'!$C$6:$K$35,9,FALSE))</f>
        <v/>
      </c>
      <c r="Y152" s="142" t="str">
        <f>IF(Y151="","",VLOOKUP(Y151,'シフト記号表（勤務時間帯）'!$C$6:$K$35,9,FALSE))</f>
        <v/>
      </c>
      <c r="Z152" s="118" t="str">
        <f>IF(Z151="","",VLOOKUP(Z151,'シフト記号表（勤務時間帯）'!$C$6:$K$35,9,FALSE))</f>
        <v/>
      </c>
      <c r="AA152" s="130" t="str">
        <f>IF(AA151="","",VLOOKUP(AA151,'シフト記号表（勤務時間帯）'!$C$6:$K$35,9,FALSE))</f>
        <v/>
      </c>
      <c r="AB152" s="130" t="str">
        <f>IF(AB151="","",VLOOKUP(AB151,'シフト記号表（勤務時間帯）'!$C$6:$K$35,9,FALSE))</f>
        <v/>
      </c>
      <c r="AC152" s="130" t="str">
        <f>IF(AC151="","",VLOOKUP(AC151,'シフト記号表（勤務時間帯）'!$C$6:$K$35,9,FALSE))</f>
        <v/>
      </c>
      <c r="AD152" s="130" t="str">
        <f>IF(AD151="","",VLOOKUP(AD151,'シフト記号表（勤務時間帯）'!$C$6:$K$35,9,FALSE))</f>
        <v/>
      </c>
      <c r="AE152" s="130" t="str">
        <f>IF(AE151="","",VLOOKUP(AE151,'シフト記号表（勤務時間帯）'!$C$6:$K$35,9,FALSE))</f>
        <v/>
      </c>
      <c r="AF152" s="142" t="str">
        <f>IF(AF151="","",VLOOKUP(AF151,'シフト記号表（勤務時間帯）'!$C$6:$K$35,9,FALSE))</f>
        <v/>
      </c>
      <c r="AG152" s="118" t="str">
        <f>IF(AG151="","",VLOOKUP(AG151,'シフト記号表（勤務時間帯）'!$C$6:$K$35,9,FALSE))</f>
        <v/>
      </c>
      <c r="AH152" s="130" t="str">
        <f>IF(AH151="","",VLOOKUP(AH151,'シフト記号表（勤務時間帯）'!$C$6:$K$35,9,FALSE))</f>
        <v/>
      </c>
      <c r="AI152" s="130" t="str">
        <f>IF(AI151="","",VLOOKUP(AI151,'シフト記号表（勤務時間帯）'!$C$6:$K$35,9,FALSE))</f>
        <v/>
      </c>
      <c r="AJ152" s="130" t="str">
        <f>IF(AJ151="","",VLOOKUP(AJ151,'シフト記号表（勤務時間帯）'!$C$6:$K$35,9,FALSE))</f>
        <v/>
      </c>
      <c r="AK152" s="130" t="str">
        <f>IF(AK151="","",VLOOKUP(AK151,'シフト記号表（勤務時間帯）'!$C$6:$K$35,9,FALSE))</f>
        <v/>
      </c>
      <c r="AL152" s="130" t="str">
        <f>IF(AL151="","",VLOOKUP(AL151,'シフト記号表（勤務時間帯）'!$C$6:$K$35,9,FALSE))</f>
        <v/>
      </c>
      <c r="AM152" s="142" t="str">
        <f>IF(AM151="","",VLOOKUP(AM151,'シフト記号表（勤務時間帯）'!$C$6:$K$35,9,FALSE))</f>
        <v/>
      </c>
      <c r="AN152" s="118" t="str">
        <f>IF(AN151="","",VLOOKUP(AN151,'シフト記号表（勤務時間帯）'!$C$6:$K$35,9,FALSE))</f>
        <v/>
      </c>
      <c r="AO152" s="130" t="str">
        <f>IF(AO151="","",VLOOKUP(AO151,'シフト記号表（勤務時間帯）'!$C$6:$K$35,9,FALSE))</f>
        <v/>
      </c>
      <c r="AP152" s="130" t="str">
        <f>IF(AP151="","",VLOOKUP(AP151,'シフト記号表（勤務時間帯）'!$C$6:$K$35,9,FALSE))</f>
        <v/>
      </c>
      <c r="AQ152" s="130" t="str">
        <f>IF(AQ151="","",VLOOKUP(AQ151,'シフト記号表（勤務時間帯）'!$C$6:$K$35,9,FALSE))</f>
        <v/>
      </c>
      <c r="AR152" s="130" t="str">
        <f>IF(AR151="","",VLOOKUP(AR151,'シフト記号表（勤務時間帯）'!$C$6:$K$35,9,FALSE))</f>
        <v/>
      </c>
      <c r="AS152" s="130" t="str">
        <f>IF(AS151="","",VLOOKUP(AS151,'シフト記号表（勤務時間帯）'!$C$6:$K$35,9,FALSE))</f>
        <v/>
      </c>
      <c r="AT152" s="142" t="str">
        <f>IF(AT151="","",VLOOKUP(AT151,'シフト記号表（勤務時間帯）'!$C$6:$K$35,9,FALSE))</f>
        <v/>
      </c>
      <c r="AU152" s="118" t="str">
        <f>IF(AU151="","",VLOOKUP(AU151,'シフト記号表（勤務時間帯）'!$C$6:$K$35,9,FALSE))</f>
        <v/>
      </c>
      <c r="AV152" s="130" t="str">
        <f>IF(AV151="","",VLOOKUP(AV151,'シフト記号表（勤務時間帯）'!$C$6:$K$35,9,FALSE))</f>
        <v/>
      </c>
      <c r="AW152" s="130" t="str">
        <f>IF(AW151="","",VLOOKUP(AW151,'シフト記号表（勤務時間帯）'!$C$6:$K$35,9,FALSE))</f>
        <v/>
      </c>
      <c r="AX152" s="173">
        <f>IF($BB$3="４週",SUM(S152:AT152),IF($BB$3="暦月",SUM(S152:AW152),""))</f>
        <v>0</v>
      </c>
      <c r="AY152" s="181"/>
      <c r="AZ152" s="187">
        <f>IF($BB$3="４週",AX152/4,IF($BB$3="暦月",'通所型サービス（100名）'!AX152/('通所型サービス（100名）'!$BB$8/7),""))</f>
        <v>0</v>
      </c>
      <c r="BA152" s="105"/>
      <c r="BB152" s="18"/>
      <c r="BC152" s="32"/>
      <c r="BD152" s="32"/>
      <c r="BE152" s="32"/>
      <c r="BF152" s="80"/>
      <c r="BG152" s="3"/>
      <c r="BH152" s="3"/>
      <c r="BI152" s="3"/>
      <c r="BJ152" s="3"/>
      <c r="BK152" s="3"/>
      <c r="BL152" s="3"/>
      <c r="BM152" s="3"/>
      <c r="BN152" s="3"/>
      <c r="BO152" s="3"/>
      <c r="BP152" s="3"/>
      <c r="BQ152" s="3"/>
      <c r="BR152" s="3"/>
      <c r="BS152" s="3"/>
      <c r="BT152" s="3"/>
      <c r="BU152" s="3"/>
    </row>
    <row r="153" spans="1:73" ht="20.25" customHeight="1">
      <c r="A153" s="3"/>
      <c r="B153" s="11"/>
      <c r="C153" s="25"/>
      <c r="D153" s="37"/>
      <c r="E153" s="42"/>
      <c r="F153" s="209">
        <f>C151</f>
        <v>0</v>
      </c>
      <c r="G153" s="60"/>
      <c r="H153" s="69"/>
      <c r="I153" s="37"/>
      <c r="J153" s="37"/>
      <c r="K153" s="42"/>
      <c r="L153" s="69"/>
      <c r="M153" s="37"/>
      <c r="N153" s="37"/>
      <c r="O153" s="91"/>
      <c r="P153" s="95" t="s">
        <v>36</v>
      </c>
      <c r="Q153" s="101"/>
      <c r="R153" s="106"/>
      <c r="S153" s="119" t="str">
        <f>IF(S151="","",VLOOKUP(S151,'シフト記号表（勤務時間帯）'!$C$6:$U$35,19,FALSE))</f>
        <v/>
      </c>
      <c r="T153" s="131" t="str">
        <f>IF(T151="","",VLOOKUP(T151,'シフト記号表（勤務時間帯）'!$C$6:$U$35,19,FALSE))</f>
        <v/>
      </c>
      <c r="U153" s="131" t="str">
        <f>IF(U151="","",VLOOKUP(U151,'シフト記号表（勤務時間帯）'!$C$6:$U$35,19,FALSE))</f>
        <v/>
      </c>
      <c r="V153" s="131" t="str">
        <f>IF(V151="","",VLOOKUP(V151,'シフト記号表（勤務時間帯）'!$C$6:$U$35,19,FALSE))</f>
        <v/>
      </c>
      <c r="W153" s="131" t="str">
        <f>IF(W151="","",VLOOKUP(W151,'シフト記号表（勤務時間帯）'!$C$6:$U$35,19,FALSE))</f>
        <v/>
      </c>
      <c r="X153" s="131" t="str">
        <f>IF(X151="","",VLOOKUP(X151,'シフト記号表（勤務時間帯）'!$C$6:$U$35,19,FALSE))</f>
        <v/>
      </c>
      <c r="Y153" s="143" t="str">
        <f>IF(Y151="","",VLOOKUP(Y151,'シフト記号表（勤務時間帯）'!$C$6:$U$35,19,FALSE))</f>
        <v/>
      </c>
      <c r="Z153" s="119" t="str">
        <f>IF(Z151="","",VLOOKUP(Z151,'シフト記号表（勤務時間帯）'!$C$6:$U$35,19,FALSE))</f>
        <v/>
      </c>
      <c r="AA153" s="131" t="str">
        <f>IF(AA151="","",VLOOKUP(AA151,'シフト記号表（勤務時間帯）'!$C$6:$U$35,19,FALSE))</f>
        <v/>
      </c>
      <c r="AB153" s="131" t="str">
        <f>IF(AB151="","",VLOOKUP(AB151,'シフト記号表（勤務時間帯）'!$C$6:$U$35,19,FALSE))</f>
        <v/>
      </c>
      <c r="AC153" s="131" t="str">
        <f>IF(AC151="","",VLOOKUP(AC151,'シフト記号表（勤務時間帯）'!$C$6:$U$35,19,FALSE))</f>
        <v/>
      </c>
      <c r="AD153" s="131" t="str">
        <f>IF(AD151="","",VLOOKUP(AD151,'シフト記号表（勤務時間帯）'!$C$6:$U$35,19,FALSE))</f>
        <v/>
      </c>
      <c r="AE153" s="131" t="str">
        <f>IF(AE151="","",VLOOKUP(AE151,'シフト記号表（勤務時間帯）'!$C$6:$U$35,19,FALSE))</f>
        <v/>
      </c>
      <c r="AF153" s="143" t="str">
        <f>IF(AF151="","",VLOOKUP(AF151,'シフト記号表（勤務時間帯）'!$C$6:$U$35,19,FALSE))</f>
        <v/>
      </c>
      <c r="AG153" s="119" t="str">
        <f>IF(AG151="","",VLOOKUP(AG151,'シフト記号表（勤務時間帯）'!$C$6:$U$35,19,FALSE))</f>
        <v/>
      </c>
      <c r="AH153" s="131" t="str">
        <f>IF(AH151="","",VLOOKUP(AH151,'シフト記号表（勤務時間帯）'!$C$6:$U$35,19,FALSE))</f>
        <v/>
      </c>
      <c r="AI153" s="131" t="str">
        <f>IF(AI151="","",VLOOKUP(AI151,'シフト記号表（勤務時間帯）'!$C$6:$U$35,19,FALSE))</f>
        <v/>
      </c>
      <c r="AJ153" s="131" t="str">
        <f>IF(AJ151="","",VLOOKUP(AJ151,'シフト記号表（勤務時間帯）'!$C$6:$U$35,19,FALSE))</f>
        <v/>
      </c>
      <c r="AK153" s="131" t="str">
        <f>IF(AK151="","",VLOOKUP(AK151,'シフト記号表（勤務時間帯）'!$C$6:$U$35,19,FALSE))</f>
        <v/>
      </c>
      <c r="AL153" s="131" t="str">
        <f>IF(AL151="","",VLOOKUP(AL151,'シフト記号表（勤務時間帯）'!$C$6:$U$35,19,FALSE))</f>
        <v/>
      </c>
      <c r="AM153" s="143" t="str">
        <f>IF(AM151="","",VLOOKUP(AM151,'シフト記号表（勤務時間帯）'!$C$6:$U$35,19,FALSE))</f>
        <v/>
      </c>
      <c r="AN153" s="119" t="str">
        <f>IF(AN151="","",VLOOKUP(AN151,'シフト記号表（勤務時間帯）'!$C$6:$U$35,19,FALSE))</f>
        <v/>
      </c>
      <c r="AO153" s="131" t="str">
        <f>IF(AO151="","",VLOOKUP(AO151,'シフト記号表（勤務時間帯）'!$C$6:$U$35,19,FALSE))</f>
        <v/>
      </c>
      <c r="AP153" s="131" t="str">
        <f>IF(AP151="","",VLOOKUP(AP151,'シフト記号表（勤務時間帯）'!$C$6:$U$35,19,FALSE))</f>
        <v/>
      </c>
      <c r="AQ153" s="131" t="str">
        <f>IF(AQ151="","",VLOOKUP(AQ151,'シフト記号表（勤務時間帯）'!$C$6:$U$35,19,FALSE))</f>
        <v/>
      </c>
      <c r="AR153" s="131" t="str">
        <f>IF(AR151="","",VLOOKUP(AR151,'シフト記号表（勤務時間帯）'!$C$6:$U$35,19,FALSE))</f>
        <v/>
      </c>
      <c r="AS153" s="131" t="str">
        <f>IF(AS151="","",VLOOKUP(AS151,'シフト記号表（勤務時間帯）'!$C$6:$U$35,19,FALSE))</f>
        <v/>
      </c>
      <c r="AT153" s="143" t="str">
        <f>IF(AT151="","",VLOOKUP(AT151,'シフト記号表（勤務時間帯）'!$C$6:$U$35,19,FALSE))</f>
        <v/>
      </c>
      <c r="AU153" s="119" t="str">
        <f>IF(AU151="","",VLOOKUP(AU151,'シフト記号表（勤務時間帯）'!$C$6:$U$35,19,FALSE))</f>
        <v/>
      </c>
      <c r="AV153" s="131" t="str">
        <f>IF(AV151="","",VLOOKUP(AV151,'シフト記号表（勤務時間帯）'!$C$6:$U$35,19,FALSE))</f>
        <v/>
      </c>
      <c r="AW153" s="131" t="str">
        <f>IF(AW151="","",VLOOKUP(AW151,'シフト記号表（勤務時間帯）'!$C$6:$U$35,19,FALSE))</f>
        <v/>
      </c>
      <c r="AX153" s="174">
        <f>IF($BB$3="４週",SUM(S153:AT153),IF($BB$3="暦月",SUM(S153:AW153),""))</f>
        <v>0</v>
      </c>
      <c r="AY153" s="182"/>
      <c r="AZ153" s="188">
        <f>IF($BB$3="４週",AX153/4,IF($BB$3="暦月",'通所型サービス（100名）'!AX153/('通所型サービス（100名）'!$BB$8/7),""))</f>
        <v>0</v>
      </c>
      <c r="BA153" s="106"/>
      <c r="BB153" s="25"/>
      <c r="BC153" s="37"/>
      <c r="BD153" s="37"/>
      <c r="BE153" s="37"/>
      <c r="BF153" s="91"/>
      <c r="BG153" s="3"/>
      <c r="BH153" s="3"/>
      <c r="BI153" s="3"/>
      <c r="BJ153" s="3"/>
      <c r="BK153" s="3"/>
      <c r="BL153" s="3"/>
      <c r="BM153" s="3"/>
      <c r="BN153" s="3"/>
      <c r="BO153" s="3"/>
      <c r="BP153" s="3"/>
      <c r="BQ153" s="3"/>
      <c r="BR153" s="3"/>
      <c r="BS153" s="3"/>
      <c r="BT153" s="3"/>
      <c r="BU153" s="3"/>
    </row>
    <row r="154" spans="1:73" ht="20.25" customHeight="1">
      <c r="A154" s="3"/>
      <c r="B154" s="12">
        <f>B151+1</f>
        <v>45</v>
      </c>
      <c r="C154" s="27"/>
      <c r="D154" s="38"/>
      <c r="E154" s="43"/>
      <c r="F154" s="51"/>
      <c r="G154" s="51"/>
      <c r="H154" s="70"/>
      <c r="I154" s="38"/>
      <c r="J154" s="38"/>
      <c r="K154" s="43"/>
      <c r="L154" s="84"/>
      <c r="M154" s="38"/>
      <c r="N154" s="38"/>
      <c r="O154" s="90"/>
      <c r="P154" s="96" t="s">
        <v>54</v>
      </c>
      <c r="Q154" s="102"/>
      <c r="R154" s="107"/>
      <c r="S154" s="216"/>
      <c r="T154" s="218"/>
      <c r="U154" s="218"/>
      <c r="V154" s="218"/>
      <c r="W154" s="218"/>
      <c r="X154" s="218"/>
      <c r="Y154" s="219"/>
      <c r="Z154" s="216"/>
      <c r="AA154" s="218"/>
      <c r="AB154" s="218"/>
      <c r="AC154" s="218"/>
      <c r="AD154" s="218"/>
      <c r="AE154" s="218"/>
      <c r="AF154" s="219"/>
      <c r="AG154" s="216"/>
      <c r="AH154" s="218"/>
      <c r="AI154" s="218"/>
      <c r="AJ154" s="218"/>
      <c r="AK154" s="218"/>
      <c r="AL154" s="218"/>
      <c r="AM154" s="219"/>
      <c r="AN154" s="216"/>
      <c r="AO154" s="218"/>
      <c r="AP154" s="218"/>
      <c r="AQ154" s="218"/>
      <c r="AR154" s="218"/>
      <c r="AS154" s="218"/>
      <c r="AT154" s="219"/>
      <c r="AU154" s="216"/>
      <c r="AV154" s="218"/>
      <c r="AW154" s="218"/>
      <c r="AX154" s="221"/>
      <c r="AY154" s="183"/>
      <c r="AZ154" s="226"/>
      <c r="BA154" s="107"/>
      <c r="BB154" s="198"/>
      <c r="BC154" s="38"/>
      <c r="BD154" s="38"/>
      <c r="BE154" s="38"/>
      <c r="BF154" s="90"/>
      <c r="BG154" s="3"/>
      <c r="BH154" s="3"/>
      <c r="BI154" s="3"/>
      <c r="BJ154" s="3"/>
      <c r="BK154" s="3"/>
      <c r="BL154" s="3"/>
      <c r="BM154" s="3"/>
      <c r="BN154" s="3"/>
      <c r="BO154" s="3"/>
      <c r="BP154" s="3"/>
      <c r="BQ154" s="3"/>
      <c r="BR154" s="3"/>
      <c r="BS154" s="3"/>
      <c r="BT154" s="3"/>
      <c r="BU154" s="3"/>
    </row>
    <row r="155" spans="1:73" ht="20.25" customHeight="1">
      <c r="A155" s="3"/>
      <c r="B155" s="8"/>
      <c r="C155" s="18"/>
      <c r="D155" s="32"/>
      <c r="E155" s="40"/>
      <c r="F155" s="49"/>
      <c r="G155" s="57"/>
      <c r="H155" s="66"/>
      <c r="I155" s="32"/>
      <c r="J155" s="32"/>
      <c r="K155" s="40"/>
      <c r="L155" s="66"/>
      <c r="M155" s="32"/>
      <c r="N155" s="32"/>
      <c r="O155" s="80"/>
      <c r="P155" s="94" t="s">
        <v>69</v>
      </c>
      <c r="Q155" s="100"/>
      <c r="R155" s="105"/>
      <c r="S155" s="118" t="str">
        <f>IF(S154="","",VLOOKUP(S154,'シフト記号表（勤務時間帯）'!$C$6:$K$35,9,FALSE))</f>
        <v/>
      </c>
      <c r="T155" s="130" t="str">
        <f>IF(T154="","",VLOOKUP(T154,'シフト記号表（勤務時間帯）'!$C$6:$K$35,9,FALSE))</f>
        <v/>
      </c>
      <c r="U155" s="130" t="str">
        <f>IF(U154="","",VLOOKUP(U154,'シフト記号表（勤務時間帯）'!$C$6:$K$35,9,FALSE))</f>
        <v/>
      </c>
      <c r="V155" s="130" t="str">
        <f>IF(V154="","",VLOOKUP(V154,'シフト記号表（勤務時間帯）'!$C$6:$K$35,9,FALSE))</f>
        <v/>
      </c>
      <c r="W155" s="130" t="str">
        <f>IF(W154="","",VLOOKUP(W154,'シフト記号表（勤務時間帯）'!$C$6:$K$35,9,FALSE))</f>
        <v/>
      </c>
      <c r="X155" s="130" t="str">
        <f>IF(X154="","",VLOOKUP(X154,'シフト記号表（勤務時間帯）'!$C$6:$K$35,9,FALSE))</f>
        <v/>
      </c>
      <c r="Y155" s="142" t="str">
        <f>IF(Y154="","",VLOOKUP(Y154,'シフト記号表（勤務時間帯）'!$C$6:$K$35,9,FALSE))</f>
        <v/>
      </c>
      <c r="Z155" s="118" t="str">
        <f>IF(Z154="","",VLOOKUP(Z154,'シフト記号表（勤務時間帯）'!$C$6:$K$35,9,FALSE))</f>
        <v/>
      </c>
      <c r="AA155" s="130" t="str">
        <f>IF(AA154="","",VLOOKUP(AA154,'シフト記号表（勤務時間帯）'!$C$6:$K$35,9,FALSE))</f>
        <v/>
      </c>
      <c r="AB155" s="130" t="str">
        <f>IF(AB154="","",VLOOKUP(AB154,'シフト記号表（勤務時間帯）'!$C$6:$K$35,9,FALSE))</f>
        <v/>
      </c>
      <c r="AC155" s="130" t="str">
        <f>IF(AC154="","",VLOOKUP(AC154,'シフト記号表（勤務時間帯）'!$C$6:$K$35,9,FALSE))</f>
        <v/>
      </c>
      <c r="AD155" s="130" t="str">
        <f>IF(AD154="","",VLOOKUP(AD154,'シフト記号表（勤務時間帯）'!$C$6:$K$35,9,FALSE))</f>
        <v/>
      </c>
      <c r="AE155" s="130" t="str">
        <f>IF(AE154="","",VLOOKUP(AE154,'シフト記号表（勤務時間帯）'!$C$6:$K$35,9,FALSE))</f>
        <v/>
      </c>
      <c r="AF155" s="142" t="str">
        <f>IF(AF154="","",VLOOKUP(AF154,'シフト記号表（勤務時間帯）'!$C$6:$K$35,9,FALSE))</f>
        <v/>
      </c>
      <c r="AG155" s="118" t="str">
        <f>IF(AG154="","",VLOOKUP(AG154,'シフト記号表（勤務時間帯）'!$C$6:$K$35,9,FALSE))</f>
        <v/>
      </c>
      <c r="AH155" s="130" t="str">
        <f>IF(AH154="","",VLOOKUP(AH154,'シフト記号表（勤務時間帯）'!$C$6:$K$35,9,FALSE))</f>
        <v/>
      </c>
      <c r="AI155" s="130" t="str">
        <f>IF(AI154="","",VLOOKUP(AI154,'シフト記号表（勤務時間帯）'!$C$6:$K$35,9,FALSE))</f>
        <v/>
      </c>
      <c r="AJ155" s="130" t="str">
        <f>IF(AJ154="","",VLOOKUP(AJ154,'シフト記号表（勤務時間帯）'!$C$6:$K$35,9,FALSE))</f>
        <v/>
      </c>
      <c r="AK155" s="130" t="str">
        <f>IF(AK154="","",VLOOKUP(AK154,'シフト記号表（勤務時間帯）'!$C$6:$K$35,9,FALSE))</f>
        <v/>
      </c>
      <c r="AL155" s="130" t="str">
        <f>IF(AL154="","",VLOOKUP(AL154,'シフト記号表（勤務時間帯）'!$C$6:$K$35,9,FALSE))</f>
        <v/>
      </c>
      <c r="AM155" s="142" t="str">
        <f>IF(AM154="","",VLOOKUP(AM154,'シフト記号表（勤務時間帯）'!$C$6:$K$35,9,FALSE))</f>
        <v/>
      </c>
      <c r="AN155" s="118" t="str">
        <f>IF(AN154="","",VLOOKUP(AN154,'シフト記号表（勤務時間帯）'!$C$6:$K$35,9,FALSE))</f>
        <v/>
      </c>
      <c r="AO155" s="130" t="str">
        <f>IF(AO154="","",VLOOKUP(AO154,'シフト記号表（勤務時間帯）'!$C$6:$K$35,9,FALSE))</f>
        <v/>
      </c>
      <c r="AP155" s="130" t="str">
        <f>IF(AP154="","",VLOOKUP(AP154,'シフト記号表（勤務時間帯）'!$C$6:$K$35,9,FALSE))</f>
        <v/>
      </c>
      <c r="AQ155" s="130" t="str">
        <f>IF(AQ154="","",VLOOKUP(AQ154,'シフト記号表（勤務時間帯）'!$C$6:$K$35,9,FALSE))</f>
        <v/>
      </c>
      <c r="AR155" s="130" t="str">
        <f>IF(AR154="","",VLOOKUP(AR154,'シフト記号表（勤務時間帯）'!$C$6:$K$35,9,FALSE))</f>
        <v/>
      </c>
      <c r="AS155" s="130" t="str">
        <f>IF(AS154="","",VLOOKUP(AS154,'シフト記号表（勤務時間帯）'!$C$6:$K$35,9,FALSE))</f>
        <v/>
      </c>
      <c r="AT155" s="142" t="str">
        <f>IF(AT154="","",VLOOKUP(AT154,'シフト記号表（勤務時間帯）'!$C$6:$K$35,9,FALSE))</f>
        <v/>
      </c>
      <c r="AU155" s="118" t="str">
        <f>IF(AU154="","",VLOOKUP(AU154,'シフト記号表（勤務時間帯）'!$C$6:$K$35,9,FALSE))</f>
        <v/>
      </c>
      <c r="AV155" s="130" t="str">
        <f>IF(AV154="","",VLOOKUP(AV154,'シフト記号表（勤務時間帯）'!$C$6:$K$35,9,FALSE))</f>
        <v/>
      </c>
      <c r="AW155" s="130" t="str">
        <f>IF(AW154="","",VLOOKUP(AW154,'シフト記号表（勤務時間帯）'!$C$6:$K$35,9,FALSE))</f>
        <v/>
      </c>
      <c r="AX155" s="173">
        <f>IF($BB$3="４週",SUM(S155:AT155),IF($BB$3="暦月",SUM(S155:AW155),""))</f>
        <v>0</v>
      </c>
      <c r="AY155" s="181"/>
      <c r="AZ155" s="187">
        <f>IF($BB$3="４週",AX155/4,IF($BB$3="暦月",'通所型サービス（100名）'!AX155/('通所型サービス（100名）'!$BB$8/7),""))</f>
        <v>0</v>
      </c>
      <c r="BA155" s="105"/>
      <c r="BB155" s="18"/>
      <c r="BC155" s="32"/>
      <c r="BD155" s="32"/>
      <c r="BE155" s="32"/>
      <c r="BF155" s="80"/>
      <c r="BG155" s="3"/>
      <c r="BH155" s="3"/>
      <c r="BI155" s="3"/>
      <c r="BJ155" s="3"/>
      <c r="BK155" s="3"/>
      <c r="BL155" s="3"/>
      <c r="BM155" s="3"/>
      <c r="BN155" s="3"/>
      <c r="BO155" s="3"/>
      <c r="BP155" s="3"/>
      <c r="BQ155" s="3"/>
      <c r="BR155" s="3"/>
      <c r="BS155" s="3"/>
      <c r="BT155" s="3"/>
      <c r="BU155" s="3"/>
    </row>
    <row r="156" spans="1:73" ht="20.25" customHeight="1">
      <c r="A156" s="3"/>
      <c r="B156" s="11"/>
      <c r="C156" s="25"/>
      <c r="D156" s="37"/>
      <c r="E156" s="42"/>
      <c r="F156" s="209">
        <f>C154</f>
        <v>0</v>
      </c>
      <c r="G156" s="60"/>
      <c r="H156" s="69"/>
      <c r="I156" s="37"/>
      <c r="J156" s="37"/>
      <c r="K156" s="42"/>
      <c r="L156" s="69"/>
      <c r="M156" s="37"/>
      <c r="N156" s="37"/>
      <c r="O156" s="91"/>
      <c r="P156" s="95" t="s">
        <v>36</v>
      </c>
      <c r="Q156" s="101"/>
      <c r="R156" s="106"/>
      <c r="S156" s="119" t="str">
        <f>IF(S154="","",VLOOKUP(S154,'シフト記号表（勤務時間帯）'!$C$6:$U$35,19,FALSE))</f>
        <v/>
      </c>
      <c r="T156" s="131" t="str">
        <f>IF(T154="","",VLOOKUP(T154,'シフト記号表（勤務時間帯）'!$C$6:$U$35,19,FALSE))</f>
        <v/>
      </c>
      <c r="U156" s="131" t="str">
        <f>IF(U154="","",VLOOKUP(U154,'シフト記号表（勤務時間帯）'!$C$6:$U$35,19,FALSE))</f>
        <v/>
      </c>
      <c r="V156" s="131" t="str">
        <f>IF(V154="","",VLOOKUP(V154,'シフト記号表（勤務時間帯）'!$C$6:$U$35,19,FALSE))</f>
        <v/>
      </c>
      <c r="W156" s="131" t="str">
        <f>IF(W154="","",VLOOKUP(W154,'シフト記号表（勤務時間帯）'!$C$6:$U$35,19,FALSE))</f>
        <v/>
      </c>
      <c r="X156" s="131" t="str">
        <f>IF(X154="","",VLOOKUP(X154,'シフト記号表（勤務時間帯）'!$C$6:$U$35,19,FALSE))</f>
        <v/>
      </c>
      <c r="Y156" s="143" t="str">
        <f>IF(Y154="","",VLOOKUP(Y154,'シフト記号表（勤務時間帯）'!$C$6:$U$35,19,FALSE))</f>
        <v/>
      </c>
      <c r="Z156" s="119" t="str">
        <f>IF(Z154="","",VLOOKUP(Z154,'シフト記号表（勤務時間帯）'!$C$6:$U$35,19,FALSE))</f>
        <v/>
      </c>
      <c r="AA156" s="131" t="str">
        <f>IF(AA154="","",VLOOKUP(AA154,'シフト記号表（勤務時間帯）'!$C$6:$U$35,19,FALSE))</f>
        <v/>
      </c>
      <c r="AB156" s="131" t="str">
        <f>IF(AB154="","",VLOOKUP(AB154,'シフト記号表（勤務時間帯）'!$C$6:$U$35,19,FALSE))</f>
        <v/>
      </c>
      <c r="AC156" s="131" t="str">
        <f>IF(AC154="","",VLOOKUP(AC154,'シフト記号表（勤務時間帯）'!$C$6:$U$35,19,FALSE))</f>
        <v/>
      </c>
      <c r="AD156" s="131" t="str">
        <f>IF(AD154="","",VLOOKUP(AD154,'シフト記号表（勤務時間帯）'!$C$6:$U$35,19,FALSE))</f>
        <v/>
      </c>
      <c r="AE156" s="131" t="str">
        <f>IF(AE154="","",VLOOKUP(AE154,'シフト記号表（勤務時間帯）'!$C$6:$U$35,19,FALSE))</f>
        <v/>
      </c>
      <c r="AF156" s="143" t="str">
        <f>IF(AF154="","",VLOOKUP(AF154,'シフト記号表（勤務時間帯）'!$C$6:$U$35,19,FALSE))</f>
        <v/>
      </c>
      <c r="AG156" s="119" t="str">
        <f>IF(AG154="","",VLOOKUP(AG154,'シフト記号表（勤務時間帯）'!$C$6:$U$35,19,FALSE))</f>
        <v/>
      </c>
      <c r="AH156" s="131" t="str">
        <f>IF(AH154="","",VLOOKUP(AH154,'シフト記号表（勤務時間帯）'!$C$6:$U$35,19,FALSE))</f>
        <v/>
      </c>
      <c r="AI156" s="131" t="str">
        <f>IF(AI154="","",VLOOKUP(AI154,'シフト記号表（勤務時間帯）'!$C$6:$U$35,19,FALSE))</f>
        <v/>
      </c>
      <c r="AJ156" s="131" t="str">
        <f>IF(AJ154="","",VLOOKUP(AJ154,'シフト記号表（勤務時間帯）'!$C$6:$U$35,19,FALSE))</f>
        <v/>
      </c>
      <c r="AK156" s="131" t="str">
        <f>IF(AK154="","",VLOOKUP(AK154,'シフト記号表（勤務時間帯）'!$C$6:$U$35,19,FALSE))</f>
        <v/>
      </c>
      <c r="AL156" s="131" t="str">
        <f>IF(AL154="","",VLOOKUP(AL154,'シフト記号表（勤務時間帯）'!$C$6:$U$35,19,FALSE))</f>
        <v/>
      </c>
      <c r="AM156" s="143" t="str">
        <f>IF(AM154="","",VLOOKUP(AM154,'シフト記号表（勤務時間帯）'!$C$6:$U$35,19,FALSE))</f>
        <v/>
      </c>
      <c r="AN156" s="119" t="str">
        <f>IF(AN154="","",VLOOKUP(AN154,'シフト記号表（勤務時間帯）'!$C$6:$U$35,19,FALSE))</f>
        <v/>
      </c>
      <c r="AO156" s="131" t="str">
        <f>IF(AO154="","",VLOOKUP(AO154,'シフト記号表（勤務時間帯）'!$C$6:$U$35,19,FALSE))</f>
        <v/>
      </c>
      <c r="AP156" s="131" t="str">
        <f>IF(AP154="","",VLOOKUP(AP154,'シフト記号表（勤務時間帯）'!$C$6:$U$35,19,FALSE))</f>
        <v/>
      </c>
      <c r="AQ156" s="131" t="str">
        <f>IF(AQ154="","",VLOOKUP(AQ154,'シフト記号表（勤務時間帯）'!$C$6:$U$35,19,FALSE))</f>
        <v/>
      </c>
      <c r="AR156" s="131" t="str">
        <f>IF(AR154="","",VLOOKUP(AR154,'シフト記号表（勤務時間帯）'!$C$6:$U$35,19,FALSE))</f>
        <v/>
      </c>
      <c r="AS156" s="131" t="str">
        <f>IF(AS154="","",VLOOKUP(AS154,'シフト記号表（勤務時間帯）'!$C$6:$U$35,19,FALSE))</f>
        <v/>
      </c>
      <c r="AT156" s="143" t="str">
        <f>IF(AT154="","",VLOOKUP(AT154,'シフト記号表（勤務時間帯）'!$C$6:$U$35,19,FALSE))</f>
        <v/>
      </c>
      <c r="AU156" s="119" t="str">
        <f>IF(AU154="","",VLOOKUP(AU154,'シフト記号表（勤務時間帯）'!$C$6:$U$35,19,FALSE))</f>
        <v/>
      </c>
      <c r="AV156" s="131" t="str">
        <f>IF(AV154="","",VLOOKUP(AV154,'シフト記号表（勤務時間帯）'!$C$6:$U$35,19,FALSE))</f>
        <v/>
      </c>
      <c r="AW156" s="131" t="str">
        <f>IF(AW154="","",VLOOKUP(AW154,'シフト記号表（勤務時間帯）'!$C$6:$U$35,19,FALSE))</f>
        <v/>
      </c>
      <c r="AX156" s="174">
        <f>IF($BB$3="４週",SUM(S156:AT156),IF($BB$3="暦月",SUM(S156:AW156),""))</f>
        <v>0</v>
      </c>
      <c r="AY156" s="182"/>
      <c r="AZ156" s="188">
        <f>IF($BB$3="４週",AX156/4,IF($BB$3="暦月",'通所型サービス（100名）'!AX156/('通所型サービス（100名）'!$BB$8/7),""))</f>
        <v>0</v>
      </c>
      <c r="BA156" s="106"/>
      <c r="BB156" s="25"/>
      <c r="BC156" s="37"/>
      <c r="BD156" s="37"/>
      <c r="BE156" s="37"/>
      <c r="BF156" s="91"/>
      <c r="BG156" s="3"/>
      <c r="BH156" s="3"/>
      <c r="BI156" s="3"/>
      <c r="BJ156" s="3"/>
      <c r="BK156" s="3"/>
      <c r="BL156" s="3"/>
      <c r="BM156" s="3"/>
      <c r="BN156" s="3"/>
      <c r="BO156" s="3"/>
      <c r="BP156" s="3"/>
      <c r="BQ156" s="3"/>
      <c r="BR156" s="3"/>
      <c r="BS156" s="3"/>
      <c r="BT156" s="3"/>
      <c r="BU156" s="3"/>
    </row>
    <row r="157" spans="1:73" ht="20.25" customHeight="1">
      <c r="A157" s="3"/>
      <c r="B157" s="12">
        <f>B154+1</f>
        <v>46</v>
      </c>
      <c r="C157" s="27"/>
      <c r="D157" s="38"/>
      <c r="E157" s="43"/>
      <c r="F157" s="51"/>
      <c r="G157" s="51"/>
      <c r="H157" s="70"/>
      <c r="I157" s="38"/>
      <c r="J157" s="38"/>
      <c r="K157" s="43"/>
      <c r="L157" s="84"/>
      <c r="M157" s="38"/>
      <c r="N157" s="38"/>
      <c r="O157" s="90"/>
      <c r="P157" s="96" t="s">
        <v>54</v>
      </c>
      <c r="Q157" s="102"/>
      <c r="R157" s="107"/>
      <c r="S157" s="216"/>
      <c r="T157" s="218"/>
      <c r="U157" s="218"/>
      <c r="V157" s="218"/>
      <c r="W157" s="218"/>
      <c r="X157" s="218"/>
      <c r="Y157" s="219"/>
      <c r="Z157" s="216"/>
      <c r="AA157" s="218"/>
      <c r="AB157" s="218"/>
      <c r="AC157" s="218"/>
      <c r="AD157" s="218"/>
      <c r="AE157" s="218"/>
      <c r="AF157" s="219"/>
      <c r="AG157" s="216"/>
      <c r="AH157" s="218"/>
      <c r="AI157" s="218"/>
      <c r="AJ157" s="218"/>
      <c r="AK157" s="218"/>
      <c r="AL157" s="218"/>
      <c r="AM157" s="219"/>
      <c r="AN157" s="216"/>
      <c r="AO157" s="218"/>
      <c r="AP157" s="218"/>
      <c r="AQ157" s="218"/>
      <c r="AR157" s="218"/>
      <c r="AS157" s="218"/>
      <c r="AT157" s="219"/>
      <c r="AU157" s="216"/>
      <c r="AV157" s="218"/>
      <c r="AW157" s="218"/>
      <c r="AX157" s="221"/>
      <c r="AY157" s="183"/>
      <c r="AZ157" s="226"/>
      <c r="BA157" s="107"/>
      <c r="BB157" s="198"/>
      <c r="BC157" s="38"/>
      <c r="BD157" s="38"/>
      <c r="BE157" s="38"/>
      <c r="BF157" s="90"/>
      <c r="BG157" s="3"/>
      <c r="BH157" s="3"/>
      <c r="BI157" s="3"/>
      <c r="BJ157" s="3"/>
      <c r="BK157" s="3"/>
      <c r="BL157" s="3"/>
      <c r="BM157" s="3"/>
      <c r="BN157" s="3"/>
      <c r="BO157" s="3"/>
      <c r="BP157" s="3"/>
      <c r="BQ157" s="3"/>
      <c r="BR157" s="3"/>
      <c r="BS157" s="3"/>
      <c r="BT157" s="3"/>
      <c r="BU157" s="3"/>
    </row>
    <row r="158" spans="1:73" ht="20.25" customHeight="1">
      <c r="A158" s="3"/>
      <c r="B158" s="8"/>
      <c r="C158" s="18"/>
      <c r="D158" s="32"/>
      <c r="E158" s="40"/>
      <c r="F158" s="49"/>
      <c r="G158" s="57"/>
      <c r="H158" s="66"/>
      <c r="I158" s="32"/>
      <c r="J158" s="32"/>
      <c r="K158" s="40"/>
      <c r="L158" s="66"/>
      <c r="M158" s="32"/>
      <c r="N158" s="32"/>
      <c r="O158" s="80"/>
      <c r="P158" s="94" t="s">
        <v>69</v>
      </c>
      <c r="Q158" s="100"/>
      <c r="R158" s="105"/>
      <c r="S158" s="118" t="str">
        <f>IF(S157="","",VLOOKUP(S157,'シフト記号表（勤務時間帯）'!$C$6:$K$35,9,FALSE))</f>
        <v/>
      </c>
      <c r="T158" s="130" t="str">
        <f>IF(T157="","",VLOOKUP(T157,'シフト記号表（勤務時間帯）'!$C$6:$K$35,9,FALSE))</f>
        <v/>
      </c>
      <c r="U158" s="130" t="str">
        <f>IF(U157="","",VLOOKUP(U157,'シフト記号表（勤務時間帯）'!$C$6:$K$35,9,FALSE))</f>
        <v/>
      </c>
      <c r="V158" s="130" t="str">
        <f>IF(V157="","",VLOOKUP(V157,'シフト記号表（勤務時間帯）'!$C$6:$K$35,9,FALSE))</f>
        <v/>
      </c>
      <c r="W158" s="130" t="str">
        <f>IF(W157="","",VLOOKUP(W157,'シフト記号表（勤務時間帯）'!$C$6:$K$35,9,FALSE))</f>
        <v/>
      </c>
      <c r="X158" s="130" t="str">
        <f>IF(X157="","",VLOOKUP(X157,'シフト記号表（勤務時間帯）'!$C$6:$K$35,9,FALSE))</f>
        <v/>
      </c>
      <c r="Y158" s="142" t="str">
        <f>IF(Y157="","",VLOOKUP(Y157,'シフト記号表（勤務時間帯）'!$C$6:$K$35,9,FALSE))</f>
        <v/>
      </c>
      <c r="Z158" s="118" t="str">
        <f>IF(Z157="","",VLOOKUP(Z157,'シフト記号表（勤務時間帯）'!$C$6:$K$35,9,FALSE))</f>
        <v/>
      </c>
      <c r="AA158" s="130" t="str">
        <f>IF(AA157="","",VLOOKUP(AA157,'シフト記号表（勤務時間帯）'!$C$6:$K$35,9,FALSE))</f>
        <v/>
      </c>
      <c r="AB158" s="130" t="str">
        <f>IF(AB157="","",VLOOKUP(AB157,'シフト記号表（勤務時間帯）'!$C$6:$K$35,9,FALSE))</f>
        <v/>
      </c>
      <c r="AC158" s="130" t="str">
        <f>IF(AC157="","",VLOOKUP(AC157,'シフト記号表（勤務時間帯）'!$C$6:$K$35,9,FALSE))</f>
        <v/>
      </c>
      <c r="AD158" s="130" t="str">
        <f>IF(AD157="","",VLOOKUP(AD157,'シフト記号表（勤務時間帯）'!$C$6:$K$35,9,FALSE))</f>
        <v/>
      </c>
      <c r="AE158" s="130" t="str">
        <f>IF(AE157="","",VLOOKUP(AE157,'シフト記号表（勤務時間帯）'!$C$6:$K$35,9,FALSE))</f>
        <v/>
      </c>
      <c r="AF158" s="142" t="str">
        <f>IF(AF157="","",VLOOKUP(AF157,'シフト記号表（勤務時間帯）'!$C$6:$K$35,9,FALSE))</f>
        <v/>
      </c>
      <c r="AG158" s="118" t="str">
        <f>IF(AG157="","",VLOOKUP(AG157,'シフト記号表（勤務時間帯）'!$C$6:$K$35,9,FALSE))</f>
        <v/>
      </c>
      <c r="AH158" s="130" t="str">
        <f>IF(AH157="","",VLOOKUP(AH157,'シフト記号表（勤務時間帯）'!$C$6:$K$35,9,FALSE))</f>
        <v/>
      </c>
      <c r="AI158" s="130" t="str">
        <f>IF(AI157="","",VLOOKUP(AI157,'シフト記号表（勤務時間帯）'!$C$6:$K$35,9,FALSE))</f>
        <v/>
      </c>
      <c r="AJ158" s="130" t="str">
        <f>IF(AJ157="","",VLOOKUP(AJ157,'シフト記号表（勤務時間帯）'!$C$6:$K$35,9,FALSE))</f>
        <v/>
      </c>
      <c r="AK158" s="130" t="str">
        <f>IF(AK157="","",VLOOKUP(AK157,'シフト記号表（勤務時間帯）'!$C$6:$K$35,9,FALSE))</f>
        <v/>
      </c>
      <c r="AL158" s="130" t="str">
        <f>IF(AL157="","",VLOOKUP(AL157,'シフト記号表（勤務時間帯）'!$C$6:$K$35,9,FALSE))</f>
        <v/>
      </c>
      <c r="AM158" s="142" t="str">
        <f>IF(AM157="","",VLOOKUP(AM157,'シフト記号表（勤務時間帯）'!$C$6:$K$35,9,FALSE))</f>
        <v/>
      </c>
      <c r="AN158" s="118" t="str">
        <f>IF(AN157="","",VLOOKUP(AN157,'シフト記号表（勤務時間帯）'!$C$6:$K$35,9,FALSE))</f>
        <v/>
      </c>
      <c r="AO158" s="130" t="str">
        <f>IF(AO157="","",VLOOKUP(AO157,'シフト記号表（勤務時間帯）'!$C$6:$K$35,9,FALSE))</f>
        <v/>
      </c>
      <c r="AP158" s="130" t="str">
        <f>IF(AP157="","",VLOOKUP(AP157,'シフト記号表（勤務時間帯）'!$C$6:$K$35,9,FALSE))</f>
        <v/>
      </c>
      <c r="AQ158" s="130" t="str">
        <f>IF(AQ157="","",VLOOKUP(AQ157,'シフト記号表（勤務時間帯）'!$C$6:$K$35,9,FALSE))</f>
        <v/>
      </c>
      <c r="AR158" s="130" t="str">
        <f>IF(AR157="","",VLOOKUP(AR157,'シフト記号表（勤務時間帯）'!$C$6:$K$35,9,FALSE))</f>
        <v/>
      </c>
      <c r="AS158" s="130" t="str">
        <f>IF(AS157="","",VLOOKUP(AS157,'シフト記号表（勤務時間帯）'!$C$6:$K$35,9,FALSE))</f>
        <v/>
      </c>
      <c r="AT158" s="142" t="str">
        <f>IF(AT157="","",VLOOKUP(AT157,'シフト記号表（勤務時間帯）'!$C$6:$K$35,9,FALSE))</f>
        <v/>
      </c>
      <c r="AU158" s="118" t="str">
        <f>IF(AU157="","",VLOOKUP(AU157,'シフト記号表（勤務時間帯）'!$C$6:$K$35,9,FALSE))</f>
        <v/>
      </c>
      <c r="AV158" s="130" t="str">
        <f>IF(AV157="","",VLOOKUP(AV157,'シフト記号表（勤務時間帯）'!$C$6:$K$35,9,FALSE))</f>
        <v/>
      </c>
      <c r="AW158" s="130" t="str">
        <f>IF(AW157="","",VLOOKUP(AW157,'シフト記号表（勤務時間帯）'!$C$6:$K$35,9,FALSE))</f>
        <v/>
      </c>
      <c r="AX158" s="173">
        <f>IF($BB$3="４週",SUM(S158:AT158),IF($BB$3="暦月",SUM(S158:AW158),""))</f>
        <v>0</v>
      </c>
      <c r="AY158" s="181"/>
      <c r="AZ158" s="187">
        <f>IF($BB$3="４週",AX158/4,IF($BB$3="暦月",'通所型サービス（100名）'!AX158/('通所型サービス（100名）'!$BB$8/7),""))</f>
        <v>0</v>
      </c>
      <c r="BA158" s="105"/>
      <c r="BB158" s="18"/>
      <c r="BC158" s="32"/>
      <c r="BD158" s="32"/>
      <c r="BE158" s="32"/>
      <c r="BF158" s="80"/>
      <c r="BG158" s="3"/>
      <c r="BH158" s="3"/>
      <c r="BI158" s="3"/>
      <c r="BJ158" s="3"/>
      <c r="BK158" s="3"/>
      <c r="BL158" s="3"/>
      <c r="BM158" s="3"/>
      <c r="BN158" s="3"/>
      <c r="BO158" s="3"/>
      <c r="BP158" s="3"/>
      <c r="BQ158" s="3"/>
      <c r="BR158" s="3"/>
      <c r="BS158" s="3"/>
      <c r="BT158" s="3"/>
      <c r="BU158" s="3"/>
    </row>
    <row r="159" spans="1:73" ht="20.25" customHeight="1">
      <c r="A159" s="3"/>
      <c r="B159" s="11"/>
      <c r="C159" s="25"/>
      <c r="D159" s="37"/>
      <c r="E159" s="42"/>
      <c r="F159" s="209">
        <f>C157</f>
        <v>0</v>
      </c>
      <c r="G159" s="60"/>
      <c r="H159" s="69"/>
      <c r="I159" s="37"/>
      <c r="J159" s="37"/>
      <c r="K159" s="42"/>
      <c r="L159" s="69"/>
      <c r="M159" s="37"/>
      <c r="N159" s="37"/>
      <c r="O159" s="91"/>
      <c r="P159" s="95" t="s">
        <v>36</v>
      </c>
      <c r="Q159" s="101"/>
      <c r="R159" s="106"/>
      <c r="S159" s="119" t="str">
        <f>IF(S157="","",VLOOKUP(S157,'シフト記号表（勤務時間帯）'!$C$6:$U$35,19,FALSE))</f>
        <v/>
      </c>
      <c r="T159" s="131" t="str">
        <f>IF(T157="","",VLOOKUP(T157,'シフト記号表（勤務時間帯）'!$C$6:$U$35,19,FALSE))</f>
        <v/>
      </c>
      <c r="U159" s="131" t="str">
        <f>IF(U157="","",VLOOKUP(U157,'シフト記号表（勤務時間帯）'!$C$6:$U$35,19,FALSE))</f>
        <v/>
      </c>
      <c r="V159" s="131" t="str">
        <f>IF(V157="","",VLOOKUP(V157,'シフト記号表（勤務時間帯）'!$C$6:$U$35,19,FALSE))</f>
        <v/>
      </c>
      <c r="W159" s="131" t="str">
        <f>IF(W157="","",VLOOKUP(W157,'シフト記号表（勤務時間帯）'!$C$6:$U$35,19,FALSE))</f>
        <v/>
      </c>
      <c r="X159" s="131" t="str">
        <f>IF(X157="","",VLOOKUP(X157,'シフト記号表（勤務時間帯）'!$C$6:$U$35,19,FALSE))</f>
        <v/>
      </c>
      <c r="Y159" s="143" t="str">
        <f>IF(Y157="","",VLOOKUP(Y157,'シフト記号表（勤務時間帯）'!$C$6:$U$35,19,FALSE))</f>
        <v/>
      </c>
      <c r="Z159" s="119" t="str">
        <f>IF(Z157="","",VLOOKUP(Z157,'シフト記号表（勤務時間帯）'!$C$6:$U$35,19,FALSE))</f>
        <v/>
      </c>
      <c r="AA159" s="131" t="str">
        <f>IF(AA157="","",VLOOKUP(AA157,'シフト記号表（勤務時間帯）'!$C$6:$U$35,19,FALSE))</f>
        <v/>
      </c>
      <c r="AB159" s="131" t="str">
        <f>IF(AB157="","",VLOOKUP(AB157,'シフト記号表（勤務時間帯）'!$C$6:$U$35,19,FALSE))</f>
        <v/>
      </c>
      <c r="AC159" s="131" t="str">
        <f>IF(AC157="","",VLOOKUP(AC157,'シフト記号表（勤務時間帯）'!$C$6:$U$35,19,FALSE))</f>
        <v/>
      </c>
      <c r="AD159" s="131" t="str">
        <f>IF(AD157="","",VLOOKUP(AD157,'シフト記号表（勤務時間帯）'!$C$6:$U$35,19,FALSE))</f>
        <v/>
      </c>
      <c r="AE159" s="131" t="str">
        <f>IF(AE157="","",VLOOKUP(AE157,'シフト記号表（勤務時間帯）'!$C$6:$U$35,19,FALSE))</f>
        <v/>
      </c>
      <c r="AF159" s="143" t="str">
        <f>IF(AF157="","",VLOOKUP(AF157,'シフト記号表（勤務時間帯）'!$C$6:$U$35,19,FALSE))</f>
        <v/>
      </c>
      <c r="AG159" s="119" t="str">
        <f>IF(AG157="","",VLOOKUP(AG157,'シフト記号表（勤務時間帯）'!$C$6:$U$35,19,FALSE))</f>
        <v/>
      </c>
      <c r="AH159" s="131" t="str">
        <f>IF(AH157="","",VLOOKUP(AH157,'シフト記号表（勤務時間帯）'!$C$6:$U$35,19,FALSE))</f>
        <v/>
      </c>
      <c r="AI159" s="131" t="str">
        <f>IF(AI157="","",VLOOKUP(AI157,'シフト記号表（勤務時間帯）'!$C$6:$U$35,19,FALSE))</f>
        <v/>
      </c>
      <c r="AJ159" s="131" t="str">
        <f>IF(AJ157="","",VLOOKUP(AJ157,'シフト記号表（勤務時間帯）'!$C$6:$U$35,19,FALSE))</f>
        <v/>
      </c>
      <c r="AK159" s="131" t="str">
        <f>IF(AK157="","",VLOOKUP(AK157,'シフト記号表（勤務時間帯）'!$C$6:$U$35,19,FALSE))</f>
        <v/>
      </c>
      <c r="AL159" s="131" t="str">
        <f>IF(AL157="","",VLOOKUP(AL157,'シフト記号表（勤務時間帯）'!$C$6:$U$35,19,FALSE))</f>
        <v/>
      </c>
      <c r="AM159" s="143" t="str">
        <f>IF(AM157="","",VLOOKUP(AM157,'シフト記号表（勤務時間帯）'!$C$6:$U$35,19,FALSE))</f>
        <v/>
      </c>
      <c r="AN159" s="119" t="str">
        <f>IF(AN157="","",VLOOKUP(AN157,'シフト記号表（勤務時間帯）'!$C$6:$U$35,19,FALSE))</f>
        <v/>
      </c>
      <c r="AO159" s="131" t="str">
        <f>IF(AO157="","",VLOOKUP(AO157,'シフト記号表（勤務時間帯）'!$C$6:$U$35,19,FALSE))</f>
        <v/>
      </c>
      <c r="AP159" s="131" t="str">
        <f>IF(AP157="","",VLOOKUP(AP157,'シフト記号表（勤務時間帯）'!$C$6:$U$35,19,FALSE))</f>
        <v/>
      </c>
      <c r="AQ159" s="131" t="str">
        <f>IF(AQ157="","",VLOOKUP(AQ157,'シフト記号表（勤務時間帯）'!$C$6:$U$35,19,FALSE))</f>
        <v/>
      </c>
      <c r="AR159" s="131" t="str">
        <f>IF(AR157="","",VLOOKUP(AR157,'シフト記号表（勤務時間帯）'!$C$6:$U$35,19,FALSE))</f>
        <v/>
      </c>
      <c r="AS159" s="131" t="str">
        <f>IF(AS157="","",VLOOKUP(AS157,'シフト記号表（勤務時間帯）'!$C$6:$U$35,19,FALSE))</f>
        <v/>
      </c>
      <c r="AT159" s="143" t="str">
        <f>IF(AT157="","",VLOOKUP(AT157,'シフト記号表（勤務時間帯）'!$C$6:$U$35,19,FALSE))</f>
        <v/>
      </c>
      <c r="AU159" s="119" t="str">
        <f>IF(AU157="","",VLOOKUP(AU157,'シフト記号表（勤務時間帯）'!$C$6:$U$35,19,FALSE))</f>
        <v/>
      </c>
      <c r="AV159" s="131" t="str">
        <f>IF(AV157="","",VLOOKUP(AV157,'シフト記号表（勤務時間帯）'!$C$6:$U$35,19,FALSE))</f>
        <v/>
      </c>
      <c r="AW159" s="131" t="str">
        <f>IF(AW157="","",VLOOKUP(AW157,'シフト記号表（勤務時間帯）'!$C$6:$U$35,19,FALSE))</f>
        <v/>
      </c>
      <c r="AX159" s="174">
        <f>IF($BB$3="４週",SUM(S159:AT159),IF($BB$3="暦月",SUM(S159:AW159),""))</f>
        <v>0</v>
      </c>
      <c r="AY159" s="182"/>
      <c r="AZ159" s="188">
        <f>IF($BB$3="４週",AX159/4,IF($BB$3="暦月",'通所型サービス（100名）'!AX159/('通所型サービス（100名）'!$BB$8/7),""))</f>
        <v>0</v>
      </c>
      <c r="BA159" s="106"/>
      <c r="BB159" s="25"/>
      <c r="BC159" s="37"/>
      <c r="BD159" s="37"/>
      <c r="BE159" s="37"/>
      <c r="BF159" s="91"/>
      <c r="BG159" s="3"/>
      <c r="BH159" s="3"/>
      <c r="BI159" s="3"/>
      <c r="BJ159" s="3"/>
      <c r="BK159" s="3"/>
      <c r="BL159" s="3"/>
      <c r="BM159" s="3"/>
      <c r="BN159" s="3"/>
      <c r="BO159" s="3"/>
      <c r="BP159" s="3"/>
      <c r="BQ159" s="3"/>
      <c r="BR159" s="3"/>
      <c r="BS159" s="3"/>
      <c r="BT159" s="3"/>
      <c r="BU159" s="3"/>
    </row>
    <row r="160" spans="1:73" ht="20.25" customHeight="1">
      <c r="A160" s="3"/>
      <c r="B160" s="12">
        <f>B157+1</f>
        <v>47</v>
      </c>
      <c r="C160" s="27"/>
      <c r="D160" s="38"/>
      <c r="E160" s="43"/>
      <c r="F160" s="51"/>
      <c r="G160" s="51"/>
      <c r="H160" s="70"/>
      <c r="I160" s="38"/>
      <c r="J160" s="38"/>
      <c r="K160" s="43"/>
      <c r="L160" s="84"/>
      <c r="M160" s="38"/>
      <c r="N160" s="38"/>
      <c r="O160" s="90"/>
      <c r="P160" s="96" t="s">
        <v>54</v>
      </c>
      <c r="Q160" s="102"/>
      <c r="R160" s="107"/>
      <c r="S160" s="216"/>
      <c r="T160" s="218"/>
      <c r="U160" s="218"/>
      <c r="V160" s="218"/>
      <c r="W160" s="218"/>
      <c r="X160" s="218"/>
      <c r="Y160" s="219"/>
      <c r="Z160" s="216"/>
      <c r="AA160" s="218"/>
      <c r="AB160" s="218"/>
      <c r="AC160" s="218"/>
      <c r="AD160" s="218"/>
      <c r="AE160" s="218"/>
      <c r="AF160" s="219"/>
      <c r="AG160" s="216"/>
      <c r="AH160" s="218"/>
      <c r="AI160" s="218"/>
      <c r="AJ160" s="218"/>
      <c r="AK160" s="218"/>
      <c r="AL160" s="218"/>
      <c r="AM160" s="219"/>
      <c r="AN160" s="216"/>
      <c r="AO160" s="218"/>
      <c r="AP160" s="218"/>
      <c r="AQ160" s="218"/>
      <c r="AR160" s="218"/>
      <c r="AS160" s="218"/>
      <c r="AT160" s="219"/>
      <c r="AU160" s="216"/>
      <c r="AV160" s="218"/>
      <c r="AW160" s="218"/>
      <c r="AX160" s="221"/>
      <c r="AY160" s="183"/>
      <c r="AZ160" s="226"/>
      <c r="BA160" s="107"/>
      <c r="BB160" s="198"/>
      <c r="BC160" s="38"/>
      <c r="BD160" s="38"/>
      <c r="BE160" s="38"/>
      <c r="BF160" s="90"/>
      <c r="BG160" s="3"/>
      <c r="BH160" s="3"/>
      <c r="BI160" s="3"/>
      <c r="BJ160" s="3"/>
      <c r="BK160" s="3"/>
      <c r="BL160" s="3"/>
      <c r="BM160" s="3"/>
      <c r="BN160" s="3"/>
      <c r="BO160" s="3"/>
      <c r="BP160" s="3"/>
      <c r="BQ160" s="3"/>
      <c r="BR160" s="3"/>
      <c r="BS160" s="3"/>
      <c r="BT160" s="3"/>
      <c r="BU160" s="3"/>
    </row>
    <row r="161" spans="1:73" ht="20.25" customHeight="1">
      <c r="A161" s="3"/>
      <c r="B161" s="8"/>
      <c r="C161" s="18"/>
      <c r="D161" s="32"/>
      <c r="E161" s="40"/>
      <c r="F161" s="49"/>
      <c r="G161" s="57"/>
      <c r="H161" s="66"/>
      <c r="I161" s="32"/>
      <c r="J161" s="32"/>
      <c r="K161" s="40"/>
      <c r="L161" s="66"/>
      <c r="M161" s="32"/>
      <c r="N161" s="32"/>
      <c r="O161" s="80"/>
      <c r="P161" s="94" t="s">
        <v>69</v>
      </c>
      <c r="Q161" s="100"/>
      <c r="R161" s="105"/>
      <c r="S161" s="118" t="str">
        <f>IF(S160="","",VLOOKUP(S160,'シフト記号表（勤務時間帯）'!$C$6:$K$35,9,FALSE))</f>
        <v/>
      </c>
      <c r="T161" s="130" t="str">
        <f>IF(T160="","",VLOOKUP(T160,'シフト記号表（勤務時間帯）'!$C$6:$K$35,9,FALSE))</f>
        <v/>
      </c>
      <c r="U161" s="130" t="str">
        <f>IF(U160="","",VLOOKUP(U160,'シフト記号表（勤務時間帯）'!$C$6:$K$35,9,FALSE))</f>
        <v/>
      </c>
      <c r="V161" s="130" t="str">
        <f>IF(V160="","",VLOOKUP(V160,'シフト記号表（勤務時間帯）'!$C$6:$K$35,9,FALSE))</f>
        <v/>
      </c>
      <c r="W161" s="130" t="str">
        <f>IF(W160="","",VLOOKUP(W160,'シフト記号表（勤務時間帯）'!$C$6:$K$35,9,FALSE))</f>
        <v/>
      </c>
      <c r="X161" s="130" t="str">
        <f>IF(X160="","",VLOOKUP(X160,'シフト記号表（勤務時間帯）'!$C$6:$K$35,9,FALSE))</f>
        <v/>
      </c>
      <c r="Y161" s="142" t="str">
        <f>IF(Y160="","",VLOOKUP(Y160,'シフト記号表（勤務時間帯）'!$C$6:$K$35,9,FALSE))</f>
        <v/>
      </c>
      <c r="Z161" s="118" t="str">
        <f>IF(Z160="","",VLOOKUP(Z160,'シフト記号表（勤務時間帯）'!$C$6:$K$35,9,FALSE))</f>
        <v/>
      </c>
      <c r="AA161" s="130" t="str">
        <f>IF(AA160="","",VLOOKUP(AA160,'シフト記号表（勤務時間帯）'!$C$6:$K$35,9,FALSE))</f>
        <v/>
      </c>
      <c r="AB161" s="130" t="str">
        <f>IF(AB160="","",VLOOKUP(AB160,'シフト記号表（勤務時間帯）'!$C$6:$K$35,9,FALSE))</f>
        <v/>
      </c>
      <c r="AC161" s="130" t="str">
        <f>IF(AC160="","",VLOOKUP(AC160,'シフト記号表（勤務時間帯）'!$C$6:$K$35,9,FALSE))</f>
        <v/>
      </c>
      <c r="AD161" s="130" t="str">
        <f>IF(AD160="","",VLOOKUP(AD160,'シフト記号表（勤務時間帯）'!$C$6:$K$35,9,FALSE))</f>
        <v/>
      </c>
      <c r="AE161" s="130" t="str">
        <f>IF(AE160="","",VLOOKUP(AE160,'シフト記号表（勤務時間帯）'!$C$6:$K$35,9,FALSE))</f>
        <v/>
      </c>
      <c r="AF161" s="142" t="str">
        <f>IF(AF160="","",VLOOKUP(AF160,'シフト記号表（勤務時間帯）'!$C$6:$K$35,9,FALSE))</f>
        <v/>
      </c>
      <c r="AG161" s="118" t="str">
        <f>IF(AG160="","",VLOOKUP(AG160,'シフト記号表（勤務時間帯）'!$C$6:$K$35,9,FALSE))</f>
        <v/>
      </c>
      <c r="AH161" s="130" t="str">
        <f>IF(AH160="","",VLOOKUP(AH160,'シフト記号表（勤務時間帯）'!$C$6:$K$35,9,FALSE))</f>
        <v/>
      </c>
      <c r="AI161" s="130" t="str">
        <f>IF(AI160="","",VLOOKUP(AI160,'シフト記号表（勤務時間帯）'!$C$6:$K$35,9,FALSE))</f>
        <v/>
      </c>
      <c r="AJ161" s="130" t="str">
        <f>IF(AJ160="","",VLOOKUP(AJ160,'シフト記号表（勤務時間帯）'!$C$6:$K$35,9,FALSE))</f>
        <v/>
      </c>
      <c r="AK161" s="130" t="str">
        <f>IF(AK160="","",VLOOKUP(AK160,'シフト記号表（勤務時間帯）'!$C$6:$K$35,9,FALSE))</f>
        <v/>
      </c>
      <c r="AL161" s="130" t="str">
        <f>IF(AL160="","",VLOOKUP(AL160,'シフト記号表（勤務時間帯）'!$C$6:$K$35,9,FALSE))</f>
        <v/>
      </c>
      <c r="AM161" s="142" t="str">
        <f>IF(AM160="","",VLOOKUP(AM160,'シフト記号表（勤務時間帯）'!$C$6:$K$35,9,FALSE))</f>
        <v/>
      </c>
      <c r="AN161" s="118" t="str">
        <f>IF(AN160="","",VLOOKUP(AN160,'シフト記号表（勤務時間帯）'!$C$6:$K$35,9,FALSE))</f>
        <v/>
      </c>
      <c r="AO161" s="130" t="str">
        <f>IF(AO160="","",VLOOKUP(AO160,'シフト記号表（勤務時間帯）'!$C$6:$K$35,9,FALSE))</f>
        <v/>
      </c>
      <c r="AP161" s="130" t="str">
        <f>IF(AP160="","",VLOOKUP(AP160,'シフト記号表（勤務時間帯）'!$C$6:$K$35,9,FALSE))</f>
        <v/>
      </c>
      <c r="AQ161" s="130" t="str">
        <f>IF(AQ160="","",VLOOKUP(AQ160,'シフト記号表（勤務時間帯）'!$C$6:$K$35,9,FALSE))</f>
        <v/>
      </c>
      <c r="AR161" s="130" t="str">
        <f>IF(AR160="","",VLOOKUP(AR160,'シフト記号表（勤務時間帯）'!$C$6:$K$35,9,FALSE))</f>
        <v/>
      </c>
      <c r="AS161" s="130" t="str">
        <f>IF(AS160="","",VLOOKUP(AS160,'シフト記号表（勤務時間帯）'!$C$6:$K$35,9,FALSE))</f>
        <v/>
      </c>
      <c r="AT161" s="142" t="str">
        <f>IF(AT160="","",VLOOKUP(AT160,'シフト記号表（勤務時間帯）'!$C$6:$K$35,9,FALSE))</f>
        <v/>
      </c>
      <c r="AU161" s="118" t="str">
        <f>IF(AU160="","",VLOOKUP(AU160,'シフト記号表（勤務時間帯）'!$C$6:$K$35,9,FALSE))</f>
        <v/>
      </c>
      <c r="AV161" s="130" t="str">
        <f>IF(AV160="","",VLOOKUP(AV160,'シフト記号表（勤務時間帯）'!$C$6:$K$35,9,FALSE))</f>
        <v/>
      </c>
      <c r="AW161" s="130" t="str">
        <f>IF(AW160="","",VLOOKUP(AW160,'シフト記号表（勤務時間帯）'!$C$6:$K$35,9,FALSE))</f>
        <v/>
      </c>
      <c r="AX161" s="173">
        <f>IF($BB$3="４週",SUM(S161:AT161),IF($BB$3="暦月",SUM(S161:AW161),""))</f>
        <v>0</v>
      </c>
      <c r="AY161" s="181"/>
      <c r="AZ161" s="187">
        <f>IF($BB$3="４週",AX161/4,IF($BB$3="暦月",'通所型サービス（100名）'!AX161/('通所型サービス（100名）'!$BB$8/7),""))</f>
        <v>0</v>
      </c>
      <c r="BA161" s="105"/>
      <c r="BB161" s="18"/>
      <c r="BC161" s="32"/>
      <c r="BD161" s="32"/>
      <c r="BE161" s="32"/>
      <c r="BF161" s="80"/>
      <c r="BG161" s="3"/>
      <c r="BH161" s="3"/>
      <c r="BI161" s="3"/>
      <c r="BJ161" s="3"/>
      <c r="BK161" s="3"/>
      <c r="BL161" s="3"/>
      <c r="BM161" s="3"/>
      <c r="BN161" s="3"/>
      <c r="BO161" s="3"/>
      <c r="BP161" s="3"/>
      <c r="BQ161" s="3"/>
      <c r="BR161" s="3"/>
      <c r="BS161" s="3"/>
      <c r="BT161" s="3"/>
      <c r="BU161" s="3"/>
    </row>
    <row r="162" spans="1:73" ht="20.25" customHeight="1">
      <c r="A162" s="3"/>
      <c r="B162" s="11"/>
      <c r="C162" s="25"/>
      <c r="D162" s="37"/>
      <c r="E162" s="42"/>
      <c r="F162" s="209">
        <f>C160</f>
        <v>0</v>
      </c>
      <c r="G162" s="60"/>
      <c r="H162" s="69"/>
      <c r="I162" s="37"/>
      <c r="J162" s="37"/>
      <c r="K162" s="42"/>
      <c r="L162" s="69"/>
      <c r="M162" s="37"/>
      <c r="N162" s="37"/>
      <c r="O162" s="91"/>
      <c r="P162" s="95" t="s">
        <v>36</v>
      </c>
      <c r="Q162" s="101"/>
      <c r="R162" s="106"/>
      <c r="S162" s="119" t="str">
        <f>IF(S160="","",VLOOKUP(S160,'シフト記号表（勤務時間帯）'!$C$6:$U$35,19,FALSE))</f>
        <v/>
      </c>
      <c r="T162" s="131" t="str">
        <f>IF(T160="","",VLOOKUP(T160,'シフト記号表（勤務時間帯）'!$C$6:$U$35,19,FALSE))</f>
        <v/>
      </c>
      <c r="U162" s="131" t="str">
        <f>IF(U160="","",VLOOKUP(U160,'シフト記号表（勤務時間帯）'!$C$6:$U$35,19,FALSE))</f>
        <v/>
      </c>
      <c r="V162" s="131" t="str">
        <f>IF(V160="","",VLOOKUP(V160,'シフト記号表（勤務時間帯）'!$C$6:$U$35,19,FALSE))</f>
        <v/>
      </c>
      <c r="W162" s="131" t="str">
        <f>IF(W160="","",VLOOKUP(W160,'シフト記号表（勤務時間帯）'!$C$6:$U$35,19,FALSE))</f>
        <v/>
      </c>
      <c r="X162" s="131" t="str">
        <f>IF(X160="","",VLOOKUP(X160,'シフト記号表（勤務時間帯）'!$C$6:$U$35,19,FALSE))</f>
        <v/>
      </c>
      <c r="Y162" s="143" t="str">
        <f>IF(Y160="","",VLOOKUP(Y160,'シフト記号表（勤務時間帯）'!$C$6:$U$35,19,FALSE))</f>
        <v/>
      </c>
      <c r="Z162" s="119" t="str">
        <f>IF(Z160="","",VLOOKUP(Z160,'シフト記号表（勤務時間帯）'!$C$6:$U$35,19,FALSE))</f>
        <v/>
      </c>
      <c r="AA162" s="131" t="str">
        <f>IF(AA160="","",VLOOKUP(AA160,'シフト記号表（勤務時間帯）'!$C$6:$U$35,19,FALSE))</f>
        <v/>
      </c>
      <c r="AB162" s="131" t="str">
        <f>IF(AB160="","",VLOOKUP(AB160,'シフト記号表（勤務時間帯）'!$C$6:$U$35,19,FALSE))</f>
        <v/>
      </c>
      <c r="AC162" s="131" t="str">
        <f>IF(AC160="","",VLOOKUP(AC160,'シフト記号表（勤務時間帯）'!$C$6:$U$35,19,FALSE))</f>
        <v/>
      </c>
      <c r="AD162" s="131" t="str">
        <f>IF(AD160="","",VLOOKUP(AD160,'シフト記号表（勤務時間帯）'!$C$6:$U$35,19,FALSE))</f>
        <v/>
      </c>
      <c r="AE162" s="131" t="str">
        <f>IF(AE160="","",VLOOKUP(AE160,'シフト記号表（勤務時間帯）'!$C$6:$U$35,19,FALSE))</f>
        <v/>
      </c>
      <c r="AF162" s="143" t="str">
        <f>IF(AF160="","",VLOOKUP(AF160,'シフト記号表（勤務時間帯）'!$C$6:$U$35,19,FALSE))</f>
        <v/>
      </c>
      <c r="AG162" s="119" t="str">
        <f>IF(AG160="","",VLOOKUP(AG160,'シフト記号表（勤務時間帯）'!$C$6:$U$35,19,FALSE))</f>
        <v/>
      </c>
      <c r="AH162" s="131" t="str">
        <f>IF(AH160="","",VLOOKUP(AH160,'シフト記号表（勤務時間帯）'!$C$6:$U$35,19,FALSE))</f>
        <v/>
      </c>
      <c r="AI162" s="131" t="str">
        <f>IF(AI160="","",VLOOKUP(AI160,'シフト記号表（勤務時間帯）'!$C$6:$U$35,19,FALSE))</f>
        <v/>
      </c>
      <c r="AJ162" s="131" t="str">
        <f>IF(AJ160="","",VLOOKUP(AJ160,'シフト記号表（勤務時間帯）'!$C$6:$U$35,19,FALSE))</f>
        <v/>
      </c>
      <c r="AK162" s="131" t="str">
        <f>IF(AK160="","",VLOOKUP(AK160,'シフト記号表（勤務時間帯）'!$C$6:$U$35,19,FALSE))</f>
        <v/>
      </c>
      <c r="AL162" s="131" t="str">
        <f>IF(AL160="","",VLOOKUP(AL160,'シフト記号表（勤務時間帯）'!$C$6:$U$35,19,FALSE))</f>
        <v/>
      </c>
      <c r="AM162" s="143" t="str">
        <f>IF(AM160="","",VLOOKUP(AM160,'シフト記号表（勤務時間帯）'!$C$6:$U$35,19,FALSE))</f>
        <v/>
      </c>
      <c r="AN162" s="119" t="str">
        <f>IF(AN160="","",VLOOKUP(AN160,'シフト記号表（勤務時間帯）'!$C$6:$U$35,19,FALSE))</f>
        <v/>
      </c>
      <c r="AO162" s="131" t="str">
        <f>IF(AO160="","",VLOOKUP(AO160,'シフト記号表（勤務時間帯）'!$C$6:$U$35,19,FALSE))</f>
        <v/>
      </c>
      <c r="AP162" s="131" t="str">
        <f>IF(AP160="","",VLOOKUP(AP160,'シフト記号表（勤務時間帯）'!$C$6:$U$35,19,FALSE))</f>
        <v/>
      </c>
      <c r="AQ162" s="131" t="str">
        <f>IF(AQ160="","",VLOOKUP(AQ160,'シフト記号表（勤務時間帯）'!$C$6:$U$35,19,FALSE))</f>
        <v/>
      </c>
      <c r="AR162" s="131" t="str">
        <f>IF(AR160="","",VLOOKUP(AR160,'シフト記号表（勤務時間帯）'!$C$6:$U$35,19,FALSE))</f>
        <v/>
      </c>
      <c r="AS162" s="131" t="str">
        <f>IF(AS160="","",VLOOKUP(AS160,'シフト記号表（勤務時間帯）'!$C$6:$U$35,19,FALSE))</f>
        <v/>
      </c>
      <c r="AT162" s="143" t="str">
        <f>IF(AT160="","",VLOOKUP(AT160,'シフト記号表（勤務時間帯）'!$C$6:$U$35,19,FALSE))</f>
        <v/>
      </c>
      <c r="AU162" s="119" t="str">
        <f>IF(AU160="","",VLOOKUP(AU160,'シフト記号表（勤務時間帯）'!$C$6:$U$35,19,FALSE))</f>
        <v/>
      </c>
      <c r="AV162" s="131" t="str">
        <f>IF(AV160="","",VLOOKUP(AV160,'シフト記号表（勤務時間帯）'!$C$6:$U$35,19,FALSE))</f>
        <v/>
      </c>
      <c r="AW162" s="131" t="str">
        <f>IF(AW160="","",VLOOKUP(AW160,'シフト記号表（勤務時間帯）'!$C$6:$U$35,19,FALSE))</f>
        <v/>
      </c>
      <c r="AX162" s="174">
        <f>IF($BB$3="４週",SUM(S162:AT162),IF($BB$3="暦月",SUM(S162:AW162),""))</f>
        <v>0</v>
      </c>
      <c r="AY162" s="182"/>
      <c r="AZ162" s="188">
        <f>IF($BB$3="４週",AX162/4,IF($BB$3="暦月",'通所型サービス（100名）'!AX162/('通所型サービス（100名）'!$BB$8/7),""))</f>
        <v>0</v>
      </c>
      <c r="BA162" s="106"/>
      <c r="BB162" s="25"/>
      <c r="BC162" s="37"/>
      <c r="BD162" s="37"/>
      <c r="BE162" s="37"/>
      <c r="BF162" s="91"/>
      <c r="BG162" s="3"/>
      <c r="BH162" s="3"/>
      <c r="BI162" s="3"/>
      <c r="BJ162" s="3"/>
      <c r="BK162" s="3"/>
      <c r="BL162" s="3"/>
      <c r="BM162" s="3"/>
      <c r="BN162" s="3"/>
      <c r="BO162" s="3"/>
      <c r="BP162" s="3"/>
      <c r="BQ162" s="3"/>
      <c r="BR162" s="3"/>
      <c r="BS162" s="3"/>
      <c r="BT162" s="3"/>
      <c r="BU162" s="3"/>
    </row>
    <row r="163" spans="1:73" ht="20.25" customHeight="1">
      <c r="A163" s="3"/>
      <c r="B163" s="12">
        <f>B160+1</f>
        <v>48</v>
      </c>
      <c r="C163" s="27"/>
      <c r="D163" s="38"/>
      <c r="E163" s="43"/>
      <c r="F163" s="51"/>
      <c r="G163" s="51"/>
      <c r="H163" s="70"/>
      <c r="I163" s="38"/>
      <c r="J163" s="38"/>
      <c r="K163" s="43"/>
      <c r="L163" s="84"/>
      <c r="M163" s="38"/>
      <c r="N163" s="38"/>
      <c r="O163" s="90"/>
      <c r="P163" s="96" t="s">
        <v>54</v>
      </c>
      <c r="Q163" s="102"/>
      <c r="R163" s="107"/>
      <c r="S163" s="216"/>
      <c r="T163" s="218"/>
      <c r="U163" s="218"/>
      <c r="V163" s="218"/>
      <c r="W163" s="218"/>
      <c r="X163" s="218"/>
      <c r="Y163" s="219"/>
      <c r="Z163" s="216"/>
      <c r="AA163" s="218"/>
      <c r="AB163" s="218"/>
      <c r="AC163" s="218"/>
      <c r="AD163" s="218"/>
      <c r="AE163" s="218"/>
      <c r="AF163" s="219"/>
      <c r="AG163" s="216"/>
      <c r="AH163" s="218"/>
      <c r="AI163" s="218"/>
      <c r="AJ163" s="218"/>
      <c r="AK163" s="218"/>
      <c r="AL163" s="218"/>
      <c r="AM163" s="219"/>
      <c r="AN163" s="216"/>
      <c r="AO163" s="218"/>
      <c r="AP163" s="218"/>
      <c r="AQ163" s="218"/>
      <c r="AR163" s="218"/>
      <c r="AS163" s="218"/>
      <c r="AT163" s="219"/>
      <c r="AU163" s="216"/>
      <c r="AV163" s="218"/>
      <c r="AW163" s="218"/>
      <c r="AX163" s="221"/>
      <c r="AY163" s="183"/>
      <c r="AZ163" s="226"/>
      <c r="BA163" s="107"/>
      <c r="BB163" s="198"/>
      <c r="BC163" s="38"/>
      <c r="BD163" s="38"/>
      <c r="BE163" s="38"/>
      <c r="BF163" s="90"/>
      <c r="BG163" s="3"/>
      <c r="BH163" s="3"/>
      <c r="BI163" s="3"/>
      <c r="BJ163" s="3"/>
      <c r="BK163" s="3"/>
      <c r="BL163" s="3"/>
      <c r="BM163" s="3"/>
      <c r="BN163" s="3"/>
      <c r="BO163" s="3"/>
      <c r="BP163" s="3"/>
      <c r="BQ163" s="3"/>
      <c r="BR163" s="3"/>
      <c r="BS163" s="3"/>
      <c r="BT163" s="3"/>
      <c r="BU163" s="3"/>
    </row>
    <row r="164" spans="1:73" ht="20.25" customHeight="1">
      <c r="A164" s="3"/>
      <c r="B164" s="8"/>
      <c r="C164" s="18"/>
      <c r="D164" s="32"/>
      <c r="E164" s="40"/>
      <c r="F164" s="49"/>
      <c r="G164" s="57"/>
      <c r="H164" s="66"/>
      <c r="I164" s="32"/>
      <c r="J164" s="32"/>
      <c r="K164" s="40"/>
      <c r="L164" s="66"/>
      <c r="M164" s="32"/>
      <c r="N164" s="32"/>
      <c r="O164" s="80"/>
      <c r="P164" s="94" t="s">
        <v>69</v>
      </c>
      <c r="Q164" s="100"/>
      <c r="R164" s="105"/>
      <c r="S164" s="118" t="str">
        <f>IF(S163="","",VLOOKUP(S163,'シフト記号表（勤務時間帯）'!$C$6:$K$35,9,FALSE))</f>
        <v/>
      </c>
      <c r="T164" s="130" t="str">
        <f>IF(T163="","",VLOOKUP(T163,'シフト記号表（勤務時間帯）'!$C$6:$K$35,9,FALSE))</f>
        <v/>
      </c>
      <c r="U164" s="130" t="str">
        <f>IF(U163="","",VLOOKUP(U163,'シフト記号表（勤務時間帯）'!$C$6:$K$35,9,FALSE))</f>
        <v/>
      </c>
      <c r="V164" s="130" t="str">
        <f>IF(V163="","",VLOOKUP(V163,'シフト記号表（勤務時間帯）'!$C$6:$K$35,9,FALSE))</f>
        <v/>
      </c>
      <c r="W164" s="130" t="str">
        <f>IF(W163="","",VLOOKUP(W163,'シフト記号表（勤務時間帯）'!$C$6:$K$35,9,FALSE))</f>
        <v/>
      </c>
      <c r="X164" s="130" t="str">
        <f>IF(X163="","",VLOOKUP(X163,'シフト記号表（勤務時間帯）'!$C$6:$K$35,9,FALSE))</f>
        <v/>
      </c>
      <c r="Y164" s="142" t="str">
        <f>IF(Y163="","",VLOOKUP(Y163,'シフト記号表（勤務時間帯）'!$C$6:$K$35,9,FALSE))</f>
        <v/>
      </c>
      <c r="Z164" s="118" t="str">
        <f>IF(Z163="","",VLOOKUP(Z163,'シフト記号表（勤務時間帯）'!$C$6:$K$35,9,FALSE))</f>
        <v/>
      </c>
      <c r="AA164" s="130" t="str">
        <f>IF(AA163="","",VLOOKUP(AA163,'シフト記号表（勤務時間帯）'!$C$6:$K$35,9,FALSE))</f>
        <v/>
      </c>
      <c r="AB164" s="130" t="str">
        <f>IF(AB163="","",VLOOKUP(AB163,'シフト記号表（勤務時間帯）'!$C$6:$K$35,9,FALSE))</f>
        <v/>
      </c>
      <c r="AC164" s="130" t="str">
        <f>IF(AC163="","",VLOOKUP(AC163,'シフト記号表（勤務時間帯）'!$C$6:$K$35,9,FALSE))</f>
        <v/>
      </c>
      <c r="AD164" s="130" t="str">
        <f>IF(AD163="","",VLOOKUP(AD163,'シフト記号表（勤務時間帯）'!$C$6:$K$35,9,FALSE))</f>
        <v/>
      </c>
      <c r="AE164" s="130" t="str">
        <f>IF(AE163="","",VLOOKUP(AE163,'シフト記号表（勤務時間帯）'!$C$6:$K$35,9,FALSE))</f>
        <v/>
      </c>
      <c r="AF164" s="142" t="str">
        <f>IF(AF163="","",VLOOKUP(AF163,'シフト記号表（勤務時間帯）'!$C$6:$K$35,9,FALSE))</f>
        <v/>
      </c>
      <c r="AG164" s="118" t="str">
        <f>IF(AG163="","",VLOOKUP(AG163,'シフト記号表（勤務時間帯）'!$C$6:$K$35,9,FALSE))</f>
        <v/>
      </c>
      <c r="AH164" s="130" t="str">
        <f>IF(AH163="","",VLOOKUP(AH163,'シフト記号表（勤務時間帯）'!$C$6:$K$35,9,FALSE))</f>
        <v/>
      </c>
      <c r="AI164" s="130" t="str">
        <f>IF(AI163="","",VLOOKUP(AI163,'シフト記号表（勤務時間帯）'!$C$6:$K$35,9,FALSE))</f>
        <v/>
      </c>
      <c r="AJ164" s="130" t="str">
        <f>IF(AJ163="","",VLOOKUP(AJ163,'シフト記号表（勤務時間帯）'!$C$6:$K$35,9,FALSE))</f>
        <v/>
      </c>
      <c r="AK164" s="130" t="str">
        <f>IF(AK163="","",VLOOKUP(AK163,'シフト記号表（勤務時間帯）'!$C$6:$K$35,9,FALSE))</f>
        <v/>
      </c>
      <c r="AL164" s="130" t="str">
        <f>IF(AL163="","",VLOOKUP(AL163,'シフト記号表（勤務時間帯）'!$C$6:$K$35,9,FALSE))</f>
        <v/>
      </c>
      <c r="AM164" s="142" t="str">
        <f>IF(AM163="","",VLOOKUP(AM163,'シフト記号表（勤務時間帯）'!$C$6:$K$35,9,FALSE))</f>
        <v/>
      </c>
      <c r="AN164" s="118" t="str">
        <f>IF(AN163="","",VLOOKUP(AN163,'シフト記号表（勤務時間帯）'!$C$6:$K$35,9,FALSE))</f>
        <v/>
      </c>
      <c r="AO164" s="130" t="str">
        <f>IF(AO163="","",VLOOKUP(AO163,'シフト記号表（勤務時間帯）'!$C$6:$K$35,9,FALSE))</f>
        <v/>
      </c>
      <c r="AP164" s="130" t="str">
        <f>IF(AP163="","",VLOOKUP(AP163,'シフト記号表（勤務時間帯）'!$C$6:$K$35,9,FALSE))</f>
        <v/>
      </c>
      <c r="AQ164" s="130" t="str">
        <f>IF(AQ163="","",VLOOKUP(AQ163,'シフト記号表（勤務時間帯）'!$C$6:$K$35,9,FALSE))</f>
        <v/>
      </c>
      <c r="AR164" s="130" t="str">
        <f>IF(AR163="","",VLOOKUP(AR163,'シフト記号表（勤務時間帯）'!$C$6:$K$35,9,FALSE))</f>
        <v/>
      </c>
      <c r="AS164" s="130" t="str">
        <f>IF(AS163="","",VLOOKUP(AS163,'シフト記号表（勤務時間帯）'!$C$6:$K$35,9,FALSE))</f>
        <v/>
      </c>
      <c r="AT164" s="142" t="str">
        <f>IF(AT163="","",VLOOKUP(AT163,'シフト記号表（勤務時間帯）'!$C$6:$K$35,9,FALSE))</f>
        <v/>
      </c>
      <c r="AU164" s="118" t="str">
        <f>IF(AU163="","",VLOOKUP(AU163,'シフト記号表（勤務時間帯）'!$C$6:$K$35,9,FALSE))</f>
        <v/>
      </c>
      <c r="AV164" s="130" t="str">
        <f>IF(AV163="","",VLOOKUP(AV163,'シフト記号表（勤務時間帯）'!$C$6:$K$35,9,FALSE))</f>
        <v/>
      </c>
      <c r="AW164" s="130" t="str">
        <f>IF(AW163="","",VLOOKUP(AW163,'シフト記号表（勤務時間帯）'!$C$6:$K$35,9,FALSE))</f>
        <v/>
      </c>
      <c r="AX164" s="173">
        <f>IF($BB$3="４週",SUM(S164:AT164),IF($BB$3="暦月",SUM(S164:AW164),""))</f>
        <v>0</v>
      </c>
      <c r="AY164" s="181"/>
      <c r="AZ164" s="187">
        <f>IF($BB$3="４週",AX164/4,IF($BB$3="暦月",'通所型サービス（100名）'!AX164/('通所型サービス（100名）'!$BB$8/7),""))</f>
        <v>0</v>
      </c>
      <c r="BA164" s="105"/>
      <c r="BB164" s="18"/>
      <c r="BC164" s="32"/>
      <c r="BD164" s="32"/>
      <c r="BE164" s="32"/>
      <c r="BF164" s="80"/>
      <c r="BG164" s="3"/>
      <c r="BH164" s="3"/>
      <c r="BI164" s="3"/>
      <c r="BJ164" s="3"/>
      <c r="BK164" s="3"/>
      <c r="BL164" s="3"/>
      <c r="BM164" s="3"/>
      <c r="BN164" s="3"/>
      <c r="BO164" s="3"/>
      <c r="BP164" s="3"/>
      <c r="BQ164" s="3"/>
      <c r="BR164" s="3"/>
      <c r="BS164" s="3"/>
      <c r="BT164" s="3"/>
      <c r="BU164" s="3"/>
    </row>
    <row r="165" spans="1:73" ht="20.25" customHeight="1">
      <c r="A165" s="3"/>
      <c r="B165" s="11"/>
      <c r="C165" s="25"/>
      <c r="D165" s="37"/>
      <c r="E165" s="42"/>
      <c r="F165" s="209">
        <f>C163</f>
        <v>0</v>
      </c>
      <c r="G165" s="60"/>
      <c r="H165" s="69"/>
      <c r="I165" s="37"/>
      <c r="J165" s="37"/>
      <c r="K165" s="42"/>
      <c r="L165" s="69"/>
      <c r="M165" s="37"/>
      <c r="N165" s="37"/>
      <c r="O165" s="91"/>
      <c r="P165" s="95" t="s">
        <v>36</v>
      </c>
      <c r="Q165" s="101"/>
      <c r="R165" s="106"/>
      <c r="S165" s="119" t="str">
        <f>IF(S163="","",VLOOKUP(S163,'シフト記号表（勤務時間帯）'!$C$6:$U$35,19,FALSE))</f>
        <v/>
      </c>
      <c r="T165" s="131" t="str">
        <f>IF(T163="","",VLOOKUP(T163,'シフト記号表（勤務時間帯）'!$C$6:$U$35,19,FALSE))</f>
        <v/>
      </c>
      <c r="U165" s="131" t="str">
        <f>IF(U163="","",VLOOKUP(U163,'シフト記号表（勤務時間帯）'!$C$6:$U$35,19,FALSE))</f>
        <v/>
      </c>
      <c r="V165" s="131" t="str">
        <f>IF(V163="","",VLOOKUP(V163,'シフト記号表（勤務時間帯）'!$C$6:$U$35,19,FALSE))</f>
        <v/>
      </c>
      <c r="W165" s="131" t="str">
        <f>IF(W163="","",VLOOKUP(W163,'シフト記号表（勤務時間帯）'!$C$6:$U$35,19,FALSE))</f>
        <v/>
      </c>
      <c r="X165" s="131" t="str">
        <f>IF(X163="","",VLOOKUP(X163,'シフト記号表（勤務時間帯）'!$C$6:$U$35,19,FALSE))</f>
        <v/>
      </c>
      <c r="Y165" s="143" t="str">
        <f>IF(Y163="","",VLOOKUP(Y163,'シフト記号表（勤務時間帯）'!$C$6:$U$35,19,FALSE))</f>
        <v/>
      </c>
      <c r="Z165" s="119" t="str">
        <f>IF(Z163="","",VLOOKUP(Z163,'シフト記号表（勤務時間帯）'!$C$6:$U$35,19,FALSE))</f>
        <v/>
      </c>
      <c r="AA165" s="131" t="str">
        <f>IF(AA163="","",VLOOKUP(AA163,'シフト記号表（勤務時間帯）'!$C$6:$U$35,19,FALSE))</f>
        <v/>
      </c>
      <c r="AB165" s="131" t="str">
        <f>IF(AB163="","",VLOOKUP(AB163,'シフト記号表（勤務時間帯）'!$C$6:$U$35,19,FALSE))</f>
        <v/>
      </c>
      <c r="AC165" s="131" t="str">
        <f>IF(AC163="","",VLOOKUP(AC163,'シフト記号表（勤務時間帯）'!$C$6:$U$35,19,FALSE))</f>
        <v/>
      </c>
      <c r="AD165" s="131" t="str">
        <f>IF(AD163="","",VLOOKUP(AD163,'シフト記号表（勤務時間帯）'!$C$6:$U$35,19,FALSE))</f>
        <v/>
      </c>
      <c r="AE165" s="131" t="str">
        <f>IF(AE163="","",VLOOKUP(AE163,'シフト記号表（勤務時間帯）'!$C$6:$U$35,19,FALSE))</f>
        <v/>
      </c>
      <c r="AF165" s="143" t="str">
        <f>IF(AF163="","",VLOOKUP(AF163,'シフト記号表（勤務時間帯）'!$C$6:$U$35,19,FALSE))</f>
        <v/>
      </c>
      <c r="AG165" s="119" t="str">
        <f>IF(AG163="","",VLOOKUP(AG163,'シフト記号表（勤務時間帯）'!$C$6:$U$35,19,FALSE))</f>
        <v/>
      </c>
      <c r="AH165" s="131" t="str">
        <f>IF(AH163="","",VLOOKUP(AH163,'シフト記号表（勤務時間帯）'!$C$6:$U$35,19,FALSE))</f>
        <v/>
      </c>
      <c r="AI165" s="131" t="str">
        <f>IF(AI163="","",VLOOKUP(AI163,'シフト記号表（勤務時間帯）'!$C$6:$U$35,19,FALSE))</f>
        <v/>
      </c>
      <c r="AJ165" s="131" t="str">
        <f>IF(AJ163="","",VLOOKUP(AJ163,'シフト記号表（勤務時間帯）'!$C$6:$U$35,19,FALSE))</f>
        <v/>
      </c>
      <c r="AK165" s="131" t="str">
        <f>IF(AK163="","",VLOOKUP(AK163,'シフト記号表（勤務時間帯）'!$C$6:$U$35,19,FALSE))</f>
        <v/>
      </c>
      <c r="AL165" s="131" t="str">
        <f>IF(AL163="","",VLOOKUP(AL163,'シフト記号表（勤務時間帯）'!$C$6:$U$35,19,FALSE))</f>
        <v/>
      </c>
      <c r="AM165" s="143" t="str">
        <f>IF(AM163="","",VLOOKUP(AM163,'シフト記号表（勤務時間帯）'!$C$6:$U$35,19,FALSE))</f>
        <v/>
      </c>
      <c r="AN165" s="119" t="str">
        <f>IF(AN163="","",VLOOKUP(AN163,'シフト記号表（勤務時間帯）'!$C$6:$U$35,19,FALSE))</f>
        <v/>
      </c>
      <c r="AO165" s="131" t="str">
        <f>IF(AO163="","",VLOOKUP(AO163,'シフト記号表（勤務時間帯）'!$C$6:$U$35,19,FALSE))</f>
        <v/>
      </c>
      <c r="AP165" s="131" t="str">
        <f>IF(AP163="","",VLOOKUP(AP163,'シフト記号表（勤務時間帯）'!$C$6:$U$35,19,FALSE))</f>
        <v/>
      </c>
      <c r="AQ165" s="131" t="str">
        <f>IF(AQ163="","",VLOOKUP(AQ163,'シフト記号表（勤務時間帯）'!$C$6:$U$35,19,FALSE))</f>
        <v/>
      </c>
      <c r="AR165" s="131" t="str">
        <f>IF(AR163="","",VLOOKUP(AR163,'シフト記号表（勤務時間帯）'!$C$6:$U$35,19,FALSE))</f>
        <v/>
      </c>
      <c r="AS165" s="131" t="str">
        <f>IF(AS163="","",VLOOKUP(AS163,'シフト記号表（勤務時間帯）'!$C$6:$U$35,19,FALSE))</f>
        <v/>
      </c>
      <c r="AT165" s="143" t="str">
        <f>IF(AT163="","",VLOOKUP(AT163,'シフト記号表（勤務時間帯）'!$C$6:$U$35,19,FALSE))</f>
        <v/>
      </c>
      <c r="AU165" s="119" t="str">
        <f>IF(AU163="","",VLOOKUP(AU163,'シフト記号表（勤務時間帯）'!$C$6:$U$35,19,FALSE))</f>
        <v/>
      </c>
      <c r="AV165" s="131" t="str">
        <f>IF(AV163="","",VLOOKUP(AV163,'シフト記号表（勤務時間帯）'!$C$6:$U$35,19,FALSE))</f>
        <v/>
      </c>
      <c r="AW165" s="131" t="str">
        <f>IF(AW163="","",VLOOKUP(AW163,'シフト記号表（勤務時間帯）'!$C$6:$U$35,19,FALSE))</f>
        <v/>
      </c>
      <c r="AX165" s="174">
        <f>IF($BB$3="４週",SUM(S165:AT165),IF($BB$3="暦月",SUM(S165:AW165),""))</f>
        <v>0</v>
      </c>
      <c r="AY165" s="182"/>
      <c r="AZ165" s="188">
        <f>IF($BB$3="４週",AX165/4,IF($BB$3="暦月",'通所型サービス（100名）'!AX165/('通所型サービス（100名）'!$BB$8/7),""))</f>
        <v>0</v>
      </c>
      <c r="BA165" s="106"/>
      <c r="BB165" s="25"/>
      <c r="BC165" s="37"/>
      <c r="BD165" s="37"/>
      <c r="BE165" s="37"/>
      <c r="BF165" s="91"/>
      <c r="BG165" s="3"/>
      <c r="BH165" s="3"/>
      <c r="BI165" s="3"/>
      <c r="BJ165" s="3"/>
      <c r="BK165" s="3"/>
      <c r="BL165" s="3"/>
      <c r="BM165" s="3"/>
      <c r="BN165" s="3"/>
      <c r="BO165" s="3"/>
      <c r="BP165" s="3"/>
      <c r="BQ165" s="3"/>
      <c r="BR165" s="3"/>
      <c r="BS165" s="3"/>
      <c r="BT165" s="3"/>
      <c r="BU165" s="3"/>
    </row>
    <row r="166" spans="1:73" ht="20.25" customHeight="1">
      <c r="A166" s="3"/>
      <c r="B166" s="12">
        <f>B163+1</f>
        <v>49</v>
      </c>
      <c r="C166" s="27"/>
      <c r="D166" s="38"/>
      <c r="E166" s="43"/>
      <c r="F166" s="51"/>
      <c r="G166" s="51"/>
      <c r="H166" s="70"/>
      <c r="I166" s="38"/>
      <c r="J166" s="38"/>
      <c r="K166" s="43"/>
      <c r="L166" s="84"/>
      <c r="M166" s="38"/>
      <c r="N166" s="38"/>
      <c r="O166" s="90"/>
      <c r="P166" s="96" t="s">
        <v>54</v>
      </c>
      <c r="Q166" s="102"/>
      <c r="R166" s="107"/>
      <c r="S166" s="216"/>
      <c r="T166" s="218"/>
      <c r="U166" s="218"/>
      <c r="V166" s="218"/>
      <c r="W166" s="218"/>
      <c r="X166" s="218"/>
      <c r="Y166" s="219"/>
      <c r="Z166" s="216"/>
      <c r="AA166" s="218"/>
      <c r="AB166" s="218"/>
      <c r="AC166" s="218"/>
      <c r="AD166" s="218"/>
      <c r="AE166" s="218"/>
      <c r="AF166" s="219"/>
      <c r="AG166" s="216"/>
      <c r="AH166" s="218"/>
      <c r="AI166" s="218"/>
      <c r="AJ166" s="218"/>
      <c r="AK166" s="218"/>
      <c r="AL166" s="218"/>
      <c r="AM166" s="219"/>
      <c r="AN166" s="216"/>
      <c r="AO166" s="218"/>
      <c r="AP166" s="218"/>
      <c r="AQ166" s="218"/>
      <c r="AR166" s="218"/>
      <c r="AS166" s="218"/>
      <c r="AT166" s="219"/>
      <c r="AU166" s="216"/>
      <c r="AV166" s="218"/>
      <c r="AW166" s="218"/>
      <c r="AX166" s="221"/>
      <c r="AY166" s="183"/>
      <c r="AZ166" s="226"/>
      <c r="BA166" s="107"/>
      <c r="BB166" s="198"/>
      <c r="BC166" s="38"/>
      <c r="BD166" s="38"/>
      <c r="BE166" s="38"/>
      <c r="BF166" s="90"/>
      <c r="BG166" s="3"/>
      <c r="BH166" s="3"/>
      <c r="BI166" s="3"/>
      <c r="BJ166" s="3"/>
      <c r="BK166" s="3"/>
      <c r="BL166" s="3"/>
      <c r="BM166" s="3"/>
      <c r="BN166" s="3"/>
      <c r="BO166" s="3"/>
      <c r="BP166" s="3"/>
      <c r="BQ166" s="3"/>
      <c r="BR166" s="3"/>
      <c r="BS166" s="3"/>
      <c r="BT166" s="3"/>
      <c r="BU166" s="3"/>
    </row>
    <row r="167" spans="1:73" ht="20.25" customHeight="1">
      <c r="A167" s="3"/>
      <c r="B167" s="8"/>
      <c r="C167" s="18"/>
      <c r="D167" s="32"/>
      <c r="E167" s="40"/>
      <c r="F167" s="49"/>
      <c r="G167" s="57"/>
      <c r="H167" s="66"/>
      <c r="I167" s="32"/>
      <c r="J167" s="32"/>
      <c r="K167" s="40"/>
      <c r="L167" s="66"/>
      <c r="M167" s="32"/>
      <c r="N167" s="32"/>
      <c r="O167" s="80"/>
      <c r="P167" s="94" t="s">
        <v>69</v>
      </c>
      <c r="Q167" s="100"/>
      <c r="R167" s="105"/>
      <c r="S167" s="118" t="str">
        <f>IF(S166="","",VLOOKUP(S166,'シフト記号表（勤務時間帯）'!$C$6:$K$35,9,FALSE))</f>
        <v/>
      </c>
      <c r="T167" s="130" t="str">
        <f>IF(T166="","",VLOOKUP(T166,'シフト記号表（勤務時間帯）'!$C$6:$K$35,9,FALSE))</f>
        <v/>
      </c>
      <c r="U167" s="130" t="str">
        <f>IF(U166="","",VLOOKUP(U166,'シフト記号表（勤務時間帯）'!$C$6:$K$35,9,FALSE))</f>
        <v/>
      </c>
      <c r="V167" s="130" t="str">
        <f>IF(V166="","",VLOOKUP(V166,'シフト記号表（勤務時間帯）'!$C$6:$K$35,9,FALSE))</f>
        <v/>
      </c>
      <c r="W167" s="130" t="str">
        <f>IF(W166="","",VLOOKUP(W166,'シフト記号表（勤務時間帯）'!$C$6:$K$35,9,FALSE))</f>
        <v/>
      </c>
      <c r="X167" s="130" t="str">
        <f>IF(X166="","",VLOOKUP(X166,'シフト記号表（勤務時間帯）'!$C$6:$K$35,9,FALSE))</f>
        <v/>
      </c>
      <c r="Y167" s="142" t="str">
        <f>IF(Y166="","",VLOOKUP(Y166,'シフト記号表（勤務時間帯）'!$C$6:$K$35,9,FALSE))</f>
        <v/>
      </c>
      <c r="Z167" s="118" t="str">
        <f>IF(Z166="","",VLOOKUP(Z166,'シフト記号表（勤務時間帯）'!$C$6:$K$35,9,FALSE))</f>
        <v/>
      </c>
      <c r="AA167" s="130" t="str">
        <f>IF(AA166="","",VLOOKUP(AA166,'シフト記号表（勤務時間帯）'!$C$6:$K$35,9,FALSE))</f>
        <v/>
      </c>
      <c r="AB167" s="130" t="str">
        <f>IF(AB166="","",VLOOKUP(AB166,'シフト記号表（勤務時間帯）'!$C$6:$K$35,9,FALSE))</f>
        <v/>
      </c>
      <c r="AC167" s="130" t="str">
        <f>IF(AC166="","",VLOOKUP(AC166,'シフト記号表（勤務時間帯）'!$C$6:$K$35,9,FALSE))</f>
        <v/>
      </c>
      <c r="AD167" s="130" t="str">
        <f>IF(AD166="","",VLOOKUP(AD166,'シフト記号表（勤務時間帯）'!$C$6:$K$35,9,FALSE))</f>
        <v/>
      </c>
      <c r="AE167" s="130" t="str">
        <f>IF(AE166="","",VLOOKUP(AE166,'シフト記号表（勤務時間帯）'!$C$6:$K$35,9,FALSE))</f>
        <v/>
      </c>
      <c r="AF167" s="142" t="str">
        <f>IF(AF166="","",VLOOKUP(AF166,'シフト記号表（勤務時間帯）'!$C$6:$K$35,9,FALSE))</f>
        <v/>
      </c>
      <c r="AG167" s="118" t="str">
        <f>IF(AG166="","",VLOOKUP(AG166,'シフト記号表（勤務時間帯）'!$C$6:$K$35,9,FALSE))</f>
        <v/>
      </c>
      <c r="AH167" s="130" t="str">
        <f>IF(AH166="","",VLOOKUP(AH166,'シフト記号表（勤務時間帯）'!$C$6:$K$35,9,FALSE))</f>
        <v/>
      </c>
      <c r="AI167" s="130" t="str">
        <f>IF(AI166="","",VLOOKUP(AI166,'シフト記号表（勤務時間帯）'!$C$6:$K$35,9,FALSE))</f>
        <v/>
      </c>
      <c r="AJ167" s="130" t="str">
        <f>IF(AJ166="","",VLOOKUP(AJ166,'シフト記号表（勤務時間帯）'!$C$6:$K$35,9,FALSE))</f>
        <v/>
      </c>
      <c r="AK167" s="130" t="str">
        <f>IF(AK166="","",VLOOKUP(AK166,'シフト記号表（勤務時間帯）'!$C$6:$K$35,9,FALSE))</f>
        <v/>
      </c>
      <c r="AL167" s="130" t="str">
        <f>IF(AL166="","",VLOOKUP(AL166,'シフト記号表（勤務時間帯）'!$C$6:$K$35,9,FALSE))</f>
        <v/>
      </c>
      <c r="AM167" s="142" t="str">
        <f>IF(AM166="","",VLOOKUP(AM166,'シフト記号表（勤務時間帯）'!$C$6:$K$35,9,FALSE))</f>
        <v/>
      </c>
      <c r="AN167" s="118" t="str">
        <f>IF(AN166="","",VLOOKUP(AN166,'シフト記号表（勤務時間帯）'!$C$6:$K$35,9,FALSE))</f>
        <v/>
      </c>
      <c r="AO167" s="130" t="str">
        <f>IF(AO166="","",VLOOKUP(AO166,'シフト記号表（勤務時間帯）'!$C$6:$K$35,9,FALSE))</f>
        <v/>
      </c>
      <c r="AP167" s="130" t="str">
        <f>IF(AP166="","",VLOOKUP(AP166,'シフト記号表（勤務時間帯）'!$C$6:$K$35,9,FALSE))</f>
        <v/>
      </c>
      <c r="AQ167" s="130" t="str">
        <f>IF(AQ166="","",VLOOKUP(AQ166,'シフト記号表（勤務時間帯）'!$C$6:$K$35,9,FALSE))</f>
        <v/>
      </c>
      <c r="AR167" s="130" t="str">
        <f>IF(AR166="","",VLOOKUP(AR166,'シフト記号表（勤務時間帯）'!$C$6:$K$35,9,FALSE))</f>
        <v/>
      </c>
      <c r="AS167" s="130" t="str">
        <f>IF(AS166="","",VLOOKUP(AS166,'シフト記号表（勤務時間帯）'!$C$6:$K$35,9,FALSE))</f>
        <v/>
      </c>
      <c r="AT167" s="142" t="str">
        <f>IF(AT166="","",VLOOKUP(AT166,'シフト記号表（勤務時間帯）'!$C$6:$K$35,9,FALSE))</f>
        <v/>
      </c>
      <c r="AU167" s="118" t="str">
        <f>IF(AU166="","",VLOOKUP(AU166,'シフト記号表（勤務時間帯）'!$C$6:$K$35,9,FALSE))</f>
        <v/>
      </c>
      <c r="AV167" s="130" t="str">
        <f>IF(AV166="","",VLOOKUP(AV166,'シフト記号表（勤務時間帯）'!$C$6:$K$35,9,FALSE))</f>
        <v/>
      </c>
      <c r="AW167" s="130" t="str">
        <f>IF(AW166="","",VLOOKUP(AW166,'シフト記号表（勤務時間帯）'!$C$6:$K$35,9,FALSE))</f>
        <v/>
      </c>
      <c r="AX167" s="173">
        <f>IF($BB$3="４週",SUM(S167:AT167),IF($BB$3="暦月",SUM(S167:AW167),""))</f>
        <v>0</v>
      </c>
      <c r="AY167" s="181"/>
      <c r="AZ167" s="187">
        <f>IF($BB$3="４週",AX167/4,IF($BB$3="暦月",'通所型サービス（100名）'!AX167/('通所型サービス（100名）'!$BB$8/7),""))</f>
        <v>0</v>
      </c>
      <c r="BA167" s="105"/>
      <c r="BB167" s="18"/>
      <c r="BC167" s="32"/>
      <c r="BD167" s="32"/>
      <c r="BE167" s="32"/>
      <c r="BF167" s="80"/>
      <c r="BG167" s="3"/>
      <c r="BH167" s="3"/>
      <c r="BI167" s="3"/>
      <c r="BJ167" s="3"/>
      <c r="BK167" s="3"/>
      <c r="BL167" s="3"/>
      <c r="BM167" s="3"/>
      <c r="BN167" s="3"/>
      <c r="BO167" s="3"/>
      <c r="BP167" s="3"/>
      <c r="BQ167" s="3"/>
      <c r="BR167" s="3"/>
      <c r="BS167" s="3"/>
      <c r="BT167" s="3"/>
      <c r="BU167" s="3"/>
    </row>
    <row r="168" spans="1:73" ht="20.25" customHeight="1">
      <c r="A168" s="3"/>
      <c r="B168" s="11"/>
      <c r="C168" s="25"/>
      <c r="D168" s="37"/>
      <c r="E168" s="42"/>
      <c r="F168" s="209">
        <f>C166</f>
        <v>0</v>
      </c>
      <c r="G168" s="60"/>
      <c r="H168" s="69"/>
      <c r="I168" s="37"/>
      <c r="J168" s="37"/>
      <c r="K168" s="42"/>
      <c r="L168" s="69"/>
      <c r="M168" s="37"/>
      <c r="N168" s="37"/>
      <c r="O168" s="91"/>
      <c r="P168" s="95" t="s">
        <v>36</v>
      </c>
      <c r="Q168" s="101"/>
      <c r="R168" s="106"/>
      <c r="S168" s="119" t="str">
        <f>IF(S166="","",VLOOKUP(S166,'シフト記号表（勤務時間帯）'!$C$6:$U$35,19,FALSE))</f>
        <v/>
      </c>
      <c r="T168" s="131" t="str">
        <f>IF(T166="","",VLOOKUP(T166,'シフト記号表（勤務時間帯）'!$C$6:$U$35,19,FALSE))</f>
        <v/>
      </c>
      <c r="U168" s="131" t="str">
        <f>IF(U166="","",VLOOKUP(U166,'シフト記号表（勤務時間帯）'!$C$6:$U$35,19,FALSE))</f>
        <v/>
      </c>
      <c r="V168" s="131" t="str">
        <f>IF(V166="","",VLOOKUP(V166,'シフト記号表（勤務時間帯）'!$C$6:$U$35,19,FALSE))</f>
        <v/>
      </c>
      <c r="W168" s="131" t="str">
        <f>IF(W166="","",VLOOKUP(W166,'シフト記号表（勤務時間帯）'!$C$6:$U$35,19,FALSE))</f>
        <v/>
      </c>
      <c r="X168" s="131" t="str">
        <f>IF(X166="","",VLOOKUP(X166,'シフト記号表（勤務時間帯）'!$C$6:$U$35,19,FALSE))</f>
        <v/>
      </c>
      <c r="Y168" s="143" t="str">
        <f>IF(Y166="","",VLOOKUP(Y166,'シフト記号表（勤務時間帯）'!$C$6:$U$35,19,FALSE))</f>
        <v/>
      </c>
      <c r="Z168" s="119" t="str">
        <f>IF(Z166="","",VLOOKUP(Z166,'シフト記号表（勤務時間帯）'!$C$6:$U$35,19,FALSE))</f>
        <v/>
      </c>
      <c r="AA168" s="131" t="str">
        <f>IF(AA166="","",VLOOKUP(AA166,'シフト記号表（勤務時間帯）'!$C$6:$U$35,19,FALSE))</f>
        <v/>
      </c>
      <c r="AB168" s="131" t="str">
        <f>IF(AB166="","",VLOOKUP(AB166,'シフト記号表（勤務時間帯）'!$C$6:$U$35,19,FALSE))</f>
        <v/>
      </c>
      <c r="AC168" s="131" t="str">
        <f>IF(AC166="","",VLOOKUP(AC166,'シフト記号表（勤務時間帯）'!$C$6:$U$35,19,FALSE))</f>
        <v/>
      </c>
      <c r="AD168" s="131" t="str">
        <f>IF(AD166="","",VLOOKUP(AD166,'シフト記号表（勤務時間帯）'!$C$6:$U$35,19,FALSE))</f>
        <v/>
      </c>
      <c r="AE168" s="131" t="str">
        <f>IF(AE166="","",VLOOKUP(AE166,'シフト記号表（勤務時間帯）'!$C$6:$U$35,19,FALSE))</f>
        <v/>
      </c>
      <c r="AF168" s="143" t="str">
        <f>IF(AF166="","",VLOOKUP(AF166,'シフト記号表（勤務時間帯）'!$C$6:$U$35,19,FALSE))</f>
        <v/>
      </c>
      <c r="AG168" s="119" t="str">
        <f>IF(AG166="","",VLOOKUP(AG166,'シフト記号表（勤務時間帯）'!$C$6:$U$35,19,FALSE))</f>
        <v/>
      </c>
      <c r="AH168" s="131" t="str">
        <f>IF(AH166="","",VLOOKUP(AH166,'シフト記号表（勤務時間帯）'!$C$6:$U$35,19,FALSE))</f>
        <v/>
      </c>
      <c r="AI168" s="131" t="str">
        <f>IF(AI166="","",VLOOKUP(AI166,'シフト記号表（勤務時間帯）'!$C$6:$U$35,19,FALSE))</f>
        <v/>
      </c>
      <c r="AJ168" s="131" t="str">
        <f>IF(AJ166="","",VLOOKUP(AJ166,'シフト記号表（勤務時間帯）'!$C$6:$U$35,19,FALSE))</f>
        <v/>
      </c>
      <c r="AK168" s="131" t="str">
        <f>IF(AK166="","",VLOOKUP(AK166,'シフト記号表（勤務時間帯）'!$C$6:$U$35,19,FALSE))</f>
        <v/>
      </c>
      <c r="AL168" s="131" t="str">
        <f>IF(AL166="","",VLOOKUP(AL166,'シフト記号表（勤務時間帯）'!$C$6:$U$35,19,FALSE))</f>
        <v/>
      </c>
      <c r="AM168" s="143" t="str">
        <f>IF(AM166="","",VLOOKUP(AM166,'シフト記号表（勤務時間帯）'!$C$6:$U$35,19,FALSE))</f>
        <v/>
      </c>
      <c r="AN168" s="119" t="str">
        <f>IF(AN166="","",VLOOKUP(AN166,'シフト記号表（勤務時間帯）'!$C$6:$U$35,19,FALSE))</f>
        <v/>
      </c>
      <c r="AO168" s="131" t="str">
        <f>IF(AO166="","",VLOOKUP(AO166,'シフト記号表（勤務時間帯）'!$C$6:$U$35,19,FALSE))</f>
        <v/>
      </c>
      <c r="AP168" s="131" t="str">
        <f>IF(AP166="","",VLOOKUP(AP166,'シフト記号表（勤務時間帯）'!$C$6:$U$35,19,FALSE))</f>
        <v/>
      </c>
      <c r="AQ168" s="131" t="str">
        <f>IF(AQ166="","",VLOOKUP(AQ166,'シフト記号表（勤務時間帯）'!$C$6:$U$35,19,FALSE))</f>
        <v/>
      </c>
      <c r="AR168" s="131" t="str">
        <f>IF(AR166="","",VLOOKUP(AR166,'シフト記号表（勤務時間帯）'!$C$6:$U$35,19,FALSE))</f>
        <v/>
      </c>
      <c r="AS168" s="131" t="str">
        <f>IF(AS166="","",VLOOKUP(AS166,'シフト記号表（勤務時間帯）'!$C$6:$U$35,19,FALSE))</f>
        <v/>
      </c>
      <c r="AT168" s="143" t="str">
        <f>IF(AT166="","",VLOOKUP(AT166,'シフト記号表（勤務時間帯）'!$C$6:$U$35,19,FALSE))</f>
        <v/>
      </c>
      <c r="AU168" s="119" t="str">
        <f>IF(AU166="","",VLOOKUP(AU166,'シフト記号表（勤務時間帯）'!$C$6:$U$35,19,FALSE))</f>
        <v/>
      </c>
      <c r="AV168" s="131" t="str">
        <f>IF(AV166="","",VLOOKUP(AV166,'シフト記号表（勤務時間帯）'!$C$6:$U$35,19,FALSE))</f>
        <v/>
      </c>
      <c r="AW168" s="131" t="str">
        <f>IF(AW166="","",VLOOKUP(AW166,'シフト記号表（勤務時間帯）'!$C$6:$U$35,19,FALSE))</f>
        <v/>
      </c>
      <c r="AX168" s="174">
        <f>IF($BB$3="４週",SUM(S168:AT168),IF($BB$3="暦月",SUM(S168:AW168),""))</f>
        <v>0</v>
      </c>
      <c r="AY168" s="182"/>
      <c r="AZ168" s="188">
        <f>IF($BB$3="４週",AX168/4,IF($BB$3="暦月",'通所型サービス（100名）'!AX168/('通所型サービス（100名）'!$BB$8/7),""))</f>
        <v>0</v>
      </c>
      <c r="BA168" s="106"/>
      <c r="BB168" s="25"/>
      <c r="BC168" s="37"/>
      <c r="BD168" s="37"/>
      <c r="BE168" s="37"/>
      <c r="BF168" s="91"/>
      <c r="BG168" s="3"/>
      <c r="BH168" s="3"/>
      <c r="BI168" s="3"/>
      <c r="BJ168" s="3"/>
      <c r="BK168" s="3"/>
      <c r="BL168" s="3"/>
      <c r="BM168" s="3"/>
      <c r="BN168" s="3"/>
      <c r="BO168" s="3"/>
      <c r="BP168" s="3"/>
      <c r="BQ168" s="3"/>
      <c r="BR168" s="3"/>
      <c r="BS168" s="3"/>
      <c r="BT168" s="3"/>
      <c r="BU168" s="3"/>
    </row>
    <row r="169" spans="1:73" ht="20.25" customHeight="1">
      <c r="A169" s="3"/>
      <c r="B169" s="12">
        <f>B166+1</f>
        <v>50</v>
      </c>
      <c r="C169" s="27"/>
      <c r="D169" s="38"/>
      <c r="E169" s="43"/>
      <c r="F169" s="51"/>
      <c r="G169" s="51"/>
      <c r="H169" s="70"/>
      <c r="I169" s="38"/>
      <c r="J169" s="38"/>
      <c r="K169" s="43"/>
      <c r="L169" s="84"/>
      <c r="M169" s="38"/>
      <c r="N169" s="38"/>
      <c r="O169" s="90"/>
      <c r="P169" s="96" t="s">
        <v>54</v>
      </c>
      <c r="Q169" s="102"/>
      <c r="R169" s="107"/>
      <c r="S169" s="216"/>
      <c r="T169" s="218"/>
      <c r="U169" s="218"/>
      <c r="V169" s="218"/>
      <c r="W169" s="218"/>
      <c r="X169" s="218"/>
      <c r="Y169" s="219"/>
      <c r="Z169" s="216"/>
      <c r="AA169" s="218"/>
      <c r="AB169" s="218"/>
      <c r="AC169" s="218"/>
      <c r="AD169" s="218"/>
      <c r="AE169" s="218"/>
      <c r="AF169" s="219"/>
      <c r="AG169" s="216"/>
      <c r="AH169" s="218"/>
      <c r="AI169" s="218"/>
      <c r="AJ169" s="218"/>
      <c r="AK169" s="218"/>
      <c r="AL169" s="218"/>
      <c r="AM169" s="219"/>
      <c r="AN169" s="216"/>
      <c r="AO169" s="218"/>
      <c r="AP169" s="218"/>
      <c r="AQ169" s="218"/>
      <c r="AR169" s="218"/>
      <c r="AS169" s="218"/>
      <c r="AT169" s="219"/>
      <c r="AU169" s="216"/>
      <c r="AV169" s="218"/>
      <c r="AW169" s="218"/>
      <c r="AX169" s="221"/>
      <c r="AY169" s="183"/>
      <c r="AZ169" s="226"/>
      <c r="BA169" s="107"/>
      <c r="BB169" s="198"/>
      <c r="BC169" s="38"/>
      <c r="BD169" s="38"/>
      <c r="BE169" s="38"/>
      <c r="BF169" s="90"/>
      <c r="BG169" s="3"/>
      <c r="BH169" s="3"/>
      <c r="BI169" s="3"/>
      <c r="BJ169" s="3"/>
      <c r="BK169" s="3"/>
      <c r="BL169" s="3"/>
      <c r="BM169" s="3"/>
      <c r="BN169" s="3"/>
      <c r="BO169" s="3"/>
      <c r="BP169" s="3"/>
      <c r="BQ169" s="3"/>
      <c r="BR169" s="3"/>
      <c r="BS169" s="3"/>
      <c r="BT169" s="3"/>
      <c r="BU169" s="3"/>
    </row>
    <row r="170" spans="1:73" ht="20.25" customHeight="1">
      <c r="A170" s="3"/>
      <c r="B170" s="8"/>
      <c r="C170" s="18"/>
      <c r="D170" s="32"/>
      <c r="E170" s="40"/>
      <c r="F170" s="49"/>
      <c r="G170" s="57"/>
      <c r="H170" s="66"/>
      <c r="I170" s="32"/>
      <c r="J170" s="32"/>
      <c r="K170" s="40"/>
      <c r="L170" s="66"/>
      <c r="M170" s="32"/>
      <c r="N170" s="32"/>
      <c r="O170" s="80"/>
      <c r="P170" s="94" t="s">
        <v>69</v>
      </c>
      <c r="Q170" s="100"/>
      <c r="R170" s="105"/>
      <c r="S170" s="118" t="str">
        <f>IF(S169="","",VLOOKUP(S169,'シフト記号表（勤務時間帯）'!$C$6:$K$35,9,FALSE))</f>
        <v/>
      </c>
      <c r="T170" s="130" t="str">
        <f>IF(T169="","",VLOOKUP(T169,'シフト記号表（勤務時間帯）'!$C$6:$K$35,9,FALSE))</f>
        <v/>
      </c>
      <c r="U170" s="130" t="str">
        <f>IF(U169="","",VLOOKUP(U169,'シフト記号表（勤務時間帯）'!$C$6:$K$35,9,FALSE))</f>
        <v/>
      </c>
      <c r="V170" s="130" t="str">
        <f>IF(V169="","",VLOOKUP(V169,'シフト記号表（勤務時間帯）'!$C$6:$K$35,9,FALSE))</f>
        <v/>
      </c>
      <c r="W170" s="130" t="str">
        <f>IF(W169="","",VLOOKUP(W169,'シフト記号表（勤務時間帯）'!$C$6:$K$35,9,FALSE))</f>
        <v/>
      </c>
      <c r="X170" s="130" t="str">
        <f>IF(X169="","",VLOOKUP(X169,'シフト記号表（勤務時間帯）'!$C$6:$K$35,9,FALSE))</f>
        <v/>
      </c>
      <c r="Y170" s="142" t="str">
        <f>IF(Y169="","",VLOOKUP(Y169,'シフト記号表（勤務時間帯）'!$C$6:$K$35,9,FALSE))</f>
        <v/>
      </c>
      <c r="Z170" s="118" t="str">
        <f>IF(Z169="","",VLOOKUP(Z169,'シフト記号表（勤務時間帯）'!$C$6:$K$35,9,FALSE))</f>
        <v/>
      </c>
      <c r="AA170" s="130" t="str">
        <f>IF(AA169="","",VLOOKUP(AA169,'シフト記号表（勤務時間帯）'!$C$6:$K$35,9,FALSE))</f>
        <v/>
      </c>
      <c r="AB170" s="130" t="str">
        <f>IF(AB169="","",VLOOKUP(AB169,'シフト記号表（勤務時間帯）'!$C$6:$K$35,9,FALSE))</f>
        <v/>
      </c>
      <c r="AC170" s="130" t="str">
        <f>IF(AC169="","",VLOOKUP(AC169,'シフト記号表（勤務時間帯）'!$C$6:$K$35,9,FALSE))</f>
        <v/>
      </c>
      <c r="AD170" s="130" t="str">
        <f>IF(AD169="","",VLOOKUP(AD169,'シフト記号表（勤務時間帯）'!$C$6:$K$35,9,FALSE))</f>
        <v/>
      </c>
      <c r="AE170" s="130" t="str">
        <f>IF(AE169="","",VLOOKUP(AE169,'シフト記号表（勤務時間帯）'!$C$6:$K$35,9,FALSE))</f>
        <v/>
      </c>
      <c r="AF170" s="142" t="str">
        <f>IF(AF169="","",VLOOKUP(AF169,'シフト記号表（勤務時間帯）'!$C$6:$K$35,9,FALSE))</f>
        <v/>
      </c>
      <c r="AG170" s="118" t="str">
        <f>IF(AG169="","",VLOOKUP(AG169,'シフト記号表（勤務時間帯）'!$C$6:$K$35,9,FALSE))</f>
        <v/>
      </c>
      <c r="AH170" s="130" t="str">
        <f>IF(AH169="","",VLOOKUP(AH169,'シフト記号表（勤務時間帯）'!$C$6:$K$35,9,FALSE))</f>
        <v/>
      </c>
      <c r="AI170" s="130" t="str">
        <f>IF(AI169="","",VLOOKUP(AI169,'シフト記号表（勤務時間帯）'!$C$6:$K$35,9,FALSE))</f>
        <v/>
      </c>
      <c r="AJ170" s="130" t="str">
        <f>IF(AJ169="","",VLOOKUP(AJ169,'シフト記号表（勤務時間帯）'!$C$6:$K$35,9,FALSE))</f>
        <v/>
      </c>
      <c r="AK170" s="130" t="str">
        <f>IF(AK169="","",VLOOKUP(AK169,'シフト記号表（勤務時間帯）'!$C$6:$K$35,9,FALSE))</f>
        <v/>
      </c>
      <c r="AL170" s="130" t="str">
        <f>IF(AL169="","",VLOOKUP(AL169,'シフト記号表（勤務時間帯）'!$C$6:$K$35,9,FALSE))</f>
        <v/>
      </c>
      <c r="AM170" s="142" t="str">
        <f>IF(AM169="","",VLOOKUP(AM169,'シフト記号表（勤務時間帯）'!$C$6:$K$35,9,FALSE))</f>
        <v/>
      </c>
      <c r="AN170" s="118" t="str">
        <f>IF(AN169="","",VLOOKUP(AN169,'シフト記号表（勤務時間帯）'!$C$6:$K$35,9,FALSE))</f>
        <v/>
      </c>
      <c r="AO170" s="130" t="str">
        <f>IF(AO169="","",VLOOKUP(AO169,'シフト記号表（勤務時間帯）'!$C$6:$K$35,9,FALSE))</f>
        <v/>
      </c>
      <c r="AP170" s="130" t="str">
        <f>IF(AP169="","",VLOOKUP(AP169,'シフト記号表（勤務時間帯）'!$C$6:$K$35,9,FALSE))</f>
        <v/>
      </c>
      <c r="AQ170" s="130" t="str">
        <f>IF(AQ169="","",VLOOKUP(AQ169,'シフト記号表（勤務時間帯）'!$C$6:$K$35,9,FALSE))</f>
        <v/>
      </c>
      <c r="AR170" s="130" t="str">
        <f>IF(AR169="","",VLOOKUP(AR169,'シフト記号表（勤務時間帯）'!$C$6:$K$35,9,FALSE))</f>
        <v/>
      </c>
      <c r="AS170" s="130" t="str">
        <f>IF(AS169="","",VLOOKUP(AS169,'シフト記号表（勤務時間帯）'!$C$6:$K$35,9,FALSE))</f>
        <v/>
      </c>
      <c r="AT170" s="142" t="str">
        <f>IF(AT169="","",VLOOKUP(AT169,'シフト記号表（勤務時間帯）'!$C$6:$K$35,9,FALSE))</f>
        <v/>
      </c>
      <c r="AU170" s="118" t="str">
        <f>IF(AU169="","",VLOOKUP(AU169,'シフト記号表（勤務時間帯）'!$C$6:$K$35,9,FALSE))</f>
        <v/>
      </c>
      <c r="AV170" s="130" t="str">
        <f>IF(AV169="","",VLOOKUP(AV169,'シフト記号表（勤務時間帯）'!$C$6:$K$35,9,FALSE))</f>
        <v/>
      </c>
      <c r="AW170" s="130" t="str">
        <f>IF(AW169="","",VLOOKUP(AW169,'シフト記号表（勤務時間帯）'!$C$6:$K$35,9,FALSE))</f>
        <v/>
      </c>
      <c r="AX170" s="173">
        <f>IF($BB$3="４週",SUM(S170:AT170),IF($BB$3="暦月",SUM(S170:AW170),""))</f>
        <v>0</v>
      </c>
      <c r="AY170" s="181"/>
      <c r="AZ170" s="187">
        <f>IF($BB$3="４週",AX170/4,IF($BB$3="暦月",'通所型サービス（100名）'!AX170/('通所型サービス（100名）'!$BB$8/7),""))</f>
        <v>0</v>
      </c>
      <c r="BA170" s="105"/>
      <c r="BB170" s="18"/>
      <c r="BC170" s="32"/>
      <c r="BD170" s="32"/>
      <c r="BE170" s="32"/>
      <c r="BF170" s="80"/>
      <c r="BG170" s="3"/>
      <c r="BH170" s="3"/>
      <c r="BI170" s="3"/>
      <c r="BJ170" s="3"/>
      <c r="BK170" s="3"/>
      <c r="BL170" s="3"/>
      <c r="BM170" s="3"/>
      <c r="BN170" s="3"/>
      <c r="BO170" s="3"/>
      <c r="BP170" s="3"/>
      <c r="BQ170" s="3"/>
      <c r="BR170" s="3"/>
      <c r="BS170" s="3"/>
      <c r="BT170" s="3"/>
      <c r="BU170" s="3"/>
    </row>
    <row r="171" spans="1:73" ht="20.25" customHeight="1">
      <c r="A171" s="3"/>
      <c r="B171" s="11"/>
      <c r="C171" s="25"/>
      <c r="D171" s="37"/>
      <c r="E171" s="42"/>
      <c r="F171" s="209">
        <f>C169</f>
        <v>0</v>
      </c>
      <c r="G171" s="60"/>
      <c r="H171" s="69"/>
      <c r="I171" s="37"/>
      <c r="J171" s="37"/>
      <c r="K171" s="42"/>
      <c r="L171" s="69"/>
      <c r="M171" s="37"/>
      <c r="N171" s="37"/>
      <c r="O171" s="91"/>
      <c r="P171" s="95" t="s">
        <v>36</v>
      </c>
      <c r="Q171" s="101"/>
      <c r="R171" s="106"/>
      <c r="S171" s="119" t="str">
        <f>IF(S169="","",VLOOKUP(S169,'シフト記号表（勤務時間帯）'!$C$6:$U$35,19,FALSE))</f>
        <v/>
      </c>
      <c r="T171" s="131" t="str">
        <f>IF(T169="","",VLOOKUP(T169,'シフト記号表（勤務時間帯）'!$C$6:$U$35,19,FALSE))</f>
        <v/>
      </c>
      <c r="U171" s="131" t="str">
        <f>IF(U169="","",VLOOKUP(U169,'シフト記号表（勤務時間帯）'!$C$6:$U$35,19,FALSE))</f>
        <v/>
      </c>
      <c r="V171" s="131" t="str">
        <f>IF(V169="","",VLOOKUP(V169,'シフト記号表（勤務時間帯）'!$C$6:$U$35,19,FALSE))</f>
        <v/>
      </c>
      <c r="W171" s="131" t="str">
        <f>IF(W169="","",VLOOKUP(W169,'シフト記号表（勤務時間帯）'!$C$6:$U$35,19,FALSE))</f>
        <v/>
      </c>
      <c r="X171" s="131" t="str">
        <f>IF(X169="","",VLOOKUP(X169,'シフト記号表（勤務時間帯）'!$C$6:$U$35,19,FALSE))</f>
        <v/>
      </c>
      <c r="Y171" s="143" t="str">
        <f>IF(Y169="","",VLOOKUP(Y169,'シフト記号表（勤務時間帯）'!$C$6:$U$35,19,FALSE))</f>
        <v/>
      </c>
      <c r="Z171" s="119" t="str">
        <f>IF(Z169="","",VLOOKUP(Z169,'シフト記号表（勤務時間帯）'!$C$6:$U$35,19,FALSE))</f>
        <v/>
      </c>
      <c r="AA171" s="131" t="str">
        <f>IF(AA169="","",VLOOKUP(AA169,'シフト記号表（勤務時間帯）'!$C$6:$U$35,19,FALSE))</f>
        <v/>
      </c>
      <c r="AB171" s="131" t="str">
        <f>IF(AB169="","",VLOOKUP(AB169,'シフト記号表（勤務時間帯）'!$C$6:$U$35,19,FALSE))</f>
        <v/>
      </c>
      <c r="AC171" s="131" t="str">
        <f>IF(AC169="","",VLOOKUP(AC169,'シフト記号表（勤務時間帯）'!$C$6:$U$35,19,FALSE))</f>
        <v/>
      </c>
      <c r="AD171" s="131" t="str">
        <f>IF(AD169="","",VLOOKUP(AD169,'シフト記号表（勤務時間帯）'!$C$6:$U$35,19,FALSE))</f>
        <v/>
      </c>
      <c r="AE171" s="131" t="str">
        <f>IF(AE169="","",VLOOKUP(AE169,'シフト記号表（勤務時間帯）'!$C$6:$U$35,19,FALSE))</f>
        <v/>
      </c>
      <c r="AF171" s="143" t="str">
        <f>IF(AF169="","",VLOOKUP(AF169,'シフト記号表（勤務時間帯）'!$C$6:$U$35,19,FALSE))</f>
        <v/>
      </c>
      <c r="AG171" s="119" t="str">
        <f>IF(AG169="","",VLOOKUP(AG169,'シフト記号表（勤務時間帯）'!$C$6:$U$35,19,FALSE))</f>
        <v/>
      </c>
      <c r="AH171" s="131" t="str">
        <f>IF(AH169="","",VLOOKUP(AH169,'シフト記号表（勤務時間帯）'!$C$6:$U$35,19,FALSE))</f>
        <v/>
      </c>
      <c r="AI171" s="131" t="str">
        <f>IF(AI169="","",VLOOKUP(AI169,'シフト記号表（勤務時間帯）'!$C$6:$U$35,19,FALSE))</f>
        <v/>
      </c>
      <c r="AJ171" s="131" t="str">
        <f>IF(AJ169="","",VLOOKUP(AJ169,'シフト記号表（勤務時間帯）'!$C$6:$U$35,19,FALSE))</f>
        <v/>
      </c>
      <c r="AK171" s="131" t="str">
        <f>IF(AK169="","",VLOOKUP(AK169,'シフト記号表（勤務時間帯）'!$C$6:$U$35,19,FALSE))</f>
        <v/>
      </c>
      <c r="AL171" s="131" t="str">
        <f>IF(AL169="","",VLOOKUP(AL169,'シフト記号表（勤務時間帯）'!$C$6:$U$35,19,FALSE))</f>
        <v/>
      </c>
      <c r="AM171" s="143" t="str">
        <f>IF(AM169="","",VLOOKUP(AM169,'シフト記号表（勤務時間帯）'!$C$6:$U$35,19,FALSE))</f>
        <v/>
      </c>
      <c r="AN171" s="119" t="str">
        <f>IF(AN169="","",VLOOKUP(AN169,'シフト記号表（勤務時間帯）'!$C$6:$U$35,19,FALSE))</f>
        <v/>
      </c>
      <c r="AO171" s="131" t="str">
        <f>IF(AO169="","",VLOOKUP(AO169,'シフト記号表（勤務時間帯）'!$C$6:$U$35,19,FALSE))</f>
        <v/>
      </c>
      <c r="AP171" s="131" t="str">
        <f>IF(AP169="","",VLOOKUP(AP169,'シフト記号表（勤務時間帯）'!$C$6:$U$35,19,FALSE))</f>
        <v/>
      </c>
      <c r="AQ171" s="131" t="str">
        <f>IF(AQ169="","",VLOOKUP(AQ169,'シフト記号表（勤務時間帯）'!$C$6:$U$35,19,FALSE))</f>
        <v/>
      </c>
      <c r="AR171" s="131" t="str">
        <f>IF(AR169="","",VLOOKUP(AR169,'シフト記号表（勤務時間帯）'!$C$6:$U$35,19,FALSE))</f>
        <v/>
      </c>
      <c r="AS171" s="131" t="str">
        <f>IF(AS169="","",VLOOKUP(AS169,'シフト記号表（勤務時間帯）'!$C$6:$U$35,19,FALSE))</f>
        <v/>
      </c>
      <c r="AT171" s="143" t="str">
        <f>IF(AT169="","",VLOOKUP(AT169,'シフト記号表（勤務時間帯）'!$C$6:$U$35,19,FALSE))</f>
        <v/>
      </c>
      <c r="AU171" s="119" t="str">
        <f>IF(AU169="","",VLOOKUP(AU169,'シフト記号表（勤務時間帯）'!$C$6:$U$35,19,FALSE))</f>
        <v/>
      </c>
      <c r="AV171" s="131" t="str">
        <f>IF(AV169="","",VLOOKUP(AV169,'シフト記号表（勤務時間帯）'!$C$6:$U$35,19,FALSE))</f>
        <v/>
      </c>
      <c r="AW171" s="131" t="str">
        <f>IF(AW169="","",VLOOKUP(AW169,'シフト記号表（勤務時間帯）'!$C$6:$U$35,19,FALSE))</f>
        <v/>
      </c>
      <c r="AX171" s="174">
        <f>IF($BB$3="４週",SUM(S171:AT171),IF($BB$3="暦月",SUM(S171:AW171),""))</f>
        <v>0</v>
      </c>
      <c r="AY171" s="182"/>
      <c r="AZ171" s="188">
        <f>IF($BB$3="４週",AX171/4,IF($BB$3="暦月",'通所型サービス（100名）'!AX171/('通所型サービス（100名）'!$BB$8/7),""))</f>
        <v>0</v>
      </c>
      <c r="BA171" s="106"/>
      <c r="BB171" s="25"/>
      <c r="BC171" s="37"/>
      <c r="BD171" s="37"/>
      <c r="BE171" s="37"/>
      <c r="BF171" s="91"/>
      <c r="BG171" s="3"/>
      <c r="BH171" s="3"/>
      <c r="BI171" s="3"/>
      <c r="BJ171" s="3"/>
      <c r="BK171" s="3"/>
      <c r="BL171" s="3"/>
      <c r="BM171" s="3"/>
      <c r="BN171" s="3"/>
      <c r="BO171" s="3"/>
      <c r="BP171" s="3"/>
      <c r="BQ171" s="3"/>
      <c r="BR171" s="3"/>
      <c r="BS171" s="3"/>
      <c r="BT171" s="3"/>
      <c r="BU171" s="3"/>
    </row>
    <row r="172" spans="1:73" ht="20.25" customHeight="1">
      <c r="A172" s="3"/>
      <c r="B172" s="12">
        <f>B169+1</f>
        <v>51</v>
      </c>
      <c r="C172" s="27"/>
      <c r="D172" s="38"/>
      <c r="E172" s="43"/>
      <c r="F172" s="51"/>
      <c r="G172" s="51"/>
      <c r="H172" s="70"/>
      <c r="I172" s="38"/>
      <c r="J172" s="38"/>
      <c r="K172" s="43"/>
      <c r="L172" s="84"/>
      <c r="M172" s="38"/>
      <c r="N172" s="38"/>
      <c r="O172" s="90"/>
      <c r="P172" s="96" t="s">
        <v>54</v>
      </c>
      <c r="Q172" s="102"/>
      <c r="R172" s="107"/>
      <c r="S172" s="216"/>
      <c r="T172" s="218"/>
      <c r="U172" s="218"/>
      <c r="V172" s="218"/>
      <c r="W172" s="218"/>
      <c r="X172" s="218"/>
      <c r="Y172" s="219"/>
      <c r="Z172" s="216"/>
      <c r="AA172" s="218"/>
      <c r="AB172" s="218"/>
      <c r="AC172" s="218"/>
      <c r="AD172" s="218"/>
      <c r="AE172" s="218"/>
      <c r="AF172" s="219"/>
      <c r="AG172" s="216"/>
      <c r="AH172" s="218"/>
      <c r="AI172" s="218"/>
      <c r="AJ172" s="218"/>
      <c r="AK172" s="218"/>
      <c r="AL172" s="218"/>
      <c r="AM172" s="219"/>
      <c r="AN172" s="216"/>
      <c r="AO172" s="218"/>
      <c r="AP172" s="218"/>
      <c r="AQ172" s="218"/>
      <c r="AR172" s="218"/>
      <c r="AS172" s="218"/>
      <c r="AT172" s="219"/>
      <c r="AU172" s="216"/>
      <c r="AV172" s="218"/>
      <c r="AW172" s="218"/>
      <c r="AX172" s="221"/>
      <c r="AY172" s="183"/>
      <c r="AZ172" s="226"/>
      <c r="BA172" s="107"/>
      <c r="BB172" s="198"/>
      <c r="BC172" s="38"/>
      <c r="BD172" s="38"/>
      <c r="BE172" s="38"/>
      <c r="BF172" s="90"/>
      <c r="BG172" s="3"/>
      <c r="BH172" s="3"/>
      <c r="BI172" s="3"/>
      <c r="BJ172" s="3"/>
      <c r="BK172" s="3"/>
      <c r="BL172" s="3"/>
      <c r="BM172" s="3"/>
      <c r="BN172" s="3"/>
      <c r="BO172" s="3"/>
      <c r="BP172" s="3"/>
      <c r="BQ172" s="3"/>
      <c r="BR172" s="3"/>
      <c r="BS172" s="3"/>
      <c r="BT172" s="3"/>
      <c r="BU172" s="3"/>
    </row>
    <row r="173" spans="1:73" ht="20.25" customHeight="1">
      <c r="A173" s="3"/>
      <c r="B173" s="8"/>
      <c r="C173" s="18"/>
      <c r="D173" s="32"/>
      <c r="E173" s="40"/>
      <c r="F173" s="49"/>
      <c r="G173" s="57"/>
      <c r="H173" s="66"/>
      <c r="I173" s="32"/>
      <c r="J173" s="32"/>
      <c r="K173" s="40"/>
      <c r="L173" s="66"/>
      <c r="M173" s="32"/>
      <c r="N173" s="32"/>
      <c r="O173" s="80"/>
      <c r="P173" s="94" t="s">
        <v>69</v>
      </c>
      <c r="Q173" s="100"/>
      <c r="R173" s="105"/>
      <c r="S173" s="118" t="str">
        <f>IF(S172="","",VLOOKUP(S172,'シフト記号表（勤務時間帯）'!$C$6:$K$35,9,FALSE))</f>
        <v/>
      </c>
      <c r="T173" s="130" t="str">
        <f>IF(T172="","",VLOOKUP(T172,'シフト記号表（勤務時間帯）'!$C$6:$K$35,9,FALSE))</f>
        <v/>
      </c>
      <c r="U173" s="130" t="str">
        <f>IF(U172="","",VLOOKUP(U172,'シフト記号表（勤務時間帯）'!$C$6:$K$35,9,FALSE))</f>
        <v/>
      </c>
      <c r="V173" s="130" t="str">
        <f>IF(V172="","",VLOOKUP(V172,'シフト記号表（勤務時間帯）'!$C$6:$K$35,9,FALSE))</f>
        <v/>
      </c>
      <c r="W173" s="130" t="str">
        <f>IF(W172="","",VLOOKUP(W172,'シフト記号表（勤務時間帯）'!$C$6:$K$35,9,FALSE))</f>
        <v/>
      </c>
      <c r="X173" s="130" t="str">
        <f>IF(X172="","",VLOOKUP(X172,'シフト記号表（勤務時間帯）'!$C$6:$K$35,9,FALSE))</f>
        <v/>
      </c>
      <c r="Y173" s="142" t="str">
        <f>IF(Y172="","",VLOOKUP(Y172,'シフト記号表（勤務時間帯）'!$C$6:$K$35,9,FALSE))</f>
        <v/>
      </c>
      <c r="Z173" s="118" t="str">
        <f>IF(Z172="","",VLOOKUP(Z172,'シフト記号表（勤務時間帯）'!$C$6:$K$35,9,FALSE))</f>
        <v/>
      </c>
      <c r="AA173" s="130" t="str">
        <f>IF(AA172="","",VLOOKUP(AA172,'シフト記号表（勤務時間帯）'!$C$6:$K$35,9,FALSE))</f>
        <v/>
      </c>
      <c r="AB173" s="130" t="str">
        <f>IF(AB172="","",VLOOKUP(AB172,'シフト記号表（勤務時間帯）'!$C$6:$K$35,9,FALSE))</f>
        <v/>
      </c>
      <c r="AC173" s="130" t="str">
        <f>IF(AC172="","",VLOOKUP(AC172,'シフト記号表（勤務時間帯）'!$C$6:$K$35,9,FALSE))</f>
        <v/>
      </c>
      <c r="AD173" s="130" t="str">
        <f>IF(AD172="","",VLOOKUP(AD172,'シフト記号表（勤務時間帯）'!$C$6:$K$35,9,FALSE))</f>
        <v/>
      </c>
      <c r="AE173" s="130" t="str">
        <f>IF(AE172="","",VLOOKUP(AE172,'シフト記号表（勤務時間帯）'!$C$6:$K$35,9,FALSE))</f>
        <v/>
      </c>
      <c r="AF173" s="142" t="str">
        <f>IF(AF172="","",VLOOKUP(AF172,'シフト記号表（勤務時間帯）'!$C$6:$K$35,9,FALSE))</f>
        <v/>
      </c>
      <c r="AG173" s="118" t="str">
        <f>IF(AG172="","",VLOOKUP(AG172,'シフト記号表（勤務時間帯）'!$C$6:$K$35,9,FALSE))</f>
        <v/>
      </c>
      <c r="AH173" s="130" t="str">
        <f>IF(AH172="","",VLOOKUP(AH172,'シフト記号表（勤務時間帯）'!$C$6:$K$35,9,FALSE))</f>
        <v/>
      </c>
      <c r="AI173" s="130" t="str">
        <f>IF(AI172="","",VLOOKUP(AI172,'シフト記号表（勤務時間帯）'!$C$6:$K$35,9,FALSE))</f>
        <v/>
      </c>
      <c r="AJ173" s="130" t="str">
        <f>IF(AJ172="","",VLOOKUP(AJ172,'シフト記号表（勤務時間帯）'!$C$6:$K$35,9,FALSE))</f>
        <v/>
      </c>
      <c r="AK173" s="130" t="str">
        <f>IF(AK172="","",VLOOKUP(AK172,'シフト記号表（勤務時間帯）'!$C$6:$K$35,9,FALSE))</f>
        <v/>
      </c>
      <c r="AL173" s="130" t="str">
        <f>IF(AL172="","",VLOOKUP(AL172,'シフト記号表（勤務時間帯）'!$C$6:$K$35,9,FALSE))</f>
        <v/>
      </c>
      <c r="AM173" s="142" t="str">
        <f>IF(AM172="","",VLOOKUP(AM172,'シフト記号表（勤務時間帯）'!$C$6:$K$35,9,FALSE))</f>
        <v/>
      </c>
      <c r="AN173" s="118" t="str">
        <f>IF(AN172="","",VLOOKUP(AN172,'シフト記号表（勤務時間帯）'!$C$6:$K$35,9,FALSE))</f>
        <v/>
      </c>
      <c r="AO173" s="130" t="str">
        <f>IF(AO172="","",VLOOKUP(AO172,'シフト記号表（勤務時間帯）'!$C$6:$K$35,9,FALSE))</f>
        <v/>
      </c>
      <c r="AP173" s="130" t="str">
        <f>IF(AP172="","",VLOOKUP(AP172,'シフト記号表（勤務時間帯）'!$C$6:$K$35,9,FALSE))</f>
        <v/>
      </c>
      <c r="AQ173" s="130" t="str">
        <f>IF(AQ172="","",VLOOKUP(AQ172,'シフト記号表（勤務時間帯）'!$C$6:$K$35,9,FALSE))</f>
        <v/>
      </c>
      <c r="AR173" s="130" t="str">
        <f>IF(AR172="","",VLOOKUP(AR172,'シフト記号表（勤務時間帯）'!$C$6:$K$35,9,FALSE))</f>
        <v/>
      </c>
      <c r="AS173" s="130" t="str">
        <f>IF(AS172="","",VLOOKUP(AS172,'シフト記号表（勤務時間帯）'!$C$6:$K$35,9,FALSE))</f>
        <v/>
      </c>
      <c r="AT173" s="142" t="str">
        <f>IF(AT172="","",VLOOKUP(AT172,'シフト記号表（勤務時間帯）'!$C$6:$K$35,9,FALSE))</f>
        <v/>
      </c>
      <c r="AU173" s="118" t="str">
        <f>IF(AU172="","",VLOOKUP(AU172,'シフト記号表（勤務時間帯）'!$C$6:$K$35,9,FALSE))</f>
        <v/>
      </c>
      <c r="AV173" s="130" t="str">
        <f>IF(AV172="","",VLOOKUP(AV172,'シフト記号表（勤務時間帯）'!$C$6:$K$35,9,FALSE))</f>
        <v/>
      </c>
      <c r="AW173" s="130" t="str">
        <f>IF(AW172="","",VLOOKUP(AW172,'シフト記号表（勤務時間帯）'!$C$6:$K$35,9,FALSE))</f>
        <v/>
      </c>
      <c r="AX173" s="173">
        <f>IF($BB$3="４週",SUM(S173:AT173),IF($BB$3="暦月",SUM(S173:AW173),""))</f>
        <v>0</v>
      </c>
      <c r="AY173" s="181"/>
      <c r="AZ173" s="187">
        <f>IF($BB$3="４週",AX173/4,IF($BB$3="暦月",'通所型サービス（100名）'!AX173/('通所型サービス（100名）'!$BB$8/7),""))</f>
        <v>0</v>
      </c>
      <c r="BA173" s="105"/>
      <c r="BB173" s="18"/>
      <c r="BC173" s="32"/>
      <c r="BD173" s="32"/>
      <c r="BE173" s="32"/>
      <c r="BF173" s="80"/>
      <c r="BG173" s="3"/>
      <c r="BH173" s="3"/>
      <c r="BI173" s="3"/>
      <c r="BJ173" s="3"/>
      <c r="BK173" s="3"/>
      <c r="BL173" s="3"/>
      <c r="BM173" s="3"/>
      <c r="BN173" s="3"/>
      <c r="BO173" s="3"/>
      <c r="BP173" s="3"/>
      <c r="BQ173" s="3"/>
      <c r="BR173" s="3"/>
      <c r="BS173" s="3"/>
      <c r="BT173" s="3"/>
      <c r="BU173" s="3"/>
    </row>
    <row r="174" spans="1:73" ht="20.25" customHeight="1">
      <c r="A174" s="3"/>
      <c r="B174" s="11"/>
      <c r="C174" s="25"/>
      <c r="D174" s="37"/>
      <c r="E174" s="42"/>
      <c r="F174" s="209">
        <f>C172</f>
        <v>0</v>
      </c>
      <c r="G174" s="60"/>
      <c r="H174" s="69"/>
      <c r="I174" s="37"/>
      <c r="J174" s="37"/>
      <c r="K174" s="42"/>
      <c r="L174" s="69"/>
      <c r="M174" s="37"/>
      <c r="N174" s="37"/>
      <c r="O174" s="91"/>
      <c r="P174" s="95" t="s">
        <v>36</v>
      </c>
      <c r="Q174" s="101"/>
      <c r="R174" s="106"/>
      <c r="S174" s="119" t="str">
        <f>IF(S172="","",VLOOKUP(S172,'シフト記号表（勤務時間帯）'!$C$6:$U$35,19,FALSE))</f>
        <v/>
      </c>
      <c r="T174" s="131" t="str">
        <f>IF(T172="","",VLOOKUP(T172,'シフト記号表（勤務時間帯）'!$C$6:$U$35,19,FALSE))</f>
        <v/>
      </c>
      <c r="U174" s="131" t="str">
        <f>IF(U172="","",VLOOKUP(U172,'シフト記号表（勤務時間帯）'!$C$6:$U$35,19,FALSE))</f>
        <v/>
      </c>
      <c r="V174" s="131" t="str">
        <f>IF(V172="","",VLOOKUP(V172,'シフト記号表（勤務時間帯）'!$C$6:$U$35,19,FALSE))</f>
        <v/>
      </c>
      <c r="W174" s="131" t="str">
        <f>IF(W172="","",VLOOKUP(W172,'シフト記号表（勤務時間帯）'!$C$6:$U$35,19,FALSE))</f>
        <v/>
      </c>
      <c r="X174" s="131" t="str">
        <f>IF(X172="","",VLOOKUP(X172,'シフト記号表（勤務時間帯）'!$C$6:$U$35,19,FALSE))</f>
        <v/>
      </c>
      <c r="Y174" s="143" t="str">
        <f>IF(Y172="","",VLOOKUP(Y172,'シフト記号表（勤務時間帯）'!$C$6:$U$35,19,FALSE))</f>
        <v/>
      </c>
      <c r="Z174" s="119" t="str">
        <f>IF(Z172="","",VLOOKUP(Z172,'シフト記号表（勤務時間帯）'!$C$6:$U$35,19,FALSE))</f>
        <v/>
      </c>
      <c r="AA174" s="131" t="str">
        <f>IF(AA172="","",VLOOKUP(AA172,'シフト記号表（勤務時間帯）'!$C$6:$U$35,19,FALSE))</f>
        <v/>
      </c>
      <c r="AB174" s="131" t="str">
        <f>IF(AB172="","",VLOOKUP(AB172,'シフト記号表（勤務時間帯）'!$C$6:$U$35,19,FALSE))</f>
        <v/>
      </c>
      <c r="AC174" s="131" t="str">
        <f>IF(AC172="","",VLOOKUP(AC172,'シフト記号表（勤務時間帯）'!$C$6:$U$35,19,FALSE))</f>
        <v/>
      </c>
      <c r="AD174" s="131" t="str">
        <f>IF(AD172="","",VLOOKUP(AD172,'シフト記号表（勤務時間帯）'!$C$6:$U$35,19,FALSE))</f>
        <v/>
      </c>
      <c r="AE174" s="131" t="str">
        <f>IF(AE172="","",VLOOKUP(AE172,'シフト記号表（勤務時間帯）'!$C$6:$U$35,19,FALSE))</f>
        <v/>
      </c>
      <c r="AF174" s="143" t="str">
        <f>IF(AF172="","",VLOOKUP(AF172,'シフト記号表（勤務時間帯）'!$C$6:$U$35,19,FALSE))</f>
        <v/>
      </c>
      <c r="AG174" s="119" t="str">
        <f>IF(AG172="","",VLOOKUP(AG172,'シフト記号表（勤務時間帯）'!$C$6:$U$35,19,FALSE))</f>
        <v/>
      </c>
      <c r="AH174" s="131" t="str">
        <f>IF(AH172="","",VLOOKUP(AH172,'シフト記号表（勤務時間帯）'!$C$6:$U$35,19,FALSE))</f>
        <v/>
      </c>
      <c r="AI174" s="131" t="str">
        <f>IF(AI172="","",VLOOKUP(AI172,'シフト記号表（勤務時間帯）'!$C$6:$U$35,19,FALSE))</f>
        <v/>
      </c>
      <c r="AJ174" s="131" t="str">
        <f>IF(AJ172="","",VLOOKUP(AJ172,'シフト記号表（勤務時間帯）'!$C$6:$U$35,19,FALSE))</f>
        <v/>
      </c>
      <c r="AK174" s="131" t="str">
        <f>IF(AK172="","",VLOOKUP(AK172,'シフト記号表（勤務時間帯）'!$C$6:$U$35,19,FALSE))</f>
        <v/>
      </c>
      <c r="AL174" s="131" t="str">
        <f>IF(AL172="","",VLOOKUP(AL172,'シフト記号表（勤務時間帯）'!$C$6:$U$35,19,FALSE))</f>
        <v/>
      </c>
      <c r="AM174" s="143" t="str">
        <f>IF(AM172="","",VLOOKUP(AM172,'シフト記号表（勤務時間帯）'!$C$6:$U$35,19,FALSE))</f>
        <v/>
      </c>
      <c r="AN174" s="119" t="str">
        <f>IF(AN172="","",VLOOKUP(AN172,'シフト記号表（勤務時間帯）'!$C$6:$U$35,19,FALSE))</f>
        <v/>
      </c>
      <c r="AO174" s="131" t="str">
        <f>IF(AO172="","",VLOOKUP(AO172,'シフト記号表（勤務時間帯）'!$C$6:$U$35,19,FALSE))</f>
        <v/>
      </c>
      <c r="AP174" s="131" t="str">
        <f>IF(AP172="","",VLOOKUP(AP172,'シフト記号表（勤務時間帯）'!$C$6:$U$35,19,FALSE))</f>
        <v/>
      </c>
      <c r="AQ174" s="131" t="str">
        <f>IF(AQ172="","",VLOOKUP(AQ172,'シフト記号表（勤務時間帯）'!$C$6:$U$35,19,FALSE))</f>
        <v/>
      </c>
      <c r="AR174" s="131" t="str">
        <f>IF(AR172="","",VLOOKUP(AR172,'シフト記号表（勤務時間帯）'!$C$6:$U$35,19,FALSE))</f>
        <v/>
      </c>
      <c r="AS174" s="131" t="str">
        <f>IF(AS172="","",VLOOKUP(AS172,'シフト記号表（勤務時間帯）'!$C$6:$U$35,19,FALSE))</f>
        <v/>
      </c>
      <c r="AT174" s="143" t="str">
        <f>IF(AT172="","",VLOOKUP(AT172,'シフト記号表（勤務時間帯）'!$C$6:$U$35,19,FALSE))</f>
        <v/>
      </c>
      <c r="AU174" s="119" t="str">
        <f>IF(AU172="","",VLOOKUP(AU172,'シフト記号表（勤務時間帯）'!$C$6:$U$35,19,FALSE))</f>
        <v/>
      </c>
      <c r="AV174" s="131" t="str">
        <f>IF(AV172="","",VLOOKUP(AV172,'シフト記号表（勤務時間帯）'!$C$6:$U$35,19,FALSE))</f>
        <v/>
      </c>
      <c r="AW174" s="131" t="str">
        <f>IF(AW172="","",VLOOKUP(AW172,'シフト記号表（勤務時間帯）'!$C$6:$U$35,19,FALSE))</f>
        <v/>
      </c>
      <c r="AX174" s="174">
        <f>IF($BB$3="４週",SUM(S174:AT174),IF($BB$3="暦月",SUM(S174:AW174),""))</f>
        <v>0</v>
      </c>
      <c r="AY174" s="182"/>
      <c r="AZ174" s="188">
        <f>IF($BB$3="４週",AX174/4,IF($BB$3="暦月",'通所型サービス（100名）'!AX174/('通所型サービス（100名）'!$BB$8/7),""))</f>
        <v>0</v>
      </c>
      <c r="BA174" s="106"/>
      <c r="BB174" s="25"/>
      <c r="BC174" s="37"/>
      <c r="BD174" s="37"/>
      <c r="BE174" s="37"/>
      <c r="BF174" s="91"/>
      <c r="BG174" s="3"/>
      <c r="BH174" s="3"/>
      <c r="BI174" s="3"/>
      <c r="BJ174" s="3"/>
      <c r="BK174" s="3"/>
      <c r="BL174" s="3"/>
      <c r="BM174" s="3"/>
      <c r="BN174" s="3"/>
      <c r="BO174" s="3"/>
      <c r="BP174" s="3"/>
      <c r="BQ174" s="3"/>
      <c r="BR174" s="3"/>
      <c r="BS174" s="3"/>
      <c r="BT174" s="3"/>
      <c r="BU174" s="3"/>
    </row>
    <row r="175" spans="1:73" ht="20.25" customHeight="1">
      <c r="A175" s="3"/>
      <c r="B175" s="12">
        <f>B172+1</f>
        <v>52</v>
      </c>
      <c r="C175" s="27"/>
      <c r="D175" s="38"/>
      <c r="E175" s="43"/>
      <c r="F175" s="51"/>
      <c r="G175" s="51"/>
      <c r="H175" s="70"/>
      <c r="I175" s="38"/>
      <c r="J175" s="38"/>
      <c r="K175" s="43"/>
      <c r="L175" s="84"/>
      <c r="M175" s="38"/>
      <c r="N175" s="38"/>
      <c r="O175" s="90"/>
      <c r="P175" s="96" t="s">
        <v>54</v>
      </c>
      <c r="Q175" s="102"/>
      <c r="R175" s="107"/>
      <c r="S175" s="216"/>
      <c r="T175" s="218"/>
      <c r="U175" s="218"/>
      <c r="V175" s="218"/>
      <c r="W175" s="218"/>
      <c r="X175" s="218"/>
      <c r="Y175" s="219"/>
      <c r="Z175" s="216"/>
      <c r="AA175" s="218"/>
      <c r="AB175" s="218"/>
      <c r="AC175" s="218"/>
      <c r="AD175" s="218"/>
      <c r="AE175" s="218"/>
      <c r="AF175" s="219"/>
      <c r="AG175" s="216"/>
      <c r="AH175" s="218"/>
      <c r="AI175" s="218"/>
      <c r="AJ175" s="218"/>
      <c r="AK175" s="218"/>
      <c r="AL175" s="218"/>
      <c r="AM175" s="219"/>
      <c r="AN175" s="216"/>
      <c r="AO175" s="218"/>
      <c r="AP175" s="218"/>
      <c r="AQ175" s="218"/>
      <c r="AR175" s="218"/>
      <c r="AS175" s="218"/>
      <c r="AT175" s="219"/>
      <c r="AU175" s="216"/>
      <c r="AV175" s="218"/>
      <c r="AW175" s="218"/>
      <c r="AX175" s="221"/>
      <c r="AY175" s="183"/>
      <c r="AZ175" s="226"/>
      <c r="BA175" s="107"/>
      <c r="BB175" s="198"/>
      <c r="BC175" s="38"/>
      <c r="BD175" s="38"/>
      <c r="BE175" s="38"/>
      <c r="BF175" s="90"/>
      <c r="BG175" s="3"/>
      <c r="BH175" s="3"/>
      <c r="BI175" s="3"/>
      <c r="BJ175" s="3"/>
      <c r="BK175" s="3"/>
      <c r="BL175" s="3"/>
      <c r="BM175" s="3"/>
      <c r="BN175" s="3"/>
      <c r="BO175" s="3"/>
      <c r="BP175" s="3"/>
      <c r="BQ175" s="3"/>
      <c r="BR175" s="3"/>
      <c r="BS175" s="3"/>
      <c r="BT175" s="3"/>
      <c r="BU175" s="3"/>
    </row>
    <row r="176" spans="1:73" ht="20.25" customHeight="1">
      <c r="A176" s="3"/>
      <c r="B176" s="8"/>
      <c r="C176" s="18"/>
      <c r="D176" s="32"/>
      <c r="E176" s="40"/>
      <c r="F176" s="49"/>
      <c r="G176" s="57"/>
      <c r="H176" s="66"/>
      <c r="I176" s="32"/>
      <c r="J176" s="32"/>
      <c r="K176" s="40"/>
      <c r="L176" s="66"/>
      <c r="M176" s="32"/>
      <c r="N176" s="32"/>
      <c r="O176" s="80"/>
      <c r="P176" s="94" t="s">
        <v>69</v>
      </c>
      <c r="Q176" s="100"/>
      <c r="R176" s="105"/>
      <c r="S176" s="118" t="str">
        <f>IF(S175="","",VLOOKUP(S175,'シフト記号表（勤務時間帯）'!$C$6:$K$35,9,FALSE))</f>
        <v/>
      </c>
      <c r="T176" s="130" t="str">
        <f>IF(T175="","",VLOOKUP(T175,'シフト記号表（勤務時間帯）'!$C$6:$K$35,9,FALSE))</f>
        <v/>
      </c>
      <c r="U176" s="130" t="str">
        <f>IF(U175="","",VLOOKUP(U175,'シフト記号表（勤務時間帯）'!$C$6:$K$35,9,FALSE))</f>
        <v/>
      </c>
      <c r="V176" s="130" t="str">
        <f>IF(V175="","",VLOOKUP(V175,'シフト記号表（勤務時間帯）'!$C$6:$K$35,9,FALSE))</f>
        <v/>
      </c>
      <c r="W176" s="130" t="str">
        <f>IF(W175="","",VLOOKUP(W175,'シフト記号表（勤務時間帯）'!$C$6:$K$35,9,FALSE))</f>
        <v/>
      </c>
      <c r="X176" s="130" t="str">
        <f>IF(X175="","",VLOOKUP(X175,'シフト記号表（勤務時間帯）'!$C$6:$K$35,9,FALSE))</f>
        <v/>
      </c>
      <c r="Y176" s="142" t="str">
        <f>IF(Y175="","",VLOOKUP(Y175,'シフト記号表（勤務時間帯）'!$C$6:$K$35,9,FALSE))</f>
        <v/>
      </c>
      <c r="Z176" s="118" t="str">
        <f>IF(Z175="","",VLOOKUP(Z175,'シフト記号表（勤務時間帯）'!$C$6:$K$35,9,FALSE))</f>
        <v/>
      </c>
      <c r="AA176" s="130" t="str">
        <f>IF(AA175="","",VLOOKUP(AA175,'シフト記号表（勤務時間帯）'!$C$6:$K$35,9,FALSE))</f>
        <v/>
      </c>
      <c r="AB176" s="130" t="str">
        <f>IF(AB175="","",VLOOKUP(AB175,'シフト記号表（勤務時間帯）'!$C$6:$K$35,9,FALSE))</f>
        <v/>
      </c>
      <c r="AC176" s="130" t="str">
        <f>IF(AC175="","",VLOOKUP(AC175,'シフト記号表（勤務時間帯）'!$C$6:$K$35,9,FALSE))</f>
        <v/>
      </c>
      <c r="AD176" s="130" t="str">
        <f>IF(AD175="","",VLOOKUP(AD175,'シフト記号表（勤務時間帯）'!$C$6:$K$35,9,FALSE))</f>
        <v/>
      </c>
      <c r="AE176" s="130" t="str">
        <f>IF(AE175="","",VLOOKUP(AE175,'シフト記号表（勤務時間帯）'!$C$6:$K$35,9,FALSE))</f>
        <v/>
      </c>
      <c r="AF176" s="142" t="str">
        <f>IF(AF175="","",VLOOKUP(AF175,'シフト記号表（勤務時間帯）'!$C$6:$K$35,9,FALSE))</f>
        <v/>
      </c>
      <c r="AG176" s="118" t="str">
        <f>IF(AG175="","",VLOOKUP(AG175,'シフト記号表（勤務時間帯）'!$C$6:$K$35,9,FALSE))</f>
        <v/>
      </c>
      <c r="AH176" s="130" t="str">
        <f>IF(AH175="","",VLOOKUP(AH175,'シフト記号表（勤務時間帯）'!$C$6:$K$35,9,FALSE))</f>
        <v/>
      </c>
      <c r="AI176" s="130" t="str">
        <f>IF(AI175="","",VLOOKUP(AI175,'シフト記号表（勤務時間帯）'!$C$6:$K$35,9,FALSE))</f>
        <v/>
      </c>
      <c r="AJ176" s="130" t="str">
        <f>IF(AJ175="","",VLOOKUP(AJ175,'シフト記号表（勤務時間帯）'!$C$6:$K$35,9,FALSE))</f>
        <v/>
      </c>
      <c r="AK176" s="130" t="str">
        <f>IF(AK175="","",VLOOKUP(AK175,'シフト記号表（勤務時間帯）'!$C$6:$K$35,9,FALSE))</f>
        <v/>
      </c>
      <c r="AL176" s="130" t="str">
        <f>IF(AL175="","",VLOOKUP(AL175,'シフト記号表（勤務時間帯）'!$C$6:$K$35,9,FALSE))</f>
        <v/>
      </c>
      <c r="AM176" s="142" t="str">
        <f>IF(AM175="","",VLOOKUP(AM175,'シフト記号表（勤務時間帯）'!$C$6:$K$35,9,FALSE))</f>
        <v/>
      </c>
      <c r="AN176" s="118" t="str">
        <f>IF(AN175="","",VLOOKUP(AN175,'シフト記号表（勤務時間帯）'!$C$6:$K$35,9,FALSE))</f>
        <v/>
      </c>
      <c r="AO176" s="130" t="str">
        <f>IF(AO175="","",VLOOKUP(AO175,'シフト記号表（勤務時間帯）'!$C$6:$K$35,9,FALSE))</f>
        <v/>
      </c>
      <c r="AP176" s="130" t="str">
        <f>IF(AP175="","",VLOOKUP(AP175,'シフト記号表（勤務時間帯）'!$C$6:$K$35,9,FALSE))</f>
        <v/>
      </c>
      <c r="AQ176" s="130" t="str">
        <f>IF(AQ175="","",VLOOKUP(AQ175,'シフト記号表（勤務時間帯）'!$C$6:$K$35,9,FALSE))</f>
        <v/>
      </c>
      <c r="AR176" s="130" t="str">
        <f>IF(AR175="","",VLOOKUP(AR175,'シフト記号表（勤務時間帯）'!$C$6:$K$35,9,FALSE))</f>
        <v/>
      </c>
      <c r="AS176" s="130" t="str">
        <f>IF(AS175="","",VLOOKUP(AS175,'シフト記号表（勤務時間帯）'!$C$6:$K$35,9,FALSE))</f>
        <v/>
      </c>
      <c r="AT176" s="142" t="str">
        <f>IF(AT175="","",VLOOKUP(AT175,'シフト記号表（勤務時間帯）'!$C$6:$K$35,9,FALSE))</f>
        <v/>
      </c>
      <c r="AU176" s="118" t="str">
        <f>IF(AU175="","",VLOOKUP(AU175,'シフト記号表（勤務時間帯）'!$C$6:$K$35,9,FALSE))</f>
        <v/>
      </c>
      <c r="AV176" s="130" t="str">
        <f>IF(AV175="","",VLOOKUP(AV175,'シフト記号表（勤務時間帯）'!$C$6:$K$35,9,FALSE))</f>
        <v/>
      </c>
      <c r="AW176" s="130" t="str">
        <f>IF(AW175="","",VLOOKUP(AW175,'シフト記号表（勤務時間帯）'!$C$6:$K$35,9,FALSE))</f>
        <v/>
      </c>
      <c r="AX176" s="173">
        <f>IF($BB$3="４週",SUM(S176:AT176),IF($BB$3="暦月",SUM(S176:AW176),""))</f>
        <v>0</v>
      </c>
      <c r="AY176" s="181"/>
      <c r="AZ176" s="187">
        <f>IF($BB$3="４週",AX176/4,IF($BB$3="暦月",'通所型サービス（100名）'!AX176/('通所型サービス（100名）'!$BB$8/7),""))</f>
        <v>0</v>
      </c>
      <c r="BA176" s="105"/>
      <c r="BB176" s="18"/>
      <c r="BC176" s="32"/>
      <c r="BD176" s="32"/>
      <c r="BE176" s="32"/>
      <c r="BF176" s="80"/>
      <c r="BG176" s="3"/>
      <c r="BH176" s="3"/>
      <c r="BI176" s="3"/>
      <c r="BJ176" s="3"/>
      <c r="BK176" s="3"/>
      <c r="BL176" s="3"/>
      <c r="BM176" s="3"/>
      <c r="BN176" s="3"/>
      <c r="BO176" s="3"/>
      <c r="BP176" s="3"/>
      <c r="BQ176" s="3"/>
      <c r="BR176" s="3"/>
      <c r="BS176" s="3"/>
      <c r="BT176" s="3"/>
      <c r="BU176" s="3"/>
    </row>
    <row r="177" spans="1:73" ht="20.25" customHeight="1">
      <c r="A177" s="3"/>
      <c r="B177" s="11"/>
      <c r="C177" s="25"/>
      <c r="D177" s="37"/>
      <c r="E177" s="42"/>
      <c r="F177" s="209">
        <f>C175</f>
        <v>0</v>
      </c>
      <c r="G177" s="60"/>
      <c r="H177" s="69"/>
      <c r="I177" s="37"/>
      <c r="J177" s="37"/>
      <c r="K177" s="42"/>
      <c r="L177" s="69"/>
      <c r="M177" s="37"/>
      <c r="N177" s="37"/>
      <c r="O177" s="91"/>
      <c r="P177" s="95" t="s">
        <v>36</v>
      </c>
      <c r="Q177" s="101"/>
      <c r="R177" s="106"/>
      <c r="S177" s="119" t="str">
        <f>IF(S175="","",VLOOKUP(S175,'シフト記号表（勤務時間帯）'!$C$6:$U$35,19,FALSE))</f>
        <v/>
      </c>
      <c r="T177" s="131" t="str">
        <f>IF(T175="","",VLOOKUP(T175,'シフト記号表（勤務時間帯）'!$C$6:$U$35,19,FALSE))</f>
        <v/>
      </c>
      <c r="U177" s="131" t="str">
        <f>IF(U175="","",VLOOKUP(U175,'シフト記号表（勤務時間帯）'!$C$6:$U$35,19,FALSE))</f>
        <v/>
      </c>
      <c r="V177" s="131" t="str">
        <f>IF(V175="","",VLOOKUP(V175,'シフト記号表（勤務時間帯）'!$C$6:$U$35,19,FALSE))</f>
        <v/>
      </c>
      <c r="W177" s="131" t="str">
        <f>IF(W175="","",VLOOKUP(W175,'シフト記号表（勤務時間帯）'!$C$6:$U$35,19,FALSE))</f>
        <v/>
      </c>
      <c r="X177" s="131" t="str">
        <f>IF(X175="","",VLOOKUP(X175,'シフト記号表（勤務時間帯）'!$C$6:$U$35,19,FALSE))</f>
        <v/>
      </c>
      <c r="Y177" s="143" t="str">
        <f>IF(Y175="","",VLOOKUP(Y175,'シフト記号表（勤務時間帯）'!$C$6:$U$35,19,FALSE))</f>
        <v/>
      </c>
      <c r="Z177" s="119" t="str">
        <f>IF(Z175="","",VLOOKUP(Z175,'シフト記号表（勤務時間帯）'!$C$6:$U$35,19,FALSE))</f>
        <v/>
      </c>
      <c r="AA177" s="131" t="str">
        <f>IF(AA175="","",VLOOKUP(AA175,'シフト記号表（勤務時間帯）'!$C$6:$U$35,19,FALSE))</f>
        <v/>
      </c>
      <c r="AB177" s="131" t="str">
        <f>IF(AB175="","",VLOOKUP(AB175,'シフト記号表（勤務時間帯）'!$C$6:$U$35,19,FALSE))</f>
        <v/>
      </c>
      <c r="AC177" s="131" t="str">
        <f>IF(AC175="","",VLOOKUP(AC175,'シフト記号表（勤務時間帯）'!$C$6:$U$35,19,FALSE))</f>
        <v/>
      </c>
      <c r="AD177" s="131" t="str">
        <f>IF(AD175="","",VLOOKUP(AD175,'シフト記号表（勤務時間帯）'!$C$6:$U$35,19,FALSE))</f>
        <v/>
      </c>
      <c r="AE177" s="131" t="str">
        <f>IF(AE175="","",VLOOKUP(AE175,'シフト記号表（勤務時間帯）'!$C$6:$U$35,19,FALSE))</f>
        <v/>
      </c>
      <c r="AF177" s="143" t="str">
        <f>IF(AF175="","",VLOOKUP(AF175,'シフト記号表（勤務時間帯）'!$C$6:$U$35,19,FALSE))</f>
        <v/>
      </c>
      <c r="AG177" s="119" t="str">
        <f>IF(AG175="","",VLOOKUP(AG175,'シフト記号表（勤務時間帯）'!$C$6:$U$35,19,FALSE))</f>
        <v/>
      </c>
      <c r="AH177" s="131" t="str">
        <f>IF(AH175="","",VLOOKUP(AH175,'シフト記号表（勤務時間帯）'!$C$6:$U$35,19,FALSE))</f>
        <v/>
      </c>
      <c r="AI177" s="131" t="str">
        <f>IF(AI175="","",VLOOKUP(AI175,'シフト記号表（勤務時間帯）'!$C$6:$U$35,19,FALSE))</f>
        <v/>
      </c>
      <c r="AJ177" s="131" t="str">
        <f>IF(AJ175="","",VLOOKUP(AJ175,'シフト記号表（勤務時間帯）'!$C$6:$U$35,19,FALSE))</f>
        <v/>
      </c>
      <c r="AK177" s="131" t="str">
        <f>IF(AK175="","",VLOOKUP(AK175,'シフト記号表（勤務時間帯）'!$C$6:$U$35,19,FALSE))</f>
        <v/>
      </c>
      <c r="AL177" s="131" t="str">
        <f>IF(AL175="","",VLOOKUP(AL175,'シフト記号表（勤務時間帯）'!$C$6:$U$35,19,FALSE))</f>
        <v/>
      </c>
      <c r="AM177" s="143" t="str">
        <f>IF(AM175="","",VLOOKUP(AM175,'シフト記号表（勤務時間帯）'!$C$6:$U$35,19,FALSE))</f>
        <v/>
      </c>
      <c r="AN177" s="119" t="str">
        <f>IF(AN175="","",VLOOKUP(AN175,'シフト記号表（勤務時間帯）'!$C$6:$U$35,19,FALSE))</f>
        <v/>
      </c>
      <c r="AO177" s="131" t="str">
        <f>IF(AO175="","",VLOOKUP(AO175,'シフト記号表（勤務時間帯）'!$C$6:$U$35,19,FALSE))</f>
        <v/>
      </c>
      <c r="AP177" s="131" t="str">
        <f>IF(AP175="","",VLOOKUP(AP175,'シフト記号表（勤務時間帯）'!$C$6:$U$35,19,FALSE))</f>
        <v/>
      </c>
      <c r="AQ177" s="131" t="str">
        <f>IF(AQ175="","",VLOOKUP(AQ175,'シフト記号表（勤務時間帯）'!$C$6:$U$35,19,FALSE))</f>
        <v/>
      </c>
      <c r="AR177" s="131" t="str">
        <f>IF(AR175="","",VLOOKUP(AR175,'シフト記号表（勤務時間帯）'!$C$6:$U$35,19,FALSE))</f>
        <v/>
      </c>
      <c r="AS177" s="131" t="str">
        <f>IF(AS175="","",VLOOKUP(AS175,'シフト記号表（勤務時間帯）'!$C$6:$U$35,19,FALSE))</f>
        <v/>
      </c>
      <c r="AT177" s="143" t="str">
        <f>IF(AT175="","",VLOOKUP(AT175,'シフト記号表（勤務時間帯）'!$C$6:$U$35,19,FALSE))</f>
        <v/>
      </c>
      <c r="AU177" s="119" t="str">
        <f>IF(AU175="","",VLOOKUP(AU175,'シフト記号表（勤務時間帯）'!$C$6:$U$35,19,FALSE))</f>
        <v/>
      </c>
      <c r="AV177" s="131" t="str">
        <f>IF(AV175="","",VLOOKUP(AV175,'シフト記号表（勤務時間帯）'!$C$6:$U$35,19,FALSE))</f>
        <v/>
      </c>
      <c r="AW177" s="131" t="str">
        <f>IF(AW175="","",VLOOKUP(AW175,'シフト記号表（勤務時間帯）'!$C$6:$U$35,19,FALSE))</f>
        <v/>
      </c>
      <c r="AX177" s="174">
        <f>IF($BB$3="４週",SUM(S177:AT177),IF($BB$3="暦月",SUM(S177:AW177),""))</f>
        <v>0</v>
      </c>
      <c r="AY177" s="182"/>
      <c r="AZ177" s="188">
        <f>IF($BB$3="４週",AX177/4,IF($BB$3="暦月",'通所型サービス（100名）'!AX177/('通所型サービス（100名）'!$BB$8/7),""))</f>
        <v>0</v>
      </c>
      <c r="BA177" s="106"/>
      <c r="BB177" s="25"/>
      <c r="BC177" s="37"/>
      <c r="BD177" s="37"/>
      <c r="BE177" s="37"/>
      <c r="BF177" s="91"/>
      <c r="BG177" s="3"/>
      <c r="BH177" s="3"/>
      <c r="BI177" s="3"/>
      <c r="BJ177" s="3"/>
      <c r="BK177" s="3"/>
      <c r="BL177" s="3"/>
      <c r="BM177" s="3"/>
      <c r="BN177" s="3"/>
      <c r="BO177" s="3"/>
      <c r="BP177" s="3"/>
      <c r="BQ177" s="3"/>
      <c r="BR177" s="3"/>
      <c r="BS177" s="3"/>
      <c r="BT177" s="3"/>
      <c r="BU177" s="3"/>
    </row>
    <row r="178" spans="1:73" ht="20.25" customHeight="1">
      <c r="A178" s="3"/>
      <c r="B178" s="12">
        <f>B175+1</f>
        <v>53</v>
      </c>
      <c r="C178" s="27"/>
      <c r="D178" s="38"/>
      <c r="E178" s="43"/>
      <c r="F178" s="51"/>
      <c r="G178" s="51"/>
      <c r="H178" s="70"/>
      <c r="I178" s="38"/>
      <c r="J178" s="38"/>
      <c r="K178" s="43"/>
      <c r="L178" s="84"/>
      <c r="M178" s="38"/>
      <c r="N178" s="38"/>
      <c r="O178" s="90"/>
      <c r="P178" s="96" t="s">
        <v>54</v>
      </c>
      <c r="Q178" s="102"/>
      <c r="R178" s="107"/>
      <c r="S178" s="216"/>
      <c r="T178" s="218"/>
      <c r="U178" s="218"/>
      <c r="V178" s="218"/>
      <c r="W178" s="218"/>
      <c r="X178" s="218"/>
      <c r="Y178" s="219"/>
      <c r="Z178" s="216"/>
      <c r="AA178" s="218"/>
      <c r="AB178" s="218"/>
      <c r="AC178" s="218"/>
      <c r="AD178" s="218"/>
      <c r="AE178" s="218"/>
      <c r="AF178" s="219"/>
      <c r="AG178" s="216"/>
      <c r="AH178" s="218"/>
      <c r="AI178" s="218"/>
      <c r="AJ178" s="218"/>
      <c r="AK178" s="218"/>
      <c r="AL178" s="218"/>
      <c r="AM178" s="219"/>
      <c r="AN178" s="216"/>
      <c r="AO178" s="218"/>
      <c r="AP178" s="218"/>
      <c r="AQ178" s="218"/>
      <c r="AR178" s="218"/>
      <c r="AS178" s="218"/>
      <c r="AT178" s="219"/>
      <c r="AU178" s="216"/>
      <c r="AV178" s="218"/>
      <c r="AW178" s="218"/>
      <c r="AX178" s="221"/>
      <c r="AY178" s="183"/>
      <c r="AZ178" s="226"/>
      <c r="BA178" s="107"/>
      <c r="BB178" s="198"/>
      <c r="BC178" s="38"/>
      <c r="BD178" s="38"/>
      <c r="BE178" s="38"/>
      <c r="BF178" s="90"/>
      <c r="BG178" s="3"/>
      <c r="BH178" s="3"/>
      <c r="BI178" s="3"/>
      <c r="BJ178" s="3"/>
      <c r="BK178" s="3"/>
      <c r="BL178" s="3"/>
      <c r="BM178" s="3"/>
      <c r="BN178" s="3"/>
      <c r="BO178" s="3"/>
      <c r="BP178" s="3"/>
      <c r="BQ178" s="3"/>
      <c r="BR178" s="3"/>
      <c r="BS178" s="3"/>
      <c r="BT178" s="3"/>
      <c r="BU178" s="3"/>
    </row>
    <row r="179" spans="1:73" ht="20.25" customHeight="1">
      <c r="A179" s="3"/>
      <c r="B179" s="8"/>
      <c r="C179" s="18"/>
      <c r="D179" s="32"/>
      <c r="E179" s="40"/>
      <c r="F179" s="49"/>
      <c r="G179" s="57"/>
      <c r="H179" s="66"/>
      <c r="I179" s="32"/>
      <c r="J179" s="32"/>
      <c r="K179" s="40"/>
      <c r="L179" s="66"/>
      <c r="M179" s="32"/>
      <c r="N179" s="32"/>
      <c r="O179" s="80"/>
      <c r="P179" s="94" t="s">
        <v>69</v>
      </c>
      <c r="Q179" s="100"/>
      <c r="R179" s="105"/>
      <c r="S179" s="118" t="str">
        <f>IF(S178="","",VLOOKUP(S178,'シフト記号表（勤務時間帯）'!$C$6:$K$35,9,FALSE))</f>
        <v/>
      </c>
      <c r="T179" s="130" t="str">
        <f>IF(T178="","",VLOOKUP(T178,'シフト記号表（勤務時間帯）'!$C$6:$K$35,9,FALSE))</f>
        <v/>
      </c>
      <c r="U179" s="130" t="str">
        <f>IF(U178="","",VLOOKUP(U178,'シフト記号表（勤務時間帯）'!$C$6:$K$35,9,FALSE))</f>
        <v/>
      </c>
      <c r="V179" s="130" t="str">
        <f>IF(V178="","",VLOOKUP(V178,'シフト記号表（勤務時間帯）'!$C$6:$K$35,9,FALSE))</f>
        <v/>
      </c>
      <c r="W179" s="130" t="str">
        <f>IF(W178="","",VLOOKUP(W178,'シフト記号表（勤務時間帯）'!$C$6:$K$35,9,FALSE))</f>
        <v/>
      </c>
      <c r="X179" s="130" t="str">
        <f>IF(X178="","",VLOOKUP(X178,'シフト記号表（勤務時間帯）'!$C$6:$K$35,9,FALSE))</f>
        <v/>
      </c>
      <c r="Y179" s="142" t="str">
        <f>IF(Y178="","",VLOOKUP(Y178,'シフト記号表（勤務時間帯）'!$C$6:$K$35,9,FALSE))</f>
        <v/>
      </c>
      <c r="Z179" s="118" t="str">
        <f>IF(Z178="","",VLOOKUP(Z178,'シフト記号表（勤務時間帯）'!$C$6:$K$35,9,FALSE))</f>
        <v/>
      </c>
      <c r="AA179" s="130" t="str">
        <f>IF(AA178="","",VLOOKUP(AA178,'シフト記号表（勤務時間帯）'!$C$6:$K$35,9,FALSE))</f>
        <v/>
      </c>
      <c r="AB179" s="130" t="str">
        <f>IF(AB178="","",VLOOKUP(AB178,'シフト記号表（勤務時間帯）'!$C$6:$K$35,9,FALSE))</f>
        <v/>
      </c>
      <c r="AC179" s="130" t="str">
        <f>IF(AC178="","",VLOOKUP(AC178,'シフト記号表（勤務時間帯）'!$C$6:$K$35,9,FALSE))</f>
        <v/>
      </c>
      <c r="AD179" s="130" t="str">
        <f>IF(AD178="","",VLOOKUP(AD178,'シフト記号表（勤務時間帯）'!$C$6:$K$35,9,FALSE))</f>
        <v/>
      </c>
      <c r="AE179" s="130" t="str">
        <f>IF(AE178="","",VLOOKUP(AE178,'シフト記号表（勤務時間帯）'!$C$6:$K$35,9,FALSE))</f>
        <v/>
      </c>
      <c r="AF179" s="142" t="str">
        <f>IF(AF178="","",VLOOKUP(AF178,'シフト記号表（勤務時間帯）'!$C$6:$K$35,9,FALSE))</f>
        <v/>
      </c>
      <c r="AG179" s="118" t="str">
        <f>IF(AG178="","",VLOOKUP(AG178,'シフト記号表（勤務時間帯）'!$C$6:$K$35,9,FALSE))</f>
        <v/>
      </c>
      <c r="AH179" s="130" t="str">
        <f>IF(AH178="","",VLOOKUP(AH178,'シフト記号表（勤務時間帯）'!$C$6:$K$35,9,FALSE))</f>
        <v/>
      </c>
      <c r="AI179" s="130" t="str">
        <f>IF(AI178="","",VLOOKUP(AI178,'シフト記号表（勤務時間帯）'!$C$6:$K$35,9,FALSE))</f>
        <v/>
      </c>
      <c r="AJ179" s="130" t="str">
        <f>IF(AJ178="","",VLOOKUP(AJ178,'シフト記号表（勤務時間帯）'!$C$6:$K$35,9,FALSE))</f>
        <v/>
      </c>
      <c r="AK179" s="130" t="str">
        <f>IF(AK178="","",VLOOKUP(AK178,'シフト記号表（勤務時間帯）'!$C$6:$K$35,9,FALSE))</f>
        <v/>
      </c>
      <c r="AL179" s="130" t="str">
        <f>IF(AL178="","",VLOOKUP(AL178,'シフト記号表（勤務時間帯）'!$C$6:$K$35,9,FALSE))</f>
        <v/>
      </c>
      <c r="AM179" s="142" t="str">
        <f>IF(AM178="","",VLOOKUP(AM178,'シフト記号表（勤務時間帯）'!$C$6:$K$35,9,FALSE))</f>
        <v/>
      </c>
      <c r="AN179" s="118" t="str">
        <f>IF(AN178="","",VLOOKUP(AN178,'シフト記号表（勤務時間帯）'!$C$6:$K$35,9,FALSE))</f>
        <v/>
      </c>
      <c r="AO179" s="130" t="str">
        <f>IF(AO178="","",VLOOKUP(AO178,'シフト記号表（勤務時間帯）'!$C$6:$K$35,9,FALSE))</f>
        <v/>
      </c>
      <c r="AP179" s="130" t="str">
        <f>IF(AP178="","",VLOOKUP(AP178,'シフト記号表（勤務時間帯）'!$C$6:$K$35,9,FALSE))</f>
        <v/>
      </c>
      <c r="AQ179" s="130" t="str">
        <f>IF(AQ178="","",VLOOKUP(AQ178,'シフト記号表（勤務時間帯）'!$C$6:$K$35,9,FALSE))</f>
        <v/>
      </c>
      <c r="AR179" s="130" t="str">
        <f>IF(AR178="","",VLOOKUP(AR178,'シフト記号表（勤務時間帯）'!$C$6:$K$35,9,FALSE))</f>
        <v/>
      </c>
      <c r="AS179" s="130" t="str">
        <f>IF(AS178="","",VLOOKUP(AS178,'シフト記号表（勤務時間帯）'!$C$6:$K$35,9,FALSE))</f>
        <v/>
      </c>
      <c r="AT179" s="142" t="str">
        <f>IF(AT178="","",VLOOKUP(AT178,'シフト記号表（勤務時間帯）'!$C$6:$K$35,9,FALSE))</f>
        <v/>
      </c>
      <c r="AU179" s="118" t="str">
        <f>IF(AU178="","",VLOOKUP(AU178,'シフト記号表（勤務時間帯）'!$C$6:$K$35,9,FALSE))</f>
        <v/>
      </c>
      <c r="AV179" s="130" t="str">
        <f>IF(AV178="","",VLOOKUP(AV178,'シフト記号表（勤務時間帯）'!$C$6:$K$35,9,FALSE))</f>
        <v/>
      </c>
      <c r="AW179" s="130" t="str">
        <f>IF(AW178="","",VLOOKUP(AW178,'シフト記号表（勤務時間帯）'!$C$6:$K$35,9,FALSE))</f>
        <v/>
      </c>
      <c r="AX179" s="173">
        <f>IF($BB$3="４週",SUM(S179:AT179),IF($BB$3="暦月",SUM(S179:AW179),""))</f>
        <v>0</v>
      </c>
      <c r="AY179" s="181"/>
      <c r="AZ179" s="187">
        <f>IF($BB$3="４週",AX179/4,IF($BB$3="暦月",'通所型サービス（100名）'!AX179/('通所型サービス（100名）'!$BB$8/7),""))</f>
        <v>0</v>
      </c>
      <c r="BA179" s="105"/>
      <c r="BB179" s="18"/>
      <c r="BC179" s="32"/>
      <c r="BD179" s="32"/>
      <c r="BE179" s="32"/>
      <c r="BF179" s="80"/>
      <c r="BG179" s="3"/>
      <c r="BH179" s="3"/>
      <c r="BI179" s="3"/>
      <c r="BJ179" s="3"/>
      <c r="BK179" s="3"/>
      <c r="BL179" s="3"/>
      <c r="BM179" s="3"/>
      <c r="BN179" s="3"/>
      <c r="BO179" s="3"/>
      <c r="BP179" s="3"/>
      <c r="BQ179" s="3"/>
      <c r="BR179" s="3"/>
      <c r="BS179" s="3"/>
      <c r="BT179" s="3"/>
      <c r="BU179" s="3"/>
    </row>
    <row r="180" spans="1:73" ht="20.25" customHeight="1">
      <c r="A180" s="3"/>
      <c r="B180" s="11"/>
      <c r="C180" s="25"/>
      <c r="D180" s="37"/>
      <c r="E180" s="42"/>
      <c r="F180" s="209">
        <f>C178</f>
        <v>0</v>
      </c>
      <c r="G180" s="60"/>
      <c r="H180" s="69"/>
      <c r="I180" s="37"/>
      <c r="J180" s="37"/>
      <c r="K180" s="42"/>
      <c r="L180" s="69"/>
      <c r="M180" s="37"/>
      <c r="N180" s="37"/>
      <c r="O180" s="91"/>
      <c r="P180" s="95" t="s">
        <v>36</v>
      </c>
      <c r="Q180" s="101"/>
      <c r="R180" s="106"/>
      <c r="S180" s="119" t="str">
        <f>IF(S178="","",VLOOKUP(S178,'シフト記号表（勤務時間帯）'!$C$6:$U$35,19,FALSE))</f>
        <v/>
      </c>
      <c r="T180" s="131" t="str">
        <f>IF(T178="","",VLOOKUP(T178,'シフト記号表（勤務時間帯）'!$C$6:$U$35,19,FALSE))</f>
        <v/>
      </c>
      <c r="U180" s="131" t="str">
        <f>IF(U178="","",VLOOKUP(U178,'シフト記号表（勤務時間帯）'!$C$6:$U$35,19,FALSE))</f>
        <v/>
      </c>
      <c r="V180" s="131" t="str">
        <f>IF(V178="","",VLOOKUP(V178,'シフト記号表（勤務時間帯）'!$C$6:$U$35,19,FALSE))</f>
        <v/>
      </c>
      <c r="W180" s="131" t="str">
        <f>IF(W178="","",VLOOKUP(W178,'シフト記号表（勤務時間帯）'!$C$6:$U$35,19,FALSE))</f>
        <v/>
      </c>
      <c r="X180" s="131" t="str">
        <f>IF(X178="","",VLOOKUP(X178,'シフト記号表（勤務時間帯）'!$C$6:$U$35,19,FALSE))</f>
        <v/>
      </c>
      <c r="Y180" s="143" t="str">
        <f>IF(Y178="","",VLOOKUP(Y178,'シフト記号表（勤務時間帯）'!$C$6:$U$35,19,FALSE))</f>
        <v/>
      </c>
      <c r="Z180" s="119" t="str">
        <f>IF(Z178="","",VLOOKUP(Z178,'シフト記号表（勤務時間帯）'!$C$6:$U$35,19,FALSE))</f>
        <v/>
      </c>
      <c r="AA180" s="131" t="str">
        <f>IF(AA178="","",VLOOKUP(AA178,'シフト記号表（勤務時間帯）'!$C$6:$U$35,19,FALSE))</f>
        <v/>
      </c>
      <c r="AB180" s="131" t="str">
        <f>IF(AB178="","",VLOOKUP(AB178,'シフト記号表（勤務時間帯）'!$C$6:$U$35,19,FALSE))</f>
        <v/>
      </c>
      <c r="AC180" s="131" t="str">
        <f>IF(AC178="","",VLOOKUP(AC178,'シフト記号表（勤務時間帯）'!$C$6:$U$35,19,FALSE))</f>
        <v/>
      </c>
      <c r="AD180" s="131" t="str">
        <f>IF(AD178="","",VLOOKUP(AD178,'シフト記号表（勤務時間帯）'!$C$6:$U$35,19,FALSE))</f>
        <v/>
      </c>
      <c r="AE180" s="131" t="str">
        <f>IF(AE178="","",VLOOKUP(AE178,'シフト記号表（勤務時間帯）'!$C$6:$U$35,19,FALSE))</f>
        <v/>
      </c>
      <c r="AF180" s="143" t="str">
        <f>IF(AF178="","",VLOOKUP(AF178,'シフト記号表（勤務時間帯）'!$C$6:$U$35,19,FALSE))</f>
        <v/>
      </c>
      <c r="AG180" s="119" t="str">
        <f>IF(AG178="","",VLOOKUP(AG178,'シフト記号表（勤務時間帯）'!$C$6:$U$35,19,FALSE))</f>
        <v/>
      </c>
      <c r="AH180" s="131" t="str">
        <f>IF(AH178="","",VLOOKUP(AH178,'シフト記号表（勤務時間帯）'!$C$6:$U$35,19,FALSE))</f>
        <v/>
      </c>
      <c r="AI180" s="131" t="str">
        <f>IF(AI178="","",VLOOKUP(AI178,'シフト記号表（勤務時間帯）'!$C$6:$U$35,19,FALSE))</f>
        <v/>
      </c>
      <c r="AJ180" s="131" t="str">
        <f>IF(AJ178="","",VLOOKUP(AJ178,'シフト記号表（勤務時間帯）'!$C$6:$U$35,19,FALSE))</f>
        <v/>
      </c>
      <c r="AK180" s="131" t="str">
        <f>IF(AK178="","",VLOOKUP(AK178,'シフト記号表（勤務時間帯）'!$C$6:$U$35,19,FALSE))</f>
        <v/>
      </c>
      <c r="AL180" s="131" t="str">
        <f>IF(AL178="","",VLOOKUP(AL178,'シフト記号表（勤務時間帯）'!$C$6:$U$35,19,FALSE))</f>
        <v/>
      </c>
      <c r="AM180" s="143" t="str">
        <f>IF(AM178="","",VLOOKUP(AM178,'シフト記号表（勤務時間帯）'!$C$6:$U$35,19,FALSE))</f>
        <v/>
      </c>
      <c r="AN180" s="119" t="str">
        <f>IF(AN178="","",VLOOKUP(AN178,'シフト記号表（勤務時間帯）'!$C$6:$U$35,19,FALSE))</f>
        <v/>
      </c>
      <c r="AO180" s="131" t="str">
        <f>IF(AO178="","",VLOOKUP(AO178,'シフト記号表（勤務時間帯）'!$C$6:$U$35,19,FALSE))</f>
        <v/>
      </c>
      <c r="AP180" s="131" t="str">
        <f>IF(AP178="","",VLOOKUP(AP178,'シフト記号表（勤務時間帯）'!$C$6:$U$35,19,FALSE))</f>
        <v/>
      </c>
      <c r="AQ180" s="131" t="str">
        <f>IF(AQ178="","",VLOOKUP(AQ178,'シフト記号表（勤務時間帯）'!$C$6:$U$35,19,FALSE))</f>
        <v/>
      </c>
      <c r="AR180" s="131" t="str">
        <f>IF(AR178="","",VLOOKUP(AR178,'シフト記号表（勤務時間帯）'!$C$6:$U$35,19,FALSE))</f>
        <v/>
      </c>
      <c r="AS180" s="131" t="str">
        <f>IF(AS178="","",VLOOKUP(AS178,'シフト記号表（勤務時間帯）'!$C$6:$U$35,19,FALSE))</f>
        <v/>
      </c>
      <c r="AT180" s="143" t="str">
        <f>IF(AT178="","",VLOOKUP(AT178,'シフト記号表（勤務時間帯）'!$C$6:$U$35,19,FALSE))</f>
        <v/>
      </c>
      <c r="AU180" s="119" t="str">
        <f>IF(AU178="","",VLOOKUP(AU178,'シフト記号表（勤務時間帯）'!$C$6:$U$35,19,FALSE))</f>
        <v/>
      </c>
      <c r="AV180" s="131" t="str">
        <f>IF(AV178="","",VLOOKUP(AV178,'シフト記号表（勤務時間帯）'!$C$6:$U$35,19,FALSE))</f>
        <v/>
      </c>
      <c r="AW180" s="131" t="str">
        <f>IF(AW178="","",VLOOKUP(AW178,'シフト記号表（勤務時間帯）'!$C$6:$U$35,19,FALSE))</f>
        <v/>
      </c>
      <c r="AX180" s="174">
        <f>IF($BB$3="４週",SUM(S180:AT180),IF($BB$3="暦月",SUM(S180:AW180),""))</f>
        <v>0</v>
      </c>
      <c r="AY180" s="182"/>
      <c r="AZ180" s="188">
        <f>IF($BB$3="４週",AX180/4,IF($BB$3="暦月",'通所型サービス（100名）'!AX180/('通所型サービス（100名）'!$BB$8/7),""))</f>
        <v>0</v>
      </c>
      <c r="BA180" s="106"/>
      <c r="BB180" s="25"/>
      <c r="BC180" s="37"/>
      <c r="BD180" s="37"/>
      <c r="BE180" s="37"/>
      <c r="BF180" s="91"/>
      <c r="BG180" s="3"/>
      <c r="BH180" s="3"/>
      <c r="BI180" s="3"/>
      <c r="BJ180" s="3"/>
      <c r="BK180" s="3"/>
      <c r="BL180" s="3"/>
      <c r="BM180" s="3"/>
      <c r="BN180" s="3"/>
      <c r="BO180" s="3"/>
      <c r="BP180" s="3"/>
      <c r="BQ180" s="3"/>
      <c r="BR180" s="3"/>
      <c r="BS180" s="3"/>
      <c r="BT180" s="3"/>
      <c r="BU180" s="3"/>
    </row>
    <row r="181" spans="1:73" ht="20.25" customHeight="1">
      <c r="A181" s="3"/>
      <c r="B181" s="12">
        <f>B178+1</f>
        <v>54</v>
      </c>
      <c r="C181" s="27"/>
      <c r="D181" s="38"/>
      <c r="E181" s="43"/>
      <c r="F181" s="51"/>
      <c r="G181" s="51"/>
      <c r="H181" s="70"/>
      <c r="I181" s="38"/>
      <c r="J181" s="38"/>
      <c r="K181" s="43"/>
      <c r="L181" s="84"/>
      <c r="M181" s="38"/>
      <c r="N181" s="38"/>
      <c r="O181" s="90"/>
      <c r="P181" s="96" t="s">
        <v>54</v>
      </c>
      <c r="Q181" s="102"/>
      <c r="R181" s="107"/>
      <c r="S181" s="216"/>
      <c r="T181" s="218"/>
      <c r="U181" s="218"/>
      <c r="V181" s="218"/>
      <c r="W181" s="218"/>
      <c r="X181" s="218"/>
      <c r="Y181" s="219"/>
      <c r="Z181" s="216"/>
      <c r="AA181" s="218"/>
      <c r="AB181" s="218"/>
      <c r="AC181" s="218"/>
      <c r="AD181" s="218"/>
      <c r="AE181" s="218"/>
      <c r="AF181" s="219"/>
      <c r="AG181" s="216"/>
      <c r="AH181" s="218"/>
      <c r="AI181" s="218"/>
      <c r="AJ181" s="218"/>
      <c r="AK181" s="218"/>
      <c r="AL181" s="218"/>
      <c r="AM181" s="219"/>
      <c r="AN181" s="216"/>
      <c r="AO181" s="218"/>
      <c r="AP181" s="218"/>
      <c r="AQ181" s="218"/>
      <c r="AR181" s="218"/>
      <c r="AS181" s="218"/>
      <c r="AT181" s="219"/>
      <c r="AU181" s="216"/>
      <c r="AV181" s="218"/>
      <c r="AW181" s="218"/>
      <c r="AX181" s="221"/>
      <c r="AY181" s="183"/>
      <c r="AZ181" s="226"/>
      <c r="BA181" s="107"/>
      <c r="BB181" s="198"/>
      <c r="BC181" s="38"/>
      <c r="BD181" s="38"/>
      <c r="BE181" s="38"/>
      <c r="BF181" s="90"/>
      <c r="BG181" s="3"/>
      <c r="BH181" s="3"/>
      <c r="BI181" s="3"/>
      <c r="BJ181" s="3"/>
      <c r="BK181" s="3"/>
      <c r="BL181" s="3"/>
      <c r="BM181" s="3"/>
      <c r="BN181" s="3"/>
      <c r="BO181" s="3"/>
      <c r="BP181" s="3"/>
      <c r="BQ181" s="3"/>
      <c r="BR181" s="3"/>
      <c r="BS181" s="3"/>
      <c r="BT181" s="3"/>
      <c r="BU181" s="3"/>
    </row>
    <row r="182" spans="1:73" ht="20.25" customHeight="1">
      <c r="A182" s="3"/>
      <c r="B182" s="8"/>
      <c r="C182" s="18"/>
      <c r="D182" s="32"/>
      <c r="E182" s="40"/>
      <c r="F182" s="49"/>
      <c r="G182" s="57"/>
      <c r="H182" s="66"/>
      <c r="I182" s="32"/>
      <c r="J182" s="32"/>
      <c r="K182" s="40"/>
      <c r="L182" s="66"/>
      <c r="M182" s="32"/>
      <c r="N182" s="32"/>
      <c r="O182" s="80"/>
      <c r="P182" s="94" t="s">
        <v>69</v>
      </c>
      <c r="Q182" s="100"/>
      <c r="R182" s="105"/>
      <c r="S182" s="118" t="str">
        <f>IF(S181="","",VLOOKUP(S181,'シフト記号表（勤務時間帯）'!$C$6:$K$35,9,FALSE))</f>
        <v/>
      </c>
      <c r="T182" s="130" t="str">
        <f>IF(T181="","",VLOOKUP(T181,'シフト記号表（勤務時間帯）'!$C$6:$K$35,9,FALSE))</f>
        <v/>
      </c>
      <c r="U182" s="130" t="str">
        <f>IF(U181="","",VLOOKUP(U181,'シフト記号表（勤務時間帯）'!$C$6:$K$35,9,FALSE))</f>
        <v/>
      </c>
      <c r="V182" s="130" t="str">
        <f>IF(V181="","",VLOOKUP(V181,'シフト記号表（勤務時間帯）'!$C$6:$K$35,9,FALSE))</f>
        <v/>
      </c>
      <c r="W182" s="130" t="str">
        <f>IF(W181="","",VLOOKUP(W181,'シフト記号表（勤務時間帯）'!$C$6:$K$35,9,FALSE))</f>
        <v/>
      </c>
      <c r="X182" s="130" t="str">
        <f>IF(X181="","",VLOOKUP(X181,'シフト記号表（勤務時間帯）'!$C$6:$K$35,9,FALSE))</f>
        <v/>
      </c>
      <c r="Y182" s="142" t="str">
        <f>IF(Y181="","",VLOOKUP(Y181,'シフト記号表（勤務時間帯）'!$C$6:$K$35,9,FALSE))</f>
        <v/>
      </c>
      <c r="Z182" s="118" t="str">
        <f>IF(Z181="","",VLOOKUP(Z181,'シフト記号表（勤務時間帯）'!$C$6:$K$35,9,FALSE))</f>
        <v/>
      </c>
      <c r="AA182" s="130" t="str">
        <f>IF(AA181="","",VLOOKUP(AA181,'シフト記号表（勤務時間帯）'!$C$6:$K$35,9,FALSE))</f>
        <v/>
      </c>
      <c r="AB182" s="130" t="str">
        <f>IF(AB181="","",VLOOKUP(AB181,'シフト記号表（勤務時間帯）'!$C$6:$K$35,9,FALSE))</f>
        <v/>
      </c>
      <c r="AC182" s="130" t="str">
        <f>IF(AC181="","",VLOOKUP(AC181,'シフト記号表（勤務時間帯）'!$C$6:$K$35,9,FALSE))</f>
        <v/>
      </c>
      <c r="AD182" s="130" t="str">
        <f>IF(AD181="","",VLOOKUP(AD181,'シフト記号表（勤務時間帯）'!$C$6:$K$35,9,FALSE))</f>
        <v/>
      </c>
      <c r="AE182" s="130" t="str">
        <f>IF(AE181="","",VLOOKUP(AE181,'シフト記号表（勤務時間帯）'!$C$6:$K$35,9,FALSE))</f>
        <v/>
      </c>
      <c r="AF182" s="142" t="str">
        <f>IF(AF181="","",VLOOKUP(AF181,'シフト記号表（勤務時間帯）'!$C$6:$K$35,9,FALSE))</f>
        <v/>
      </c>
      <c r="AG182" s="118" t="str">
        <f>IF(AG181="","",VLOOKUP(AG181,'シフト記号表（勤務時間帯）'!$C$6:$K$35,9,FALSE))</f>
        <v/>
      </c>
      <c r="AH182" s="130" t="str">
        <f>IF(AH181="","",VLOOKUP(AH181,'シフト記号表（勤務時間帯）'!$C$6:$K$35,9,FALSE))</f>
        <v/>
      </c>
      <c r="AI182" s="130" t="str">
        <f>IF(AI181="","",VLOOKUP(AI181,'シフト記号表（勤務時間帯）'!$C$6:$K$35,9,FALSE))</f>
        <v/>
      </c>
      <c r="AJ182" s="130" t="str">
        <f>IF(AJ181="","",VLOOKUP(AJ181,'シフト記号表（勤務時間帯）'!$C$6:$K$35,9,FALSE))</f>
        <v/>
      </c>
      <c r="AK182" s="130" t="str">
        <f>IF(AK181="","",VLOOKUP(AK181,'シフト記号表（勤務時間帯）'!$C$6:$K$35,9,FALSE))</f>
        <v/>
      </c>
      <c r="AL182" s="130" t="str">
        <f>IF(AL181="","",VLOOKUP(AL181,'シフト記号表（勤務時間帯）'!$C$6:$K$35,9,FALSE))</f>
        <v/>
      </c>
      <c r="AM182" s="142" t="str">
        <f>IF(AM181="","",VLOOKUP(AM181,'シフト記号表（勤務時間帯）'!$C$6:$K$35,9,FALSE))</f>
        <v/>
      </c>
      <c r="AN182" s="118" t="str">
        <f>IF(AN181="","",VLOOKUP(AN181,'シフト記号表（勤務時間帯）'!$C$6:$K$35,9,FALSE))</f>
        <v/>
      </c>
      <c r="AO182" s="130" t="str">
        <f>IF(AO181="","",VLOOKUP(AO181,'シフト記号表（勤務時間帯）'!$C$6:$K$35,9,FALSE))</f>
        <v/>
      </c>
      <c r="AP182" s="130" t="str">
        <f>IF(AP181="","",VLOOKUP(AP181,'シフト記号表（勤務時間帯）'!$C$6:$K$35,9,FALSE))</f>
        <v/>
      </c>
      <c r="AQ182" s="130" t="str">
        <f>IF(AQ181="","",VLOOKUP(AQ181,'シフト記号表（勤務時間帯）'!$C$6:$K$35,9,FALSE))</f>
        <v/>
      </c>
      <c r="AR182" s="130" t="str">
        <f>IF(AR181="","",VLOOKUP(AR181,'シフト記号表（勤務時間帯）'!$C$6:$K$35,9,FALSE))</f>
        <v/>
      </c>
      <c r="AS182" s="130" t="str">
        <f>IF(AS181="","",VLOOKUP(AS181,'シフト記号表（勤務時間帯）'!$C$6:$K$35,9,FALSE))</f>
        <v/>
      </c>
      <c r="AT182" s="142" t="str">
        <f>IF(AT181="","",VLOOKUP(AT181,'シフト記号表（勤務時間帯）'!$C$6:$K$35,9,FALSE))</f>
        <v/>
      </c>
      <c r="AU182" s="118" t="str">
        <f>IF(AU181="","",VLOOKUP(AU181,'シフト記号表（勤務時間帯）'!$C$6:$K$35,9,FALSE))</f>
        <v/>
      </c>
      <c r="AV182" s="130" t="str">
        <f>IF(AV181="","",VLOOKUP(AV181,'シフト記号表（勤務時間帯）'!$C$6:$K$35,9,FALSE))</f>
        <v/>
      </c>
      <c r="AW182" s="130" t="str">
        <f>IF(AW181="","",VLOOKUP(AW181,'シフト記号表（勤務時間帯）'!$C$6:$K$35,9,FALSE))</f>
        <v/>
      </c>
      <c r="AX182" s="173">
        <f>IF($BB$3="４週",SUM(S182:AT182),IF($BB$3="暦月",SUM(S182:AW182),""))</f>
        <v>0</v>
      </c>
      <c r="AY182" s="181"/>
      <c r="AZ182" s="187">
        <f>IF($BB$3="４週",AX182/4,IF($BB$3="暦月",'通所型サービス（100名）'!AX182/('通所型サービス（100名）'!$BB$8/7),""))</f>
        <v>0</v>
      </c>
      <c r="BA182" s="105"/>
      <c r="BB182" s="18"/>
      <c r="BC182" s="32"/>
      <c r="BD182" s="32"/>
      <c r="BE182" s="32"/>
      <c r="BF182" s="80"/>
      <c r="BG182" s="3"/>
      <c r="BH182" s="3"/>
      <c r="BI182" s="3"/>
      <c r="BJ182" s="3"/>
      <c r="BK182" s="3"/>
      <c r="BL182" s="3"/>
      <c r="BM182" s="3"/>
      <c r="BN182" s="3"/>
      <c r="BO182" s="3"/>
      <c r="BP182" s="3"/>
      <c r="BQ182" s="3"/>
      <c r="BR182" s="3"/>
      <c r="BS182" s="3"/>
      <c r="BT182" s="3"/>
      <c r="BU182" s="3"/>
    </row>
    <row r="183" spans="1:73" ht="20.25" customHeight="1">
      <c r="A183" s="3"/>
      <c r="B183" s="11"/>
      <c r="C183" s="25"/>
      <c r="D183" s="37"/>
      <c r="E183" s="42"/>
      <c r="F183" s="209">
        <f>C181</f>
        <v>0</v>
      </c>
      <c r="G183" s="60"/>
      <c r="H183" s="69"/>
      <c r="I183" s="37"/>
      <c r="J183" s="37"/>
      <c r="K183" s="42"/>
      <c r="L183" s="69"/>
      <c r="M183" s="37"/>
      <c r="N183" s="37"/>
      <c r="O183" s="91"/>
      <c r="P183" s="95" t="s">
        <v>36</v>
      </c>
      <c r="Q183" s="101"/>
      <c r="R183" s="106"/>
      <c r="S183" s="119" t="str">
        <f>IF(S181="","",VLOOKUP(S181,'シフト記号表（勤務時間帯）'!$C$6:$U$35,19,FALSE))</f>
        <v/>
      </c>
      <c r="T183" s="131" t="str">
        <f>IF(T181="","",VLOOKUP(T181,'シフト記号表（勤務時間帯）'!$C$6:$U$35,19,FALSE))</f>
        <v/>
      </c>
      <c r="U183" s="131" t="str">
        <f>IF(U181="","",VLOOKUP(U181,'シフト記号表（勤務時間帯）'!$C$6:$U$35,19,FALSE))</f>
        <v/>
      </c>
      <c r="V183" s="131" t="str">
        <f>IF(V181="","",VLOOKUP(V181,'シフト記号表（勤務時間帯）'!$C$6:$U$35,19,FALSE))</f>
        <v/>
      </c>
      <c r="W183" s="131" t="str">
        <f>IF(W181="","",VLOOKUP(W181,'シフト記号表（勤務時間帯）'!$C$6:$U$35,19,FALSE))</f>
        <v/>
      </c>
      <c r="X183" s="131" t="str">
        <f>IF(X181="","",VLOOKUP(X181,'シフト記号表（勤務時間帯）'!$C$6:$U$35,19,FALSE))</f>
        <v/>
      </c>
      <c r="Y183" s="143" t="str">
        <f>IF(Y181="","",VLOOKUP(Y181,'シフト記号表（勤務時間帯）'!$C$6:$U$35,19,FALSE))</f>
        <v/>
      </c>
      <c r="Z183" s="119" t="str">
        <f>IF(Z181="","",VLOOKUP(Z181,'シフト記号表（勤務時間帯）'!$C$6:$U$35,19,FALSE))</f>
        <v/>
      </c>
      <c r="AA183" s="131" t="str">
        <f>IF(AA181="","",VLOOKUP(AA181,'シフト記号表（勤務時間帯）'!$C$6:$U$35,19,FALSE))</f>
        <v/>
      </c>
      <c r="AB183" s="131" t="str">
        <f>IF(AB181="","",VLOOKUP(AB181,'シフト記号表（勤務時間帯）'!$C$6:$U$35,19,FALSE))</f>
        <v/>
      </c>
      <c r="AC183" s="131" t="str">
        <f>IF(AC181="","",VLOOKUP(AC181,'シフト記号表（勤務時間帯）'!$C$6:$U$35,19,FALSE))</f>
        <v/>
      </c>
      <c r="AD183" s="131" t="str">
        <f>IF(AD181="","",VLOOKUP(AD181,'シフト記号表（勤務時間帯）'!$C$6:$U$35,19,FALSE))</f>
        <v/>
      </c>
      <c r="AE183" s="131" t="str">
        <f>IF(AE181="","",VLOOKUP(AE181,'シフト記号表（勤務時間帯）'!$C$6:$U$35,19,FALSE))</f>
        <v/>
      </c>
      <c r="AF183" s="143" t="str">
        <f>IF(AF181="","",VLOOKUP(AF181,'シフト記号表（勤務時間帯）'!$C$6:$U$35,19,FALSE))</f>
        <v/>
      </c>
      <c r="AG183" s="119" t="str">
        <f>IF(AG181="","",VLOOKUP(AG181,'シフト記号表（勤務時間帯）'!$C$6:$U$35,19,FALSE))</f>
        <v/>
      </c>
      <c r="AH183" s="131" t="str">
        <f>IF(AH181="","",VLOOKUP(AH181,'シフト記号表（勤務時間帯）'!$C$6:$U$35,19,FALSE))</f>
        <v/>
      </c>
      <c r="AI183" s="131" t="str">
        <f>IF(AI181="","",VLOOKUP(AI181,'シフト記号表（勤務時間帯）'!$C$6:$U$35,19,FALSE))</f>
        <v/>
      </c>
      <c r="AJ183" s="131" t="str">
        <f>IF(AJ181="","",VLOOKUP(AJ181,'シフト記号表（勤務時間帯）'!$C$6:$U$35,19,FALSE))</f>
        <v/>
      </c>
      <c r="AK183" s="131" t="str">
        <f>IF(AK181="","",VLOOKUP(AK181,'シフト記号表（勤務時間帯）'!$C$6:$U$35,19,FALSE))</f>
        <v/>
      </c>
      <c r="AL183" s="131" t="str">
        <f>IF(AL181="","",VLOOKUP(AL181,'シフト記号表（勤務時間帯）'!$C$6:$U$35,19,FALSE))</f>
        <v/>
      </c>
      <c r="AM183" s="143" t="str">
        <f>IF(AM181="","",VLOOKUP(AM181,'シフト記号表（勤務時間帯）'!$C$6:$U$35,19,FALSE))</f>
        <v/>
      </c>
      <c r="AN183" s="119" t="str">
        <f>IF(AN181="","",VLOOKUP(AN181,'シフト記号表（勤務時間帯）'!$C$6:$U$35,19,FALSE))</f>
        <v/>
      </c>
      <c r="AO183" s="131" t="str">
        <f>IF(AO181="","",VLOOKUP(AO181,'シフト記号表（勤務時間帯）'!$C$6:$U$35,19,FALSE))</f>
        <v/>
      </c>
      <c r="AP183" s="131" t="str">
        <f>IF(AP181="","",VLOOKUP(AP181,'シフト記号表（勤務時間帯）'!$C$6:$U$35,19,FALSE))</f>
        <v/>
      </c>
      <c r="AQ183" s="131" t="str">
        <f>IF(AQ181="","",VLOOKUP(AQ181,'シフト記号表（勤務時間帯）'!$C$6:$U$35,19,FALSE))</f>
        <v/>
      </c>
      <c r="AR183" s="131" t="str">
        <f>IF(AR181="","",VLOOKUP(AR181,'シフト記号表（勤務時間帯）'!$C$6:$U$35,19,FALSE))</f>
        <v/>
      </c>
      <c r="AS183" s="131" t="str">
        <f>IF(AS181="","",VLOOKUP(AS181,'シフト記号表（勤務時間帯）'!$C$6:$U$35,19,FALSE))</f>
        <v/>
      </c>
      <c r="AT183" s="143" t="str">
        <f>IF(AT181="","",VLOOKUP(AT181,'シフト記号表（勤務時間帯）'!$C$6:$U$35,19,FALSE))</f>
        <v/>
      </c>
      <c r="AU183" s="119" t="str">
        <f>IF(AU181="","",VLOOKUP(AU181,'シフト記号表（勤務時間帯）'!$C$6:$U$35,19,FALSE))</f>
        <v/>
      </c>
      <c r="AV183" s="131" t="str">
        <f>IF(AV181="","",VLOOKUP(AV181,'シフト記号表（勤務時間帯）'!$C$6:$U$35,19,FALSE))</f>
        <v/>
      </c>
      <c r="AW183" s="131" t="str">
        <f>IF(AW181="","",VLOOKUP(AW181,'シフト記号表（勤務時間帯）'!$C$6:$U$35,19,FALSE))</f>
        <v/>
      </c>
      <c r="AX183" s="174">
        <f>IF($BB$3="４週",SUM(S183:AT183),IF($BB$3="暦月",SUM(S183:AW183),""))</f>
        <v>0</v>
      </c>
      <c r="AY183" s="182"/>
      <c r="AZ183" s="188">
        <f>IF($BB$3="４週",AX183/4,IF($BB$3="暦月",'通所型サービス（100名）'!AX183/('通所型サービス（100名）'!$BB$8/7),""))</f>
        <v>0</v>
      </c>
      <c r="BA183" s="106"/>
      <c r="BB183" s="25"/>
      <c r="BC183" s="37"/>
      <c r="BD183" s="37"/>
      <c r="BE183" s="37"/>
      <c r="BF183" s="91"/>
      <c r="BG183" s="3"/>
      <c r="BH183" s="3"/>
      <c r="BI183" s="3"/>
      <c r="BJ183" s="3"/>
      <c r="BK183" s="3"/>
      <c r="BL183" s="3"/>
      <c r="BM183" s="3"/>
      <c r="BN183" s="3"/>
      <c r="BO183" s="3"/>
      <c r="BP183" s="3"/>
      <c r="BQ183" s="3"/>
      <c r="BR183" s="3"/>
      <c r="BS183" s="3"/>
      <c r="BT183" s="3"/>
      <c r="BU183" s="3"/>
    </row>
    <row r="184" spans="1:73" ht="20.25" customHeight="1">
      <c r="A184" s="3"/>
      <c r="B184" s="12">
        <f>B181+1</f>
        <v>55</v>
      </c>
      <c r="C184" s="27"/>
      <c r="D184" s="38"/>
      <c r="E184" s="43"/>
      <c r="F184" s="51"/>
      <c r="G184" s="51"/>
      <c r="H184" s="70"/>
      <c r="I184" s="38"/>
      <c r="J184" s="38"/>
      <c r="K184" s="43"/>
      <c r="L184" s="84"/>
      <c r="M184" s="38"/>
      <c r="N184" s="38"/>
      <c r="O184" s="90"/>
      <c r="P184" s="96" t="s">
        <v>54</v>
      </c>
      <c r="Q184" s="102"/>
      <c r="R184" s="107"/>
      <c r="S184" s="216"/>
      <c r="T184" s="218"/>
      <c r="U184" s="218"/>
      <c r="V184" s="218"/>
      <c r="W184" s="218"/>
      <c r="X184" s="218"/>
      <c r="Y184" s="219"/>
      <c r="Z184" s="216"/>
      <c r="AA184" s="218"/>
      <c r="AB184" s="218"/>
      <c r="AC184" s="218"/>
      <c r="AD184" s="218"/>
      <c r="AE184" s="218"/>
      <c r="AF184" s="219"/>
      <c r="AG184" s="216"/>
      <c r="AH184" s="218"/>
      <c r="AI184" s="218"/>
      <c r="AJ184" s="218"/>
      <c r="AK184" s="218"/>
      <c r="AL184" s="218"/>
      <c r="AM184" s="219"/>
      <c r="AN184" s="216"/>
      <c r="AO184" s="218"/>
      <c r="AP184" s="218"/>
      <c r="AQ184" s="218"/>
      <c r="AR184" s="218"/>
      <c r="AS184" s="218"/>
      <c r="AT184" s="219"/>
      <c r="AU184" s="216"/>
      <c r="AV184" s="218"/>
      <c r="AW184" s="218"/>
      <c r="AX184" s="221"/>
      <c r="AY184" s="183"/>
      <c r="AZ184" s="226"/>
      <c r="BA184" s="107"/>
      <c r="BB184" s="198"/>
      <c r="BC184" s="38"/>
      <c r="BD184" s="38"/>
      <c r="BE184" s="38"/>
      <c r="BF184" s="90"/>
      <c r="BG184" s="3"/>
      <c r="BH184" s="3"/>
      <c r="BI184" s="3"/>
      <c r="BJ184" s="3"/>
      <c r="BK184" s="3"/>
      <c r="BL184" s="3"/>
      <c r="BM184" s="3"/>
      <c r="BN184" s="3"/>
      <c r="BO184" s="3"/>
      <c r="BP184" s="3"/>
      <c r="BQ184" s="3"/>
      <c r="BR184" s="3"/>
      <c r="BS184" s="3"/>
      <c r="BT184" s="3"/>
      <c r="BU184" s="3"/>
    </row>
    <row r="185" spans="1:73" ht="20.25" customHeight="1">
      <c r="A185" s="3"/>
      <c r="B185" s="8"/>
      <c r="C185" s="18"/>
      <c r="D185" s="32"/>
      <c r="E185" s="40"/>
      <c r="F185" s="49"/>
      <c r="G185" s="57"/>
      <c r="H185" s="66"/>
      <c r="I185" s="32"/>
      <c r="J185" s="32"/>
      <c r="K185" s="40"/>
      <c r="L185" s="66"/>
      <c r="M185" s="32"/>
      <c r="N185" s="32"/>
      <c r="O185" s="80"/>
      <c r="P185" s="94" t="s">
        <v>69</v>
      </c>
      <c r="Q185" s="100"/>
      <c r="R185" s="105"/>
      <c r="S185" s="118" t="str">
        <f>IF(S184="","",VLOOKUP(S184,'シフト記号表（勤務時間帯）'!$C$6:$K$35,9,FALSE))</f>
        <v/>
      </c>
      <c r="T185" s="130" t="str">
        <f>IF(T184="","",VLOOKUP(T184,'シフト記号表（勤務時間帯）'!$C$6:$K$35,9,FALSE))</f>
        <v/>
      </c>
      <c r="U185" s="130" t="str">
        <f>IF(U184="","",VLOOKUP(U184,'シフト記号表（勤務時間帯）'!$C$6:$K$35,9,FALSE))</f>
        <v/>
      </c>
      <c r="V185" s="130" t="str">
        <f>IF(V184="","",VLOOKUP(V184,'シフト記号表（勤務時間帯）'!$C$6:$K$35,9,FALSE))</f>
        <v/>
      </c>
      <c r="W185" s="130" t="str">
        <f>IF(W184="","",VLOOKUP(W184,'シフト記号表（勤務時間帯）'!$C$6:$K$35,9,FALSE))</f>
        <v/>
      </c>
      <c r="X185" s="130" t="str">
        <f>IF(X184="","",VLOOKUP(X184,'シフト記号表（勤務時間帯）'!$C$6:$K$35,9,FALSE))</f>
        <v/>
      </c>
      <c r="Y185" s="142" t="str">
        <f>IF(Y184="","",VLOOKUP(Y184,'シフト記号表（勤務時間帯）'!$C$6:$K$35,9,FALSE))</f>
        <v/>
      </c>
      <c r="Z185" s="118" t="str">
        <f>IF(Z184="","",VLOOKUP(Z184,'シフト記号表（勤務時間帯）'!$C$6:$K$35,9,FALSE))</f>
        <v/>
      </c>
      <c r="AA185" s="130" t="str">
        <f>IF(AA184="","",VLOOKUP(AA184,'シフト記号表（勤務時間帯）'!$C$6:$K$35,9,FALSE))</f>
        <v/>
      </c>
      <c r="AB185" s="130" t="str">
        <f>IF(AB184="","",VLOOKUP(AB184,'シフト記号表（勤務時間帯）'!$C$6:$K$35,9,FALSE))</f>
        <v/>
      </c>
      <c r="AC185" s="130" t="str">
        <f>IF(AC184="","",VLOOKUP(AC184,'シフト記号表（勤務時間帯）'!$C$6:$K$35,9,FALSE))</f>
        <v/>
      </c>
      <c r="AD185" s="130" t="str">
        <f>IF(AD184="","",VLOOKUP(AD184,'シフト記号表（勤務時間帯）'!$C$6:$K$35,9,FALSE))</f>
        <v/>
      </c>
      <c r="AE185" s="130" t="str">
        <f>IF(AE184="","",VLOOKUP(AE184,'シフト記号表（勤務時間帯）'!$C$6:$K$35,9,FALSE))</f>
        <v/>
      </c>
      <c r="AF185" s="142" t="str">
        <f>IF(AF184="","",VLOOKUP(AF184,'シフト記号表（勤務時間帯）'!$C$6:$K$35,9,FALSE))</f>
        <v/>
      </c>
      <c r="AG185" s="118" t="str">
        <f>IF(AG184="","",VLOOKUP(AG184,'シフト記号表（勤務時間帯）'!$C$6:$K$35,9,FALSE))</f>
        <v/>
      </c>
      <c r="AH185" s="130" t="str">
        <f>IF(AH184="","",VLOOKUP(AH184,'シフト記号表（勤務時間帯）'!$C$6:$K$35,9,FALSE))</f>
        <v/>
      </c>
      <c r="AI185" s="130" t="str">
        <f>IF(AI184="","",VLOOKUP(AI184,'シフト記号表（勤務時間帯）'!$C$6:$K$35,9,FALSE))</f>
        <v/>
      </c>
      <c r="AJ185" s="130" t="str">
        <f>IF(AJ184="","",VLOOKUP(AJ184,'シフト記号表（勤務時間帯）'!$C$6:$K$35,9,FALSE))</f>
        <v/>
      </c>
      <c r="AK185" s="130" t="str">
        <f>IF(AK184="","",VLOOKUP(AK184,'シフト記号表（勤務時間帯）'!$C$6:$K$35,9,FALSE))</f>
        <v/>
      </c>
      <c r="AL185" s="130" t="str">
        <f>IF(AL184="","",VLOOKUP(AL184,'シフト記号表（勤務時間帯）'!$C$6:$K$35,9,FALSE))</f>
        <v/>
      </c>
      <c r="AM185" s="142" t="str">
        <f>IF(AM184="","",VLOOKUP(AM184,'シフト記号表（勤務時間帯）'!$C$6:$K$35,9,FALSE))</f>
        <v/>
      </c>
      <c r="AN185" s="118" t="str">
        <f>IF(AN184="","",VLOOKUP(AN184,'シフト記号表（勤務時間帯）'!$C$6:$K$35,9,FALSE))</f>
        <v/>
      </c>
      <c r="AO185" s="130" t="str">
        <f>IF(AO184="","",VLOOKUP(AO184,'シフト記号表（勤務時間帯）'!$C$6:$K$35,9,FALSE))</f>
        <v/>
      </c>
      <c r="AP185" s="130" t="str">
        <f>IF(AP184="","",VLOOKUP(AP184,'シフト記号表（勤務時間帯）'!$C$6:$K$35,9,FALSE))</f>
        <v/>
      </c>
      <c r="AQ185" s="130" t="str">
        <f>IF(AQ184="","",VLOOKUP(AQ184,'シフト記号表（勤務時間帯）'!$C$6:$K$35,9,FALSE))</f>
        <v/>
      </c>
      <c r="AR185" s="130" t="str">
        <f>IF(AR184="","",VLOOKUP(AR184,'シフト記号表（勤務時間帯）'!$C$6:$K$35,9,FALSE))</f>
        <v/>
      </c>
      <c r="AS185" s="130" t="str">
        <f>IF(AS184="","",VLOOKUP(AS184,'シフト記号表（勤務時間帯）'!$C$6:$K$35,9,FALSE))</f>
        <v/>
      </c>
      <c r="AT185" s="142" t="str">
        <f>IF(AT184="","",VLOOKUP(AT184,'シフト記号表（勤務時間帯）'!$C$6:$K$35,9,FALSE))</f>
        <v/>
      </c>
      <c r="AU185" s="118" t="str">
        <f>IF(AU184="","",VLOOKUP(AU184,'シフト記号表（勤務時間帯）'!$C$6:$K$35,9,FALSE))</f>
        <v/>
      </c>
      <c r="AV185" s="130" t="str">
        <f>IF(AV184="","",VLOOKUP(AV184,'シフト記号表（勤務時間帯）'!$C$6:$K$35,9,FALSE))</f>
        <v/>
      </c>
      <c r="AW185" s="130" t="str">
        <f>IF(AW184="","",VLOOKUP(AW184,'シフト記号表（勤務時間帯）'!$C$6:$K$35,9,FALSE))</f>
        <v/>
      </c>
      <c r="AX185" s="173">
        <f>IF($BB$3="４週",SUM(S185:AT185),IF($BB$3="暦月",SUM(S185:AW185),""))</f>
        <v>0</v>
      </c>
      <c r="AY185" s="181"/>
      <c r="AZ185" s="187">
        <f>IF($BB$3="４週",AX185/4,IF($BB$3="暦月",'通所型サービス（100名）'!AX185/('通所型サービス（100名）'!$BB$8/7),""))</f>
        <v>0</v>
      </c>
      <c r="BA185" s="105"/>
      <c r="BB185" s="18"/>
      <c r="BC185" s="32"/>
      <c r="BD185" s="32"/>
      <c r="BE185" s="32"/>
      <c r="BF185" s="80"/>
      <c r="BG185" s="3"/>
      <c r="BH185" s="3"/>
      <c r="BI185" s="3"/>
      <c r="BJ185" s="3"/>
      <c r="BK185" s="3"/>
      <c r="BL185" s="3"/>
      <c r="BM185" s="3"/>
      <c r="BN185" s="3"/>
      <c r="BO185" s="3"/>
      <c r="BP185" s="3"/>
      <c r="BQ185" s="3"/>
      <c r="BR185" s="3"/>
      <c r="BS185" s="3"/>
      <c r="BT185" s="3"/>
      <c r="BU185" s="3"/>
    </row>
    <row r="186" spans="1:73" ht="20.25" customHeight="1">
      <c r="A186" s="3"/>
      <c r="B186" s="11"/>
      <c r="C186" s="25"/>
      <c r="D186" s="37"/>
      <c r="E186" s="42"/>
      <c r="F186" s="209">
        <f>C184</f>
        <v>0</v>
      </c>
      <c r="G186" s="60"/>
      <c r="H186" s="69"/>
      <c r="I186" s="37"/>
      <c r="J186" s="37"/>
      <c r="K186" s="42"/>
      <c r="L186" s="69"/>
      <c r="M186" s="37"/>
      <c r="N186" s="37"/>
      <c r="O186" s="91"/>
      <c r="P186" s="95" t="s">
        <v>36</v>
      </c>
      <c r="Q186" s="101"/>
      <c r="R186" s="106"/>
      <c r="S186" s="119" t="str">
        <f>IF(S184="","",VLOOKUP(S184,'シフト記号表（勤務時間帯）'!$C$6:$U$35,19,FALSE))</f>
        <v/>
      </c>
      <c r="T186" s="131" t="str">
        <f>IF(T184="","",VLOOKUP(T184,'シフト記号表（勤務時間帯）'!$C$6:$U$35,19,FALSE))</f>
        <v/>
      </c>
      <c r="U186" s="131" t="str">
        <f>IF(U184="","",VLOOKUP(U184,'シフト記号表（勤務時間帯）'!$C$6:$U$35,19,FALSE))</f>
        <v/>
      </c>
      <c r="V186" s="131" t="str">
        <f>IF(V184="","",VLOOKUP(V184,'シフト記号表（勤務時間帯）'!$C$6:$U$35,19,FALSE))</f>
        <v/>
      </c>
      <c r="W186" s="131" t="str">
        <f>IF(W184="","",VLOOKUP(W184,'シフト記号表（勤務時間帯）'!$C$6:$U$35,19,FALSE))</f>
        <v/>
      </c>
      <c r="X186" s="131" t="str">
        <f>IF(X184="","",VLOOKUP(X184,'シフト記号表（勤務時間帯）'!$C$6:$U$35,19,FALSE))</f>
        <v/>
      </c>
      <c r="Y186" s="143" t="str">
        <f>IF(Y184="","",VLOOKUP(Y184,'シフト記号表（勤務時間帯）'!$C$6:$U$35,19,FALSE))</f>
        <v/>
      </c>
      <c r="Z186" s="119" t="str">
        <f>IF(Z184="","",VLOOKUP(Z184,'シフト記号表（勤務時間帯）'!$C$6:$U$35,19,FALSE))</f>
        <v/>
      </c>
      <c r="AA186" s="131" t="str">
        <f>IF(AA184="","",VLOOKUP(AA184,'シフト記号表（勤務時間帯）'!$C$6:$U$35,19,FALSE))</f>
        <v/>
      </c>
      <c r="AB186" s="131" t="str">
        <f>IF(AB184="","",VLOOKUP(AB184,'シフト記号表（勤務時間帯）'!$C$6:$U$35,19,FALSE))</f>
        <v/>
      </c>
      <c r="AC186" s="131" t="str">
        <f>IF(AC184="","",VLOOKUP(AC184,'シフト記号表（勤務時間帯）'!$C$6:$U$35,19,FALSE))</f>
        <v/>
      </c>
      <c r="AD186" s="131" t="str">
        <f>IF(AD184="","",VLOOKUP(AD184,'シフト記号表（勤務時間帯）'!$C$6:$U$35,19,FALSE))</f>
        <v/>
      </c>
      <c r="AE186" s="131" t="str">
        <f>IF(AE184="","",VLOOKUP(AE184,'シフト記号表（勤務時間帯）'!$C$6:$U$35,19,FALSE))</f>
        <v/>
      </c>
      <c r="AF186" s="143" t="str">
        <f>IF(AF184="","",VLOOKUP(AF184,'シフト記号表（勤務時間帯）'!$C$6:$U$35,19,FALSE))</f>
        <v/>
      </c>
      <c r="AG186" s="119" t="str">
        <f>IF(AG184="","",VLOOKUP(AG184,'シフト記号表（勤務時間帯）'!$C$6:$U$35,19,FALSE))</f>
        <v/>
      </c>
      <c r="AH186" s="131" t="str">
        <f>IF(AH184="","",VLOOKUP(AH184,'シフト記号表（勤務時間帯）'!$C$6:$U$35,19,FALSE))</f>
        <v/>
      </c>
      <c r="AI186" s="131" t="str">
        <f>IF(AI184="","",VLOOKUP(AI184,'シフト記号表（勤務時間帯）'!$C$6:$U$35,19,FALSE))</f>
        <v/>
      </c>
      <c r="AJ186" s="131" t="str">
        <f>IF(AJ184="","",VLOOKUP(AJ184,'シフト記号表（勤務時間帯）'!$C$6:$U$35,19,FALSE))</f>
        <v/>
      </c>
      <c r="AK186" s="131" t="str">
        <f>IF(AK184="","",VLOOKUP(AK184,'シフト記号表（勤務時間帯）'!$C$6:$U$35,19,FALSE))</f>
        <v/>
      </c>
      <c r="AL186" s="131" t="str">
        <f>IF(AL184="","",VLOOKUP(AL184,'シフト記号表（勤務時間帯）'!$C$6:$U$35,19,FALSE))</f>
        <v/>
      </c>
      <c r="AM186" s="143" t="str">
        <f>IF(AM184="","",VLOOKUP(AM184,'シフト記号表（勤務時間帯）'!$C$6:$U$35,19,FALSE))</f>
        <v/>
      </c>
      <c r="AN186" s="119" t="str">
        <f>IF(AN184="","",VLOOKUP(AN184,'シフト記号表（勤務時間帯）'!$C$6:$U$35,19,FALSE))</f>
        <v/>
      </c>
      <c r="AO186" s="131" t="str">
        <f>IF(AO184="","",VLOOKUP(AO184,'シフト記号表（勤務時間帯）'!$C$6:$U$35,19,FALSE))</f>
        <v/>
      </c>
      <c r="AP186" s="131" t="str">
        <f>IF(AP184="","",VLOOKUP(AP184,'シフト記号表（勤務時間帯）'!$C$6:$U$35,19,FALSE))</f>
        <v/>
      </c>
      <c r="AQ186" s="131" t="str">
        <f>IF(AQ184="","",VLOOKUP(AQ184,'シフト記号表（勤務時間帯）'!$C$6:$U$35,19,FALSE))</f>
        <v/>
      </c>
      <c r="AR186" s="131" t="str">
        <f>IF(AR184="","",VLOOKUP(AR184,'シフト記号表（勤務時間帯）'!$C$6:$U$35,19,FALSE))</f>
        <v/>
      </c>
      <c r="AS186" s="131" t="str">
        <f>IF(AS184="","",VLOOKUP(AS184,'シフト記号表（勤務時間帯）'!$C$6:$U$35,19,FALSE))</f>
        <v/>
      </c>
      <c r="AT186" s="143" t="str">
        <f>IF(AT184="","",VLOOKUP(AT184,'シフト記号表（勤務時間帯）'!$C$6:$U$35,19,FALSE))</f>
        <v/>
      </c>
      <c r="AU186" s="119" t="str">
        <f>IF(AU184="","",VLOOKUP(AU184,'シフト記号表（勤務時間帯）'!$C$6:$U$35,19,FALSE))</f>
        <v/>
      </c>
      <c r="AV186" s="131" t="str">
        <f>IF(AV184="","",VLOOKUP(AV184,'シフト記号表（勤務時間帯）'!$C$6:$U$35,19,FALSE))</f>
        <v/>
      </c>
      <c r="AW186" s="131" t="str">
        <f>IF(AW184="","",VLOOKUP(AW184,'シフト記号表（勤務時間帯）'!$C$6:$U$35,19,FALSE))</f>
        <v/>
      </c>
      <c r="AX186" s="174">
        <f>IF($BB$3="４週",SUM(S186:AT186),IF($BB$3="暦月",SUM(S186:AW186),""))</f>
        <v>0</v>
      </c>
      <c r="AY186" s="182"/>
      <c r="AZ186" s="188">
        <f>IF($BB$3="４週",AX186/4,IF($BB$3="暦月",'通所型サービス（100名）'!AX186/('通所型サービス（100名）'!$BB$8/7),""))</f>
        <v>0</v>
      </c>
      <c r="BA186" s="106"/>
      <c r="BB186" s="25"/>
      <c r="BC186" s="37"/>
      <c r="BD186" s="37"/>
      <c r="BE186" s="37"/>
      <c r="BF186" s="91"/>
      <c r="BG186" s="3"/>
      <c r="BH186" s="3"/>
      <c r="BI186" s="3"/>
      <c r="BJ186" s="3"/>
      <c r="BK186" s="3"/>
      <c r="BL186" s="3"/>
      <c r="BM186" s="3"/>
      <c r="BN186" s="3"/>
      <c r="BO186" s="3"/>
      <c r="BP186" s="3"/>
      <c r="BQ186" s="3"/>
      <c r="BR186" s="3"/>
      <c r="BS186" s="3"/>
      <c r="BT186" s="3"/>
      <c r="BU186" s="3"/>
    </row>
    <row r="187" spans="1:73" ht="20.25" customHeight="1">
      <c r="A187" s="3"/>
      <c r="B187" s="12">
        <f>B184+1</f>
        <v>56</v>
      </c>
      <c r="C187" s="27"/>
      <c r="D187" s="38"/>
      <c r="E187" s="43"/>
      <c r="F187" s="51"/>
      <c r="G187" s="51"/>
      <c r="H187" s="70"/>
      <c r="I187" s="38"/>
      <c r="J187" s="38"/>
      <c r="K187" s="43"/>
      <c r="L187" s="84"/>
      <c r="M187" s="38"/>
      <c r="N187" s="38"/>
      <c r="O187" s="90"/>
      <c r="P187" s="96" t="s">
        <v>54</v>
      </c>
      <c r="Q187" s="102"/>
      <c r="R187" s="107"/>
      <c r="S187" s="216"/>
      <c r="T187" s="218"/>
      <c r="U187" s="218"/>
      <c r="V187" s="218"/>
      <c r="W187" s="218"/>
      <c r="X187" s="218"/>
      <c r="Y187" s="219"/>
      <c r="Z187" s="216"/>
      <c r="AA187" s="218"/>
      <c r="AB187" s="218"/>
      <c r="AC187" s="218"/>
      <c r="AD187" s="218"/>
      <c r="AE187" s="218"/>
      <c r="AF187" s="219"/>
      <c r="AG187" s="216"/>
      <c r="AH187" s="218"/>
      <c r="AI187" s="218"/>
      <c r="AJ187" s="218"/>
      <c r="AK187" s="218"/>
      <c r="AL187" s="218"/>
      <c r="AM187" s="219"/>
      <c r="AN187" s="216"/>
      <c r="AO187" s="218"/>
      <c r="AP187" s="218"/>
      <c r="AQ187" s="218"/>
      <c r="AR187" s="218"/>
      <c r="AS187" s="218"/>
      <c r="AT187" s="219"/>
      <c r="AU187" s="216"/>
      <c r="AV187" s="218"/>
      <c r="AW187" s="218"/>
      <c r="AX187" s="221"/>
      <c r="AY187" s="183"/>
      <c r="AZ187" s="226"/>
      <c r="BA187" s="107"/>
      <c r="BB187" s="198"/>
      <c r="BC187" s="38"/>
      <c r="BD187" s="38"/>
      <c r="BE187" s="38"/>
      <c r="BF187" s="90"/>
      <c r="BG187" s="3"/>
      <c r="BH187" s="3"/>
      <c r="BI187" s="3"/>
      <c r="BJ187" s="3"/>
      <c r="BK187" s="3"/>
      <c r="BL187" s="3"/>
      <c r="BM187" s="3"/>
      <c r="BN187" s="3"/>
      <c r="BO187" s="3"/>
      <c r="BP187" s="3"/>
      <c r="BQ187" s="3"/>
      <c r="BR187" s="3"/>
      <c r="BS187" s="3"/>
      <c r="BT187" s="3"/>
      <c r="BU187" s="3"/>
    </row>
    <row r="188" spans="1:73" ht="20.25" customHeight="1">
      <c r="A188" s="3"/>
      <c r="B188" s="8"/>
      <c r="C188" s="18"/>
      <c r="D188" s="32"/>
      <c r="E188" s="40"/>
      <c r="F188" s="49"/>
      <c r="G188" s="57"/>
      <c r="H188" s="66"/>
      <c r="I188" s="32"/>
      <c r="J188" s="32"/>
      <c r="K188" s="40"/>
      <c r="L188" s="66"/>
      <c r="M188" s="32"/>
      <c r="N188" s="32"/>
      <c r="O188" s="80"/>
      <c r="P188" s="94" t="s">
        <v>69</v>
      </c>
      <c r="Q188" s="100"/>
      <c r="R188" s="105"/>
      <c r="S188" s="118" t="str">
        <f>IF(S187="","",VLOOKUP(S187,'シフト記号表（勤務時間帯）'!$C$6:$K$35,9,FALSE))</f>
        <v/>
      </c>
      <c r="T188" s="130" t="str">
        <f>IF(T187="","",VLOOKUP(T187,'シフト記号表（勤務時間帯）'!$C$6:$K$35,9,FALSE))</f>
        <v/>
      </c>
      <c r="U188" s="130" t="str">
        <f>IF(U187="","",VLOOKUP(U187,'シフト記号表（勤務時間帯）'!$C$6:$K$35,9,FALSE))</f>
        <v/>
      </c>
      <c r="V188" s="130" t="str">
        <f>IF(V187="","",VLOOKUP(V187,'シフト記号表（勤務時間帯）'!$C$6:$K$35,9,FALSE))</f>
        <v/>
      </c>
      <c r="W188" s="130" t="str">
        <f>IF(W187="","",VLOOKUP(W187,'シフト記号表（勤務時間帯）'!$C$6:$K$35,9,FALSE))</f>
        <v/>
      </c>
      <c r="X188" s="130" t="str">
        <f>IF(X187="","",VLOOKUP(X187,'シフト記号表（勤務時間帯）'!$C$6:$K$35,9,FALSE))</f>
        <v/>
      </c>
      <c r="Y188" s="142" t="str">
        <f>IF(Y187="","",VLOOKUP(Y187,'シフト記号表（勤務時間帯）'!$C$6:$K$35,9,FALSE))</f>
        <v/>
      </c>
      <c r="Z188" s="118" t="str">
        <f>IF(Z187="","",VLOOKUP(Z187,'シフト記号表（勤務時間帯）'!$C$6:$K$35,9,FALSE))</f>
        <v/>
      </c>
      <c r="AA188" s="130" t="str">
        <f>IF(AA187="","",VLOOKUP(AA187,'シフト記号表（勤務時間帯）'!$C$6:$K$35,9,FALSE))</f>
        <v/>
      </c>
      <c r="AB188" s="130" t="str">
        <f>IF(AB187="","",VLOOKUP(AB187,'シフト記号表（勤務時間帯）'!$C$6:$K$35,9,FALSE))</f>
        <v/>
      </c>
      <c r="AC188" s="130" t="str">
        <f>IF(AC187="","",VLOOKUP(AC187,'シフト記号表（勤務時間帯）'!$C$6:$K$35,9,FALSE))</f>
        <v/>
      </c>
      <c r="AD188" s="130" t="str">
        <f>IF(AD187="","",VLOOKUP(AD187,'シフト記号表（勤務時間帯）'!$C$6:$K$35,9,FALSE))</f>
        <v/>
      </c>
      <c r="AE188" s="130" t="str">
        <f>IF(AE187="","",VLOOKUP(AE187,'シフト記号表（勤務時間帯）'!$C$6:$K$35,9,FALSE))</f>
        <v/>
      </c>
      <c r="AF188" s="142" t="str">
        <f>IF(AF187="","",VLOOKUP(AF187,'シフト記号表（勤務時間帯）'!$C$6:$K$35,9,FALSE))</f>
        <v/>
      </c>
      <c r="AG188" s="118" t="str">
        <f>IF(AG187="","",VLOOKUP(AG187,'シフト記号表（勤務時間帯）'!$C$6:$K$35,9,FALSE))</f>
        <v/>
      </c>
      <c r="AH188" s="130" t="str">
        <f>IF(AH187="","",VLOOKUP(AH187,'シフト記号表（勤務時間帯）'!$C$6:$K$35,9,FALSE))</f>
        <v/>
      </c>
      <c r="AI188" s="130" t="str">
        <f>IF(AI187="","",VLOOKUP(AI187,'シフト記号表（勤務時間帯）'!$C$6:$K$35,9,FALSE))</f>
        <v/>
      </c>
      <c r="AJ188" s="130" t="str">
        <f>IF(AJ187="","",VLOOKUP(AJ187,'シフト記号表（勤務時間帯）'!$C$6:$K$35,9,FALSE))</f>
        <v/>
      </c>
      <c r="AK188" s="130" t="str">
        <f>IF(AK187="","",VLOOKUP(AK187,'シフト記号表（勤務時間帯）'!$C$6:$K$35,9,FALSE))</f>
        <v/>
      </c>
      <c r="AL188" s="130" t="str">
        <f>IF(AL187="","",VLOOKUP(AL187,'シフト記号表（勤務時間帯）'!$C$6:$K$35,9,FALSE))</f>
        <v/>
      </c>
      <c r="AM188" s="142" t="str">
        <f>IF(AM187="","",VLOOKUP(AM187,'シフト記号表（勤務時間帯）'!$C$6:$K$35,9,FALSE))</f>
        <v/>
      </c>
      <c r="AN188" s="118" t="str">
        <f>IF(AN187="","",VLOOKUP(AN187,'シフト記号表（勤務時間帯）'!$C$6:$K$35,9,FALSE))</f>
        <v/>
      </c>
      <c r="AO188" s="130" t="str">
        <f>IF(AO187="","",VLOOKUP(AO187,'シフト記号表（勤務時間帯）'!$C$6:$K$35,9,FALSE))</f>
        <v/>
      </c>
      <c r="AP188" s="130" t="str">
        <f>IF(AP187="","",VLOOKUP(AP187,'シフト記号表（勤務時間帯）'!$C$6:$K$35,9,FALSE))</f>
        <v/>
      </c>
      <c r="AQ188" s="130" t="str">
        <f>IF(AQ187="","",VLOOKUP(AQ187,'シフト記号表（勤務時間帯）'!$C$6:$K$35,9,FALSE))</f>
        <v/>
      </c>
      <c r="AR188" s="130" t="str">
        <f>IF(AR187="","",VLOOKUP(AR187,'シフト記号表（勤務時間帯）'!$C$6:$K$35,9,FALSE))</f>
        <v/>
      </c>
      <c r="AS188" s="130" t="str">
        <f>IF(AS187="","",VLOOKUP(AS187,'シフト記号表（勤務時間帯）'!$C$6:$K$35,9,FALSE))</f>
        <v/>
      </c>
      <c r="AT188" s="142" t="str">
        <f>IF(AT187="","",VLOOKUP(AT187,'シフト記号表（勤務時間帯）'!$C$6:$K$35,9,FALSE))</f>
        <v/>
      </c>
      <c r="AU188" s="118" t="str">
        <f>IF(AU187="","",VLOOKUP(AU187,'シフト記号表（勤務時間帯）'!$C$6:$K$35,9,FALSE))</f>
        <v/>
      </c>
      <c r="AV188" s="130" t="str">
        <f>IF(AV187="","",VLOOKUP(AV187,'シフト記号表（勤務時間帯）'!$C$6:$K$35,9,FALSE))</f>
        <v/>
      </c>
      <c r="AW188" s="130" t="str">
        <f>IF(AW187="","",VLOOKUP(AW187,'シフト記号表（勤務時間帯）'!$C$6:$K$35,9,FALSE))</f>
        <v/>
      </c>
      <c r="AX188" s="173">
        <f>IF($BB$3="４週",SUM(S188:AT188),IF($BB$3="暦月",SUM(S188:AW188),""))</f>
        <v>0</v>
      </c>
      <c r="AY188" s="181"/>
      <c r="AZ188" s="187">
        <f>IF($BB$3="４週",AX188/4,IF($BB$3="暦月",'通所型サービス（100名）'!AX188/('通所型サービス（100名）'!$BB$8/7),""))</f>
        <v>0</v>
      </c>
      <c r="BA188" s="105"/>
      <c r="BB188" s="18"/>
      <c r="BC188" s="32"/>
      <c r="BD188" s="32"/>
      <c r="BE188" s="32"/>
      <c r="BF188" s="80"/>
      <c r="BG188" s="3"/>
      <c r="BH188" s="3"/>
      <c r="BI188" s="3"/>
      <c r="BJ188" s="3"/>
      <c r="BK188" s="3"/>
      <c r="BL188" s="3"/>
      <c r="BM188" s="3"/>
      <c r="BN188" s="3"/>
      <c r="BO188" s="3"/>
      <c r="BP188" s="3"/>
      <c r="BQ188" s="3"/>
      <c r="BR188" s="3"/>
      <c r="BS188" s="3"/>
      <c r="BT188" s="3"/>
      <c r="BU188" s="3"/>
    </row>
    <row r="189" spans="1:73" ht="20.25" customHeight="1">
      <c r="A189" s="3"/>
      <c r="B189" s="11"/>
      <c r="C189" s="25"/>
      <c r="D189" s="37"/>
      <c r="E189" s="42"/>
      <c r="F189" s="209">
        <f>C187</f>
        <v>0</v>
      </c>
      <c r="G189" s="60"/>
      <c r="H189" s="69"/>
      <c r="I189" s="37"/>
      <c r="J189" s="37"/>
      <c r="K189" s="42"/>
      <c r="L189" s="69"/>
      <c r="M189" s="37"/>
      <c r="N189" s="37"/>
      <c r="O189" s="91"/>
      <c r="P189" s="95" t="s">
        <v>36</v>
      </c>
      <c r="Q189" s="101"/>
      <c r="R189" s="106"/>
      <c r="S189" s="119" t="str">
        <f>IF(S187="","",VLOOKUP(S187,'シフト記号表（勤務時間帯）'!$C$6:$U$35,19,FALSE))</f>
        <v/>
      </c>
      <c r="T189" s="131" t="str">
        <f>IF(T187="","",VLOOKUP(T187,'シフト記号表（勤務時間帯）'!$C$6:$U$35,19,FALSE))</f>
        <v/>
      </c>
      <c r="U189" s="131" t="str">
        <f>IF(U187="","",VLOOKUP(U187,'シフト記号表（勤務時間帯）'!$C$6:$U$35,19,FALSE))</f>
        <v/>
      </c>
      <c r="V189" s="131" t="str">
        <f>IF(V187="","",VLOOKUP(V187,'シフト記号表（勤務時間帯）'!$C$6:$U$35,19,FALSE))</f>
        <v/>
      </c>
      <c r="W189" s="131" t="str">
        <f>IF(W187="","",VLOOKUP(W187,'シフト記号表（勤務時間帯）'!$C$6:$U$35,19,FALSE))</f>
        <v/>
      </c>
      <c r="X189" s="131" t="str">
        <f>IF(X187="","",VLOOKUP(X187,'シフト記号表（勤務時間帯）'!$C$6:$U$35,19,FALSE))</f>
        <v/>
      </c>
      <c r="Y189" s="143" t="str">
        <f>IF(Y187="","",VLOOKUP(Y187,'シフト記号表（勤務時間帯）'!$C$6:$U$35,19,FALSE))</f>
        <v/>
      </c>
      <c r="Z189" s="119" t="str">
        <f>IF(Z187="","",VLOOKUP(Z187,'シフト記号表（勤務時間帯）'!$C$6:$U$35,19,FALSE))</f>
        <v/>
      </c>
      <c r="AA189" s="131" t="str">
        <f>IF(AA187="","",VLOOKUP(AA187,'シフト記号表（勤務時間帯）'!$C$6:$U$35,19,FALSE))</f>
        <v/>
      </c>
      <c r="AB189" s="131" t="str">
        <f>IF(AB187="","",VLOOKUP(AB187,'シフト記号表（勤務時間帯）'!$C$6:$U$35,19,FALSE))</f>
        <v/>
      </c>
      <c r="AC189" s="131" t="str">
        <f>IF(AC187="","",VLOOKUP(AC187,'シフト記号表（勤務時間帯）'!$C$6:$U$35,19,FALSE))</f>
        <v/>
      </c>
      <c r="AD189" s="131" t="str">
        <f>IF(AD187="","",VLOOKUP(AD187,'シフト記号表（勤務時間帯）'!$C$6:$U$35,19,FALSE))</f>
        <v/>
      </c>
      <c r="AE189" s="131" t="str">
        <f>IF(AE187="","",VLOOKUP(AE187,'シフト記号表（勤務時間帯）'!$C$6:$U$35,19,FALSE))</f>
        <v/>
      </c>
      <c r="AF189" s="143" t="str">
        <f>IF(AF187="","",VLOOKUP(AF187,'シフト記号表（勤務時間帯）'!$C$6:$U$35,19,FALSE))</f>
        <v/>
      </c>
      <c r="AG189" s="119" t="str">
        <f>IF(AG187="","",VLOOKUP(AG187,'シフト記号表（勤務時間帯）'!$C$6:$U$35,19,FALSE))</f>
        <v/>
      </c>
      <c r="AH189" s="131" t="str">
        <f>IF(AH187="","",VLOOKUP(AH187,'シフト記号表（勤務時間帯）'!$C$6:$U$35,19,FALSE))</f>
        <v/>
      </c>
      <c r="AI189" s="131" t="str">
        <f>IF(AI187="","",VLOOKUP(AI187,'シフト記号表（勤務時間帯）'!$C$6:$U$35,19,FALSE))</f>
        <v/>
      </c>
      <c r="AJ189" s="131" t="str">
        <f>IF(AJ187="","",VLOOKUP(AJ187,'シフト記号表（勤務時間帯）'!$C$6:$U$35,19,FALSE))</f>
        <v/>
      </c>
      <c r="AK189" s="131" t="str">
        <f>IF(AK187="","",VLOOKUP(AK187,'シフト記号表（勤務時間帯）'!$C$6:$U$35,19,FALSE))</f>
        <v/>
      </c>
      <c r="AL189" s="131" t="str">
        <f>IF(AL187="","",VLOOKUP(AL187,'シフト記号表（勤務時間帯）'!$C$6:$U$35,19,FALSE))</f>
        <v/>
      </c>
      <c r="AM189" s="143" t="str">
        <f>IF(AM187="","",VLOOKUP(AM187,'シフト記号表（勤務時間帯）'!$C$6:$U$35,19,FALSE))</f>
        <v/>
      </c>
      <c r="AN189" s="119" t="str">
        <f>IF(AN187="","",VLOOKUP(AN187,'シフト記号表（勤務時間帯）'!$C$6:$U$35,19,FALSE))</f>
        <v/>
      </c>
      <c r="AO189" s="131" t="str">
        <f>IF(AO187="","",VLOOKUP(AO187,'シフト記号表（勤務時間帯）'!$C$6:$U$35,19,FALSE))</f>
        <v/>
      </c>
      <c r="AP189" s="131" t="str">
        <f>IF(AP187="","",VLOOKUP(AP187,'シフト記号表（勤務時間帯）'!$C$6:$U$35,19,FALSE))</f>
        <v/>
      </c>
      <c r="AQ189" s="131" t="str">
        <f>IF(AQ187="","",VLOOKUP(AQ187,'シフト記号表（勤務時間帯）'!$C$6:$U$35,19,FALSE))</f>
        <v/>
      </c>
      <c r="AR189" s="131" t="str">
        <f>IF(AR187="","",VLOOKUP(AR187,'シフト記号表（勤務時間帯）'!$C$6:$U$35,19,FALSE))</f>
        <v/>
      </c>
      <c r="AS189" s="131" t="str">
        <f>IF(AS187="","",VLOOKUP(AS187,'シフト記号表（勤務時間帯）'!$C$6:$U$35,19,FALSE))</f>
        <v/>
      </c>
      <c r="AT189" s="143" t="str">
        <f>IF(AT187="","",VLOOKUP(AT187,'シフト記号表（勤務時間帯）'!$C$6:$U$35,19,FALSE))</f>
        <v/>
      </c>
      <c r="AU189" s="119" t="str">
        <f>IF(AU187="","",VLOOKUP(AU187,'シフト記号表（勤務時間帯）'!$C$6:$U$35,19,FALSE))</f>
        <v/>
      </c>
      <c r="AV189" s="131" t="str">
        <f>IF(AV187="","",VLOOKUP(AV187,'シフト記号表（勤務時間帯）'!$C$6:$U$35,19,FALSE))</f>
        <v/>
      </c>
      <c r="AW189" s="131" t="str">
        <f>IF(AW187="","",VLOOKUP(AW187,'シフト記号表（勤務時間帯）'!$C$6:$U$35,19,FALSE))</f>
        <v/>
      </c>
      <c r="AX189" s="174">
        <f>IF($BB$3="４週",SUM(S189:AT189),IF($BB$3="暦月",SUM(S189:AW189),""))</f>
        <v>0</v>
      </c>
      <c r="AY189" s="182"/>
      <c r="AZ189" s="188">
        <f>IF($BB$3="４週",AX189/4,IF($BB$3="暦月",'通所型サービス（100名）'!AX189/('通所型サービス（100名）'!$BB$8/7),""))</f>
        <v>0</v>
      </c>
      <c r="BA189" s="106"/>
      <c r="BB189" s="25"/>
      <c r="BC189" s="37"/>
      <c r="BD189" s="37"/>
      <c r="BE189" s="37"/>
      <c r="BF189" s="91"/>
      <c r="BG189" s="3"/>
      <c r="BH189" s="3"/>
      <c r="BI189" s="3"/>
      <c r="BJ189" s="3"/>
      <c r="BK189" s="3"/>
      <c r="BL189" s="3"/>
      <c r="BM189" s="3"/>
      <c r="BN189" s="3"/>
      <c r="BO189" s="3"/>
      <c r="BP189" s="3"/>
      <c r="BQ189" s="3"/>
      <c r="BR189" s="3"/>
      <c r="BS189" s="3"/>
      <c r="BT189" s="3"/>
      <c r="BU189" s="3"/>
    </row>
    <row r="190" spans="1:73" ht="20.25" customHeight="1">
      <c r="A190" s="3"/>
      <c r="B190" s="12">
        <f>B187+1</f>
        <v>57</v>
      </c>
      <c r="C190" s="27"/>
      <c r="D190" s="38"/>
      <c r="E190" s="43"/>
      <c r="F190" s="51"/>
      <c r="G190" s="51"/>
      <c r="H190" s="70"/>
      <c r="I190" s="38"/>
      <c r="J190" s="38"/>
      <c r="K190" s="43"/>
      <c r="L190" s="84"/>
      <c r="M190" s="38"/>
      <c r="N190" s="38"/>
      <c r="O190" s="90"/>
      <c r="P190" s="96" t="s">
        <v>54</v>
      </c>
      <c r="Q190" s="102"/>
      <c r="R190" s="107"/>
      <c r="S190" s="216"/>
      <c r="T190" s="218"/>
      <c r="U190" s="218"/>
      <c r="V190" s="218"/>
      <c r="W190" s="218"/>
      <c r="X190" s="218"/>
      <c r="Y190" s="219"/>
      <c r="Z190" s="216"/>
      <c r="AA190" s="218"/>
      <c r="AB190" s="218"/>
      <c r="AC190" s="218"/>
      <c r="AD190" s="218"/>
      <c r="AE190" s="218"/>
      <c r="AF190" s="219"/>
      <c r="AG190" s="216"/>
      <c r="AH190" s="218"/>
      <c r="AI190" s="218"/>
      <c r="AJ190" s="218"/>
      <c r="AK190" s="218"/>
      <c r="AL190" s="218"/>
      <c r="AM190" s="219"/>
      <c r="AN190" s="216"/>
      <c r="AO190" s="218"/>
      <c r="AP190" s="218"/>
      <c r="AQ190" s="218"/>
      <c r="AR190" s="218"/>
      <c r="AS190" s="218"/>
      <c r="AT190" s="219"/>
      <c r="AU190" s="216"/>
      <c r="AV190" s="218"/>
      <c r="AW190" s="218"/>
      <c r="AX190" s="221"/>
      <c r="AY190" s="183"/>
      <c r="AZ190" s="226"/>
      <c r="BA190" s="107"/>
      <c r="BB190" s="198"/>
      <c r="BC190" s="38"/>
      <c r="BD190" s="38"/>
      <c r="BE190" s="38"/>
      <c r="BF190" s="90"/>
      <c r="BG190" s="3"/>
      <c r="BH190" s="3"/>
      <c r="BI190" s="3"/>
      <c r="BJ190" s="3"/>
      <c r="BK190" s="3"/>
      <c r="BL190" s="3"/>
      <c r="BM190" s="3"/>
      <c r="BN190" s="3"/>
      <c r="BO190" s="3"/>
      <c r="BP190" s="3"/>
      <c r="BQ190" s="3"/>
      <c r="BR190" s="3"/>
      <c r="BS190" s="3"/>
      <c r="BT190" s="3"/>
      <c r="BU190" s="3"/>
    </row>
    <row r="191" spans="1:73" ht="20.25" customHeight="1">
      <c r="A191" s="3"/>
      <c r="B191" s="8"/>
      <c r="C191" s="18"/>
      <c r="D191" s="32"/>
      <c r="E191" s="40"/>
      <c r="F191" s="49"/>
      <c r="G191" s="57"/>
      <c r="H191" s="66"/>
      <c r="I191" s="32"/>
      <c r="J191" s="32"/>
      <c r="K191" s="40"/>
      <c r="L191" s="66"/>
      <c r="M191" s="32"/>
      <c r="N191" s="32"/>
      <c r="O191" s="80"/>
      <c r="P191" s="94" t="s">
        <v>69</v>
      </c>
      <c r="Q191" s="100"/>
      <c r="R191" s="105"/>
      <c r="S191" s="118" t="str">
        <f>IF(S190="","",VLOOKUP(S190,'シフト記号表（勤務時間帯）'!$C$6:$K$35,9,FALSE))</f>
        <v/>
      </c>
      <c r="T191" s="130" t="str">
        <f>IF(T190="","",VLOOKUP(T190,'シフト記号表（勤務時間帯）'!$C$6:$K$35,9,FALSE))</f>
        <v/>
      </c>
      <c r="U191" s="130" t="str">
        <f>IF(U190="","",VLOOKUP(U190,'シフト記号表（勤務時間帯）'!$C$6:$K$35,9,FALSE))</f>
        <v/>
      </c>
      <c r="V191" s="130" t="str">
        <f>IF(V190="","",VLOOKUP(V190,'シフト記号表（勤務時間帯）'!$C$6:$K$35,9,FALSE))</f>
        <v/>
      </c>
      <c r="W191" s="130" t="str">
        <f>IF(W190="","",VLOOKUP(W190,'シフト記号表（勤務時間帯）'!$C$6:$K$35,9,FALSE))</f>
        <v/>
      </c>
      <c r="X191" s="130" t="str">
        <f>IF(X190="","",VLOOKUP(X190,'シフト記号表（勤務時間帯）'!$C$6:$K$35,9,FALSE))</f>
        <v/>
      </c>
      <c r="Y191" s="142" t="str">
        <f>IF(Y190="","",VLOOKUP(Y190,'シフト記号表（勤務時間帯）'!$C$6:$K$35,9,FALSE))</f>
        <v/>
      </c>
      <c r="Z191" s="118" t="str">
        <f>IF(Z190="","",VLOOKUP(Z190,'シフト記号表（勤務時間帯）'!$C$6:$K$35,9,FALSE))</f>
        <v/>
      </c>
      <c r="AA191" s="130" t="str">
        <f>IF(AA190="","",VLOOKUP(AA190,'シフト記号表（勤務時間帯）'!$C$6:$K$35,9,FALSE))</f>
        <v/>
      </c>
      <c r="AB191" s="130" t="str">
        <f>IF(AB190="","",VLOOKUP(AB190,'シフト記号表（勤務時間帯）'!$C$6:$K$35,9,FALSE))</f>
        <v/>
      </c>
      <c r="AC191" s="130" t="str">
        <f>IF(AC190="","",VLOOKUP(AC190,'シフト記号表（勤務時間帯）'!$C$6:$K$35,9,FALSE))</f>
        <v/>
      </c>
      <c r="AD191" s="130" t="str">
        <f>IF(AD190="","",VLOOKUP(AD190,'シフト記号表（勤務時間帯）'!$C$6:$K$35,9,FALSE))</f>
        <v/>
      </c>
      <c r="AE191" s="130" t="str">
        <f>IF(AE190="","",VLOOKUP(AE190,'シフト記号表（勤務時間帯）'!$C$6:$K$35,9,FALSE))</f>
        <v/>
      </c>
      <c r="AF191" s="142" t="str">
        <f>IF(AF190="","",VLOOKUP(AF190,'シフト記号表（勤務時間帯）'!$C$6:$K$35,9,FALSE))</f>
        <v/>
      </c>
      <c r="AG191" s="118" t="str">
        <f>IF(AG190="","",VLOOKUP(AG190,'シフト記号表（勤務時間帯）'!$C$6:$K$35,9,FALSE))</f>
        <v/>
      </c>
      <c r="AH191" s="130" t="str">
        <f>IF(AH190="","",VLOOKUP(AH190,'シフト記号表（勤務時間帯）'!$C$6:$K$35,9,FALSE))</f>
        <v/>
      </c>
      <c r="AI191" s="130" t="str">
        <f>IF(AI190="","",VLOOKUP(AI190,'シフト記号表（勤務時間帯）'!$C$6:$K$35,9,FALSE))</f>
        <v/>
      </c>
      <c r="AJ191" s="130" t="str">
        <f>IF(AJ190="","",VLOOKUP(AJ190,'シフト記号表（勤務時間帯）'!$C$6:$K$35,9,FALSE))</f>
        <v/>
      </c>
      <c r="AK191" s="130" t="str">
        <f>IF(AK190="","",VLOOKUP(AK190,'シフト記号表（勤務時間帯）'!$C$6:$K$35,9,FALSE))</f>
        <v/>
      </c>
      <c r="AL191" s="130" t="str">
        <f>IF(AL190="","",VLOOKUP(AL190,'シフト記号表（勤務時間帯）'!$C$6:$K$35,9,FALSE))</f>
        <v/>
      </c>
      <c r="AM191" s="142" t="str">
        <f>IF(AM190="","",VLOOKUP(AM190,'シフト記号表（勤務時間帯）'!$C$6:$K$35,9,FALSE))</f>
        <v/>
      </c>
      <c r="AN191" s="118" t="str">
        <f>IF(AN190="","",VLOOKUP(AN190,'シフト記号表（勤務時間帯）'!$C$6:$K$35,9,FALSE))</f>
        <v/>
      </c>
      <c r="AO191" s="130" t="str">
        <f>IF(AO190="","",VLOOKUP(AO190,'シフト記号表（勤務時間帯）'!$C$6:$K$35,9,FALSE))</f>
        <v/>
      </c>
      <c r="AP191" s="130" t="str">
        <f>IF(AP190="","",VLOOKUP(AP190,'シフト記号表（勤務時間帯）'!$C$6:$K$35,9,FALSE))</f>
        <v/>
      </c>
      <c r="AQ191" s="130" t="str">
        <f>IF(AQ190="","",VLOOKUP(AQ190,'シフト記号表（勤務時間帯）'!$C$6:$K$35,9,FALSE))</f>
        <v/>
      </c>
      <c r="AR191" s="130" t="str">
        <f>IF(AR190="","",VLOOKUP(AR190,'シフト記号表（勤務時間帯）'!$C$6:$K$35,9,FALSE))</f>
        <v/>
      </c>
      <c r="AS191" s="130" t="str">
        <f>IF(AS190="","",VLOOKUP(AS190,'シフト記号表（勤務時間帯）'!$C$6:$K$35,9,FALSE))</f>
        <v/>
      </c>
      <c r="AT191" s="142" t="str">
        <f>IF(AT190="","",VLOOKUP(AT190,'シフト記号表（勤務時間帯）'!$C$6:$K$35,9,FALSE))</f>
        <v/>
      </c>
      <c r="AU191" s="118" t="str">
        <f>IF(AU190="","",VLOOKUP(AU190,'シフト記号表（勤務時間帯）'!$C$6:$K$35,9,FALSE))</f>
        <v/>
      </c>
      <c r="AV191" s="130" t="str">
        <f>IF(AV190="","",VLOOKUP(AV190,'シフト記号表（勤務時間帯）'!$C$6:$K$35,9,FALSE))</f>
        <v/>
      </c>
      <c r="AW191" s="130" t="str">
        <f>IF(AW190="","",VLOOKUP(AW190,'シフト記号表（勤務時間帯）'!$C$6:$K$35,9,FALSE))</f>
        <v/>
      </c>
      <c r="AX191" s="173">
        <f>IF($BB$3="４週",SUM(S191:AT191),IF($BB$3="暦月",SUM(S191:AW191),""))</f>
        <v>0</v>
      </c>
      <c r="AY191" s="181"/>
      <c r="AZ191" s="187">
        <f>IF($BB$3="４週",AX191/4,IF($BB$3="暦月",'通所型サービス（100名）'!AX191/('通所型サービス（100名）'!$BB$8/7),""))</f>
        <v>0</v>
      </c>
      <c r="BA191" s="105"/>
      <c r="BB191" s="18"/>
      <c r="BC191" s="32"/>
      <c r="BD191" s="32"/>
      <c r="BE191" s="32"/>
      <c r="BF191" s="80"/>
      <c r="BG191" s="3"/>
      <c r="BH191" s="3"/>
      <c r="BI191" s="3"/>
      <c r="BJ191" s="3"/>
      <c r="BK191" s="3"/>
      <c r="BL191" s="3"/>
      <c r="BM191" s="3"/>
      <c r="BN191" s="3"/>
      <c r="BO191" s="3"/>
      <c r="BP191" s="3"/>
      <c r="BQ191" s="3"/>
      <c r="BR191" s="3"/>
      <c r="BS191" s="3"/>
      <c r="BT191" s="3"/>
      <c r="BU191" s="3"/>
    </row>
    <row r="192" spans="1:73" ht="20.25" customHeight="1">
      <c r="A192" s="3"/>
      <c r="B192" s="11"/>
      <c r="C192" s="25"/>
      <c r="D192" s="37"/>
      <c r="E192" s="42"/>
      <c r="F192" s="209">
        <f>C190</f>
        <v>0</v>
      </c>
      <c r="G192" s="60"/>
      <c r="H192" s="69"/>
      <c r="I192" s="37"/>
      <c r="J192" s="37"/>
      <c r="K192" s="42"/>
      <c r="L192" s="69"/>
      <c r="M192" s="37"/>
      <c r="N192" s="37"/>
      <c r="O192" s="91"/>
      <c r="P192" s="95" t="s">
        <v>36</v>
      </c>
      <c r="Q192" s="101"/>
      <c r="R192" s="106"/>
      <c r="S192" s="119" t="str">
        <f>IF(S190="","",VLOOKUP(S190,'シフト記号表（勤務時間帯）'!$C$6:$U$35,19,FALSE))</f>
        <v/>
      </c>
      <c r="T192" s="131" t="str">
        <f>IF(T190="","",VLOOKUP(T190,'シフト記号表（勤務時間帯）'!$C$6:$U$35,19,FALSE))</f>
        <v/>
      </c>
      <c r="U192" s="131" t="str">
        <f>IF(U190="","",VLOOKUP(U190,'シフト記号表（勤務時間帯）'!$C$6:$U$35,19,FALSE))</f>
        <v/>
      </c>
      <c r="V192" s="131" t="str">
        <f>IF(V190="","",VLOOKUP(V190,'シフト記号表（勤務時間帯）'!$C$6:$U$35,19,FALSE))</f>
        <v/>
      </c>
      <c r="W192" s="131" t="str">
        <f>IF(W190="","",VLOOKUP(W190,'シフト記号表（勤務時間帯）'!$C$6:$U$35,19,FALSE))</f>
        <v/>
      </c>
      <c r="X192" s="131" t="str">
        <f>IF(X190="","",VLOOKUP(X190,'シフト記号表（勤務時間帯）'!$C$6:$U$35,19,FALSE))</f>
        <v/>
      </c>
      <c r="Y192" s="143" t="str">
        <f>IF(Y190="","",VLOOKUP(Y190,'シフト記号表（勤務時間帯）'!$C$6:$U$35,19,FALSE))</f>
        <v/>
      </c>
      <c r="Z192" s="119" t="str">
        <f>IF(Z190="","",VLOOKUP(Z190,'シフト記号表（勤務時間帯）'!$C$6:$U$35,19,FALSE))</f>
        <v/>
      </c>
      <c r="AA192" s="131" t="str">
        <f>IF(AA190="","",VLOOKUP(AA190,'シフト記号表（勤務時間帯）'!$C$6:$U$35,19,FALSE))</f>
        <v/>
      </c>
      <c r="AB192" s="131" t="str">
        <f>IF(AB190="","",VLOOKUP(AB190,'シフト記号表（勤務時間帯）'!$C$6:$U$35,19,FALSE))</f>
        <v/>
      </c>
      <c r="AC192" s="131" t="str">
        <f>IF(AC190="","",VLOOKUP(AC190,'シフト記号表（勤務時間帯）'!$C$6:$U$35,19,FALSE))</f>
        <v/>
      </c>
      <c r="AD192" s="131" t="str">
        <f>IF(AD190="","",VLOOKUP(AD190,'シフト記号表（勤務時間帯）'!$C$6:$U$35,19,FALSE))</f>
        <v/>
      </c>
      <c r="AE192" s="131" t="str">
        <f>IF(AE190="","",VLOOKUP(AE190,'シフト記号表（勤務時間帯）'!$C$6:$U$35,19,FALSE))</f>
        <v/>
      </c>
      <c r="AF192" s="143" t="str">
        <f>IF(AF190="","",VLOOKUP(AF190,'シフト記号表（勤務時間帯）'!$C$6:$U$35,19,FALSE))</f>
        <v/>
      </c>
      <c r="AG192" s="119" t="str">
        <f>IF(AG190="","",VLOOKUP(AG190,'シフト記号表（勤務時間帯）'!$C$6:$U$35,19,FALSE))</f>
        <v/>
      </c>
      <c r="AH192" s="131" t="str">
        <f>IF(AH190="","",VLOOKUP(AH190,'シフト記号表（勤務時間帯）'!$C$6:$U$35,19,FALSE))</f>
        <v/>
      </c>
      <c r="AI192" s="131" t="str">
        <f>IF(AI190="","",VLOOKUP(AI190,'シフト記号表（勤務時間帯）'!$C$6:$U$35,19,FALSE))</f>
        <v/>
      </c>
      <c r="AJ192" s="131" t="str">
        <f>IF(AJ190="","",VLOOKUP(AJ190,'シフト記号表（勤務時間帯）'!$C$6:$U$35,19,FALSE))</f>
        <v/>
      </c>
      <c r="AK192" s="131" t="str">
        <f>IF(AK190="","",VLOOKUP(AK190,'シフト記号表（勤務時間帯）'!$C$6:$U$35,19,FALSE))</f>
        <v/>
      </c>
      <c r="AL192" s="131" t="str">
        <f>IF(AL190="","",VLOOKUP(AL190,'シフト記号表（勤務時間帯）'!$C$6:$U$35,19,FALSE))</f>
        <v/>
      </c>
      <c r="AM192" s="143" t="str">
        <f>IF(AM190="","",VLOOKUP(AM190,'シフト記号表（勤務時間帯）'!$C$6:$U$35,19,FALSE))</f>
        <v/>
      </c>
      <c r="AN192" s="119" t="str">
        <f>IF(AN190="","",VLOOKUP(AN190,'シフト記号表（勤務時間帯）'!$C$6:$U$35,19,FALSE))</f>
        <v/>
      </c>
      <c r="AO192" s="131" t="str">
        <f>IF(AO190="","",VLOOKUP(AO190,'シフト記号表（勤務時間帯）'!$C$6:$U$35,19,FALSE))</f>
        <v/>
      </c>
      <c r="AP192" s="131" t="str">
        <f>IF(AP190="","",VLOOKUP(AP190,'シフト記号表（勤務時間帯）'!$C$6:$U$35,19,FALSE))</f>
        <v/>
      </c>
      <c r="AQ192" s="131" t="str">
        <f>IF(AQ190="","",VLOOKUP(AQ190,'シフト記号表（勤務時間帯）'!$C$6:$U$35,19,FALSE))</f>
        <v/>
      </c>
      <c r="AR192" s="131" t="str">
        <f>IF(AR190="","",VLOOKUP(AR190,'シフト記号表（勤務時間帯）'!$C$6:$U$35,19,FALSE))</f>
        <v/>
      </c>
      <c r="AS192" s="131" t="str">
        <f>IF(AS190="","",VLOOKUP(AS190,'シフト記号表（勤務時間帯）'!$C$6:$U$35,19,FALSE))</f>
        <v/>
      </c>
      <c r="AT192" s="143" t="str">
        <f>IF(AT190="","",VLOOKUP(AT190,'シフト記号表（勤務時間帯）'!$C$6:$U$35,19,FALSE))</f>
        <v/>
      </c>
      <c r="AU192" s="119" t="str">
        <f>IF(AU190="","",VLOOKUP(AU190,'シフト記号表（勤務時間帯）'!$C$6:$U$35,19,FALSE))</f>
        <v/>
      </c>
      <c r="AV192" s="131" t="str">
        <f>IF(AV190="","",VLOOKUP(AV190,'シフト記号表（勤務時間帯）'!$C$6:$U$35,19,FALSE))</f>
        <v/>
      </c>
      <c r="AW192" s="131" t="str">
        <f>IF(AW190="","",VLOOKUP(AW190,'シフト記号表（勤務時間帯）'!$C$6:$U$35,19,FALSE))</f>
        <v/>
      </c>
      <c r="AX192" s="174">
        <f>IF($BB$3="４週",SUM(S192:AT192),IF($BB$3="暦月",SUM(S192:AW192),""))</f>
        <v>0</v>
      </c>
      <c r="AY192" s="182"/>
      <c r="AZ192" s="188">
        <f>IF($BB$3="４週",AX192/4,IF($BB$3="暦月",'通所型サービス（100名）'!AX192/('通所型サービス（100名）'!$BB$8/7),""))</f>
        <v>0</v>
      </c>
      <c r="BA192" s="106"/>
      <c r="BB192" s="25"/>
      <c r="BC192" s="37"/>
      <c r="BD192" s="37"/>
      <c r="BE192" s="37"/>
      <c r="BF192" s="91"/>
      <c r="BG192" s="3"/>
      <c r="BH192" s="3"/>
      <c r="BI192" s="3"/>
      <c r="BJ192" s="3"/>
      <c r="BK192" s="3"/>
      <c r="BL192" s="3"/>
      <c r="BM192" s="3"/>
      <c r="BN192" s="3"/>
      <c r="BO192" s="3"/>
      <c r="BP192" s="3"/>
      <c r="BQ192" s="3"/>
      <c r="BR192" s="3"/>
      <c r="BS192" s="3"/>
      <c r="BT192" s="3"/>
      <c r="BU192" s="3"/>
    </row>
    <row r="193" spans="1:73" ht="20.25" customHeight="1">
      <c r="A193" s="3"/>
      <c r="B193" s="12">
        <f>B190+1</f>
        <v>58</v>
      </c>
      <c r="C193" s="27"/>
      <c r="D193" s="38"/>
      <c r="E193" s="43"/>
      <c r="F193" s="51"/>
      <c r="G193" s="51"/>
      <c r="H193" s="70"/>
      <c r="I193" s="38"/>
      <c r="J193" s="38"/>
      <c r="K193" s="43"/>
      <c r="L193" s="84"/>
      <c r="M193" s="38"/>
      <c r="N193" s="38"/>
      <c r="O193" s="90"/>
      <c r="P193" s="96" t="s">
        <v>54</v>
      </c>
      <c r="Q193" s="102"/>
      <c r="R193" s="107"/>
      <c r="S193" s="216"/>
      <c r="T193" s="218"/>
      <c r="U193" s="218"/>
      <c r="V193" s="218"/>
      <c r="W193" s="218"/>
      <c r="X193" s="218"/>
      <c r="Y193" s="219"/>
      <c r="Z193" s="216"/>
      <c r="AA193" s="218"/>
      <c r="AB193" s="218"/>
      <c r="AC193" s="218"/>
      <c r="AD193" s="218"/>
      <c r="AE193" s="218"/>
      <c r="AF193" s="219"/>
      <c r="AG193" s="216"/>
      <c r="AH193" s="218"/>
      <c r="AI193" s="218"/>
      <c r="AJ193" s="218"/>
      <c r="AK193" s="218"/>
      <c r="AL193" s="218"/>
      <c r="AM193" s="219"/>
      <c r="AN193" s="216"/>
      <c r="AO193" s="218"/>
      <c r="AP193" s="218"/>
      <c r="AQ193" s="218"/>
      <c r="AR193" s="218"/>
      <c r="AS193" s="218"/>
      <c r="AT193" s="219"/>
      <c r="AU193" s="216"/>
      <c r="AV193" s="218"/>
      <c r="AW193" s="218"/>
      <c r="AX193" s="221"/>
      <c r="AY193" s="183"/>
      <c r="AZ193" s="226"/>
      <c r="BA193" s="107"/>
      <c r="BB193" s="198"/>
      <c r="BC193" s="38"/>
      <c r="BD193" s="38"/>
      <c r="BE193" s="38"/>
      <c r="BF193" s="90"/>
      <c r="BG193" s="3"/>
      <c r="BH193" s="3"/>
      <c r="BI193" s="3"/>
      <c r="BJ193" s="3"/>
      <c r="BK193" s="3"/>
      <c r="BL193" s="3"/>
      <c r="BM193" s="3"/>
      <c r="BN193" s="3"/>
      <c r="BO193" s="3"/>
      <c r="BP193" s="3"/>
      <c r="BQ193" s="3"/>
      <c r="BR193" s="3"/>
      <c r="BS193" s="3"/>
      <c r="BT193" s="3"/>
      <c r="BU193" s="3"/>
    </row>
    <row r="194" spans="1:73" ht="20.25" customHeight="1">
      <c r="A194" s="3"/>
      <c r="B194" s="8"/>
      <c r="C194" s="18"/>
      <c r="D194" s="32"/>
      <c r="E194" s="40"/>
      <c r="F194" s="49"/>
      <c r="G194" s="57"/>
      <c r="H194" s="66"/>
      <c r="I194" s="32"/>
      <c r="J194" s="32"/>
      <c r="K194" s="40"/>
      <c r="L194" s="66"/>
      <c r="M194" s="32"/>
      <c r="N194" s="32"/>
      <c r="O194" s="80"/>
      <c r="P194" s="94" t="s">
        <v>69</v>
      </c>
      <c r="Q194" s="100"/>
      <c r="R194" s="105"/>
      <c r="S194" s="118" t="str">
        <f>IF(S193="","",VLOOKUP(S193,'シフト記号表（勤務時間帯）'!$C$6:$K$35,9,FALSE))</f>
        <v/>
      </c>
      <c r="T194" s="130" t="str">
        <f>IF(T193="","",VLOOKUP(T193,'シフト記号表（勤務時間帯）'!$C$6:$K$35,9,FALSE))</f>
        <v/>
      </c>
      <c r="U194" s="130" t="str">
        <f>IF(U193="","",VLOOKUP(U193,'シフト記号表（勤務時間帯）'!$C$6:$K$35,9,FALSE))</f>
        <v/>
      </c>
      <c r="V194" s="130" t="str">
        <f>IF(V193="","",VLOOKUP(V193,'シフト記号表（勤務時間帯）'!$C$6:$K$35,9,FALSE))</f>
        <v/>
      </c>
      <c r="W194" s="130" t="str">
        <f>IF(W193="","",VLOOKUP(W193,'シフト記号表（勤務時間帯）'!$C$6:$K$35,9,FALSE))</f>
        <v/>
      </c>
      <c r="X194" s="130" t="str">
        <f>IF(X193="","",VLOOKUP(X193,'シフト記号表（勤務時間帯）'!$C$6:$K$35,9,FALSE))</f>
        <v/>
      </c>
      <c r="Y194" s="142" t="str">
        <f>IF(Y193="","",VLOOKUP(Y193,'シフト記号表（勤務時間帯）'!$C$6:$K$35,9,FALSE))</f>
        <v/>
      </c>
      <c r="Z194" s="118" t="str">
        <f>IF(Z193="","",VLOOKUP(Z193,'シフト記号表（勤務時間帯）'!$C$6:$K$35,9,FALSE))</f>
        <v/>
      </c>
      <c r="AA194" s="130" t="str">
        <f>IF(AA193="","",VLOOKUP(AA193,'シフト記号表（勤務時間帯）'!$C$6:$K$35,9,FALSE))</f>
        <v/>
      </c>
      <c r="AB194" s="130" t="str">
        <f>IF(AB193="","",VLOOKUP(AB193,'シフト記号表（勤務時間帯）'!$C$6:$K$35,9,FALSE))</f>
        <v/>
      </c>
      <c r="AC194" s="130" t="str">
        <f>IF(AC193="","",VLOOKUP(AC193,'シフト記号表（勤務時間帯）'!$C$6:$K$35,9,FALSE))</f>
        <v/>
      </c>
      <c r="AD194" s="130" t="str">
        <f>IF(AD193="","",VLOOKUP(AD193,'シフト記号表（勤務時間帯）'!$C$6:$K$35,9,FALSE))</f>
        <v/>
      </c>
      <c r="AE194" s="130" t="str">
        <f>IF(AE193="","",VLOOKUP(AE193,'シフト記号表（勤務時間帯）'!$C$6:$K$35,9,FALSE))</f>
        <v/>
      </c>
      <c r="AF194" s="142" t="str">
        <f>IF(AF193="","",VLOOKUP(AF193,'シフト記号表（勤務時間帯）'!$C$6:$K$35,9,FALSE))</f>
        <v/>
      </c>
      <c r="AG194" s="118" t="str">
        <f>IF(AG193="","",VLOOKUP(AG193,'シフト記号表（勤務時間帯）'!$C$6:$K$35,9,FALSE))</f>
        <v/>
      </c>
      <c r="AH194" s="130" t="str">
        <f>IF(AH193="","",VLOOKUP(AH193,'シフト記号表（勤務時間帯）'!$C$6:$K$35,9,FALSE))</f>
        <v/>
      </c>
      <c r="AI194" s="130" t="str">
        <f>IF(AI193="","",VLOOKUP(AI193,'シフト記号表（勤務時間帯）'!$C$6:$K$35,9,FALSE))</f>
        <v/>
      </c>
      <c r="AJ194" s="130" t="str">
        <f>IF(AJ193="","",VLOOKUP(AJ193,'シフト記号表（勤務時間帯）'!$C$6:$K$35,9,FALSE))</f>
        <v/>
      </c>
      <c r="AK194" s="130" t="str">
        <f>IF(AK193="","",VLOOKUP(AK193,'シフト記号表（勤務時間帯）'!$C$6:$K$35,9,FALSE))</f>
        <v/>
      </c>
      <c r="AL194" s="130" t="str">
        <f>IF(AL193="","",VLOOKUP(AL193,'シフト記号表（勤務時間帯）'!$C$6:$K$35,9,FALSE))</f>
        <v/>
      </c>
      <c r="AM194" s="142" t="str">
        <f>IF(AM193="","",VLOOKUP(AM193,'シフト記号表（勤務時間帯）'!$C$6:$K$35,9,FALSE))</f>
        <v/>
      </c>
      <c r="AN194" s="118" t="str">
        <f>IF(AN193="","",VLOOKUP(AN193,'シフト記号表（勤務時間帯）'!$C$6:$K$35,9,FALSE))</f>
        <v/>
      </c>
      <c r="AO194" s="130" t="str">
        <f>IF(AO193="","",VLOOKUP(AO193,'シフト記号表（勤務時間帯）'!$C$6:$K$35,9,FALSE))</f>
        <v/>
      </c>
      <c r="AP194" s="130" t="str">
        <f>IF(AP193="","",VLOOKUP(AP193,'シフト記号表（勤務時間帯）'!$C$6:$K$35,9,FALSE))</f>
        <v/>
      </c>
      <c r="AQ194" s="130" t="str">
        <f>IF(AQ193="","",VLOOKUP(AQ193,'シフト記号表（勤務時間帯）'!$C$6:$K$35,9,FALSE))</f>
        <v/>
      </c>
      <c r="AR194" s="130" t="str">
        <f>IF(AR193="","",VLOOKUP(AR193,'シフト記号表（勤務時間帯）'!$C$6:$K$35,9,FALSE))</f>
        <v/>
      </c>
      <c r="AS194" s="130" t="str">
        <f>IF(AS193="","",VLOOKUP(AS193,'シフト記号表（勤務時間帯）'!$C$6:$K$35,9,FALSE))</f>
        <v/>
      </c>
      <c r="AT194" s="142" t="str">
        <f>IF(AT193="","",VLOOKUP(AT193,'シフト記号表（勤務時間帯）'!$C$6:$K$35,9,FALSE))</f>
        <v/>
      </c>
      <c r="AU194" s="118" t="str">
        <f>IF(AU193="","",VLOOKUP(AU193,'シフト記号表（勤務時間帯）'!$C$6:$K$35,9,FALSE))</f>
        <v/>
      </c>
      <c r="AV194" s="130" t="str">
        <f>IF(AV193="","",VLOOKUP(AV193,'シフト記号表（勤務時間帯）'!$C$6:$K$35,9,FALSE))</f>
        <v/>
      </c>
      <c r="AW194" s="130" t="str">
        <f>IF(AW193="","",VLOOKUP(AW193,'シフト記号表（勤務時間帯）'!$C$6:$K$35,9,FALSE))</f>
        <v/>
      </c>
      <c r="AX194" s="173">
        <f>IF($BB$3="４週",SUM(S194:AT194),IF($BB$3="暦月",SUM(S194:AW194),""))</f>
        <v>0</v>
      </c>
      <c r="AY194" s="181"/>
      <c r="AZ194" s="187">
        <f>IF($BB$3="４週",AX194/4,IF($BB$3="暦月",'通所型サービス（100名）'!AX194/('通所型サービス（100名）'!$BB$8/7),""))</f>
        <v>0</v>
      </c>
      <c r="BA194" s="105"/>
      <c r="BB194" s="18"/>
      <c r="BC194" s="32"/>
      <c r="BD194" s="32"/>
      <c r="BE194" s="32"/>
      <c r="BF194" s="80"/>
      <c r="BG194" s="3"/>
      <c r="BH194" s="3"/>
      <c r="BI194" s="3"/>
      <c r="BJ194" s="3"/>
      <c r="BK194" s="3"/>
      <c r="BL194" s="3"/>
      <c r="BM194" s="3"/>
      <c r="BN194" s="3"/>
      <c r="BO194" s="3"/>
      <c r="BP194" s="3"/>
      <c r="BQ194" s="3"/>
      <c r="BR194" s="3"/>
      <c r="BS194" s="3"/>
      <c r="BT194" s="3"/>
      <c r="BU194" s="3"/>
    </row>
    <row r="195" spans="1:73" ht="20.25" customHeight="1">
      <c r="A195" s="3"/>
      <c r="B195" s="11"/>
      <c r="C195" s="25"/>
      <c r="D195" s="37"/>
      <c r="E195" s="42"/>
      <c r="F195" s="209">
        <f>C193</f>
        <v>0</v>
      </c>
      <c r="G195" s="60"/>
      <c r="H195" s="69"/>
      <c r="I195" s="37"/>
      <c r="J195" s="37"/>
      <c r="K195" s="42"/>
      <c r="L195" s="69"/>
      <c r="M195" s="37"/>
      <c r="N195" s="37"/>
      <c r="O195" s="91"/>
      <c r="P195" s="95" t="s">
        <v>36</v>
      </c>
      <c r="Q195" s="101"/>
      <c r="R195" s="106"/>
      <c r="S195" s="119" t="str">
        <f>IF(S193="","",VLOOKUP(S193,'シフト記号表（勤務時間帯）'!$C$6:$U$35,19,FALSE))</f>
        <v/>
      </c>
      <c r="T195" s="131" t="str">
        <f>IF(T193="","",VLOOKUP(T193,'シフト記号表（勤務時間帯）'!$C$6:$U$35,19,FALSE))</f>
        <v/>
      </c>
      <c r="U195" s="131" t="str">
        <f>IF(U193="","",VLOOKUP(U193,'シフト記号表（勤務時間帯）'!$C$6:$U$35,19,FALSE))</f>
        <v/>
      </c>
      <c r="V195" s="131" t="str">
        <f>IF(V193="","",VLOOKUP(V193,'シフト記号表（勤務時間帯）'!$C$6:$U$35,19,FALSE))</f>
        <v/>
      </c>
      <c r="W195" s="131" t="str">
        <f>IF(W193="","",VLOOKUP(W193,'シフト記号表（勤務時間帯）'!$C$6:$U$35,19,FALSE))</f>
        <v/>
      </c>
      <c r="X195" s="131" t="str">
        <f>IF(X193="","",VLOOKUP(X193,'シフト記号表（勤務時間帯）'!$C$6:$U$35,19,FALSE))</f>
        <v/>
      </c>
      <c r="Y195" s="143" t="str">
        <f>IF(Y193="","",VLOOKUP(Y193,'シフト記号表（勤務時間帯）'!$C$6:$U$35,19,FALSE))</f>
        <v/>
      </c>
      <c r="Z195" s="119" t="str">
        <f>IF(Z193="","",VLOOKUP(Z193,'シフト記号表（勤務時間帯）'!$C$6:$U$35,19,FALSE))</f>
        <v/>
      </c>
      <c r="AA195" s="131" t="str">
        <f>IF(AA193="","",VLOOKUP(AA193,'シフト記号表（勤務時間帯）'!$C$6:$U$35,19,FALSE))</f>
        <v/>
      </c>
      <c r="AB195" s="131" t="str">
        <f>IF(AB193="","",VLOOKUP(AB193,'シフト記号表（勤務時間帯）'!$C$6:$U$35,19,FALSE))</f>
        <v/>
      </c>
      <c r="AC195" s="131" t="str">
        <f>IF(AC193="","",VLOOKUP(AC193,'シフト記号表（勤務時間帯）'!$C$6:$U$35,19,FALSE))</f>
        <v/>
      </c>
      <c r="AD195" s="131" t="str">
        <f>IF(AD193="","",VLOOKUP(AD193,'シフト記号表（勤務時間帯）'!$C$6:$U$35,19,FALSE))</f>
        <v/>
      </c>
      <c r="AE195" s="131" t="str">
        <f>IF(AE193="","",VLOOKUP(AE193,'シフト記号表（勤務時間帯）'!$C$6:$U$35,19,FALSE))</f>
        <v/>
      </c>
      <c r="AF195" s="143" t="str">
        <f>IF(AF193="","",VLOOKUP(AF193,'シフト記号表（勤務時間帯）'!$C$6:$U$35,19,FALSE))</f>
        <v/>
      </c>
      <c r="AG195" s="119" t="str">
        <f>IF(AG193="","",VLOOKUP(AG193,'シフト記号表（勤務時間帯）'!$C$6:$U$35,19,FALSE))</f>
        <v/>
      </c>
      <c r="AH195" s="131" t="str">
        <f>IF(AH193="","",VLOOKUP(AH193,'シフト記号表（勤務時間帯）'!$C$6:$U$35,19,FALSE))</f>
        <v/>
      </c>
      <c r="AI195" s="131" t="str">
        <f>IF(AI193="","",VLOOKUP(AI193,'シフト記号表（勤務時間帯）'!$C$6:$U$35,19,FALSE))</f>
        <v/>
      </c>
      <c r="AJ195" s="131" t="str">
        <f>IF(AJ193="","",VLOOKUP(AJ193,'シフト記号表（勤務時間帯）'!$C$6:$U$35,19,FALSE))</f>
        <v/>
      </c>
      <c r="AK195" s="131" t="str">
        <f>IF(AK193="","",VLOOKUP(AK193,'シフト記号表（勤務時間帯）'!$C$6:$U$35,19,FALSE))</f>
        <v/>
      </c>
      <c r="AL195" s="131" t="str">
        <f>IF(AL193="","",VLOOKUP(AL193,'シフト記号表（勤務時間帯）'!$C$6:$U$35,19,FALSE))</f>
        <v/>
      </c>
      <c r="AM195" s="143" t="str">
        <f>IF(AM193="","",VLOOKUP(AM193,'シフト記号表（勤務時間帯）'!$C$6:$U$35,19,FALSE))</f>
        <v/>
      </c>
      <c r="AN195" s="119" t="str">
        <f>IF(AN193="","",VLOOKUP(AN193,'シフト記号表（勤務時間帯）'!$C$6:$U$35,19,FALSE))</f>
        <v/>
      </c>
      <c r="AO195" s="131" t="str">
        <f>IF(AO193="","",VLOOKUP(AO193,'シフト記号表（勤務時間帯）'!$C$6:$U$35,19,FALSE))</f>
        <v/>
      </c>
      <c r="AP195" s="131" t="str">
        <f>IF(AP193="","",VLOOKUP(AP193,'シフト記号表（勤務時間帯）'!$C$6:$U$35,19,FALSE))</f>
        <v/>
      </c>
      <c r="AQ195" s="131" t="str">
        <f>IF(AQ193="","",VLOOKUP(AQ193,'シフト記号表（勤務時間帯）'!$C$6:$U$35,19,FALSE))</f>
        <v/>
      </c>
      <c r="AR195" s="131" t="str">
        <f>IF(AR193="","",VLOOKUP(AR193,'シフト記号表（勤務時間帯）'!$C$6:$U$35,19,FALSE))</f>
        <v/>
      </c>
      <c r="AS195" s="131" t="str">
        <f>IF(AS193="","",VLOOKUP(AS193,'シフト記号表（勤務時間帯）'!$C$6:$U$35,19,FALSE))</f>
        <v/>
      </c>
      <c r="AT195" s="143" t="str">
        <f>IF(AT193="","",VLOOKUP(AT193,'シフト記号表（勤務時間帯）'!$C$6:$U$35,19,FALSE))</f>
        <v/>
      </c>
      <c r="AU195" s="119" t="str">
        <f>IF(AU193="","",VLOOKUP(AU193,'シフト記号表（勤務時間帯）'!$C$6:$U$35,19,FALSE))</f>
        <v/>
      </c>
      <c r="AV195" s="131" t="str">
        <f>IF(AV193="","",VLOOKUP(AV193,'シフト記号表（勤務時間帯）'!$C$6:$U$35,19,FALSE))</f>
        <v/>
      </c>
      <c r="AW195" s="131" t="str">
        <f>IF(AW193="","",VLOOKUP(AW193,'シフト記号表（勤務時間帯）'!$C$6:$U$35,19,FALSE))</f>
        <v/>
      </c>
      <c r="AX195" s="174">
        <f>IF($BB$3="４週",SUM(S195:AT195),IF($BB$3="暦月",SUM(S195:AW195),""))</f>
        <v>0</v>
      </c>
      <c r="AY195" s="182"/>
      <c r="AZ195" s="188">
        <f>IF($BB$3="４週",AX195/4,IF($BB$3="暦月",'通所型サービス（100名）'!AX195/('通所型サービス（100名）'!$BB$8/7),""))</f>
        <v>0</v>
      </c>
      <c r="BA195" s="106"/>
      <c r="BB195" s="25"/>
      <c r="BC195" s="37"/>
      <c r="BD195" s="37"/>
      <c r="BE195" s="37"/>
      <c r="BF195" s="91"/>
      <c r="BG195" s="3"/>
      <c r="BH195" s="3"/>
      <c r="BI195" s="3"/>
      <c r="BJ195" s="3"/>
      <c r="BK195" s="3"/>
      <c r="BL195" s="3"/>
      <c r="BM195" s="3"/>
      <c r="BN195" s="3"/>
      <c r="BO195" s="3"/>
      <c r="BP195" s="3"/>
      <c r="BQ195" s="3"/>
      <c r="BR195" s="3"/>
      <c r="BS195" s="3"/>
      <c r="BT195" s="3"/>
      <c r="BU195" s="3"/>
    </row>
    <row r="196" spans="1:73" ht="20.25" customHeight="1">
      <c r="A196" s="3"/>
      <c r="B196" s="12">
        <f>B193+1</f>
        <v>59</v>
      </c>
      <c r="C196" s="27"/>
      <c r="D196" s="38"/>
      <c r="E196" s="43"/>
      <c r="F196" s="51"/>
      <c r="G196" s="51"/>
      <c r="H196" s="70"/>
      <c r="I196" s="38"/>
      <c r="J196" s="38"/>
      <c r="K196" s="43"/>
      <c r="L196" s="84"/>
      <c r="M196" s="38"/>
      <c r="N196" s="38"/>
      <c r="O196" s="90"/>
      <c r="P196" s="96" t="s">
        <v>54</v>
      </c>
      <c r="Q196" s="102"/>
      <c r="R196" s="107"/>
      <c r="S196" s="216"/>
      <c r="T196" s="218"/>
      <c r="U196" s="218"/>
      <c r="V196" s="218"/>
      <c r="W196" s="218"/>
      <c r="X196" s="218"/>
      <c r="Y196" s="219"/>
      <c r="Z196" s="216"/>
      <c r="AA196" s="218"/>
      <c r="AB196" s="218"/>
      <c r="AC196" s="218"/>
      <c r="AD196" s="218"/>
      <c r="AE196" s="218"/>
      <c r="AF196" s="219"/>
      <c r="AG196" s="216"/>
      <c r="AH196" s="218"/>
      <c r="AI196" s="218"/>
      <c r="AJ196" s="218"/>
      <c r="AK196" s="218"/>
      <c r="AL196" s="218"/>
      <c r="AM196" s="219"/>
      <c r="AN196" s="216"/>
      <c r="AO196" s="218"/>
      <c r="AP196" s="218"/>
      <c r="AQ196" s="218"/>
      <c r="AR196" s="218"/>
      <c r="AS196" s="218"/>
      <c r="AT196" s="219"/>
      <c r="AU196" s="216"/>
      <c r="AV196" s="218"/>
      <c r="AW196" s="218"/>
      <c r="AX196" s="221"/>
      <c r="AY196" s="183"/>
      <c r="AZ196" s="226"/>
      <c r="BA196" s="107"/>
      <c r="BB196" s="198"/>
      <c r="BC196" s="38"/>
      <c r="BD196" s="38"/>
      <c r="BE196" s="38"/>
      <c r="BF196" s="90"/>
      <c r="BG196" s="3"/>
      <c r="BH196" s="3"/>
      <c r="BI196" s="3"/>
      <c r="BJ196" s="3"/>
      <c r="BK196" s="3"/>
      <c r="BL196" s="3"/>
      <c r="BM196" s="3"/>
      <c r="BN196" s="3"/>
      <c r="BO196" s="3"/>
      <c r="BP196" s="3"/>
      <c r="BQ196" s="3"/>
      <c r="BR196" s="3"/>
      <c r="BS196" s="3"/>
      <c r="BT196" s="3"/>
      <c r="BU196" s="3"/>
    </row>
    <row r="197" spans="1:73" ht="20.25" customHeight="1">
      <c r="A197" s="3"/>
      <c r="B197" s="8"/>
      <c r="C197" s="18"/>
      <c r="D197" s="32"/>
      <c r="E197" s="40"/>
      <c r="F197" s="49"/>
      <c r="G197" s="57"/>
      <c r="H197" s="66"/>
      <c r="I197" s="32"/>
      <c r="J197" s="32"/>
      <c r="K197" s="40"/>
      <c r="L197" s="66"/>
      <c r="M197" s="32"/>
      <c r="N197" s="32"/>
      <c r="O197" s="80"/>
      <c r="P197" s="94" t="s">
        <v>69</v>
      </c>
      <c r="Q197" s="100"/>
      <c r="R197" s="105"/>
      <c r="S197" s="118" t="str">
        <f>IF(S196="","",VLOOKUP(S196,'シフト記号表（勤務時間帯）'!$C$6:$K$35,9,FALSE))</f>
        <v/>
      </c>
      <c r="T197" s="130" t="str">
        <f>IF(T196="","",VLOOKUP(T196,'シフト記号表（勤務時間帯）'!$C$6:$K$35,9,FALSE))</f>
        <v/>
      </c>
      <c r="U197" s="130" t="str">
        <f>IF(U196="","",VLOOKUP(U196,'シフト記号表（勤務時間帯）'!$C$6:$K$35,9,FALSE))</f>
        <v/>
      </c>
      <c r="V197" s="130" t="str">
        <f>IF(V196="","",VLOOKUP(V196,'シフト記号表（勤務時間帯）'!$C$6:$K$35,9,FALSE))</f>
        <v/>
      </c>
      <c r="W197" s="130" t="str">
        <f>IF(W196="","",VLOOKUP(W196,'シフト記号表（勤務時間帯）'!$C$6:$K$35,9,FALSE))</f>
        <v/>
      </c>
      <c r="X197" s="130" t="str">
        <f>IF(X196="","",VLOOKUP(X196,'シフト記号表（勤務時間帯）'!$C$6:$K$35,9,FALSE))</f>
        <v/>
      </c>
      <c r="Y197" s="142" t="str">
        <f>IF(Y196="","",VLOOKUP(Y196,'シフト記号表（勤務時間帯）'!$C$6:$K$35,9,FALSE))</f>
        <v/>
      </c>
      <c r="Z197" s="118" t="str">
        <f>IF(Z196="","",VLOOKUP(Z196,'シフト記号表（勤務時間帯）'!$C$6:$K$35,9,FALSE))</f>
        <v/>
      </c>
      <c r="AA197" s="130" t="str">
        <f>IF(AA196="","",VLOOKUP(AA196,'シフト記号表（勤務時間帯）'!$C$6:$K$35,9,FALSE))</f>
        <v/>
      </c>
      <c r="AB197" s="130" t="str">
        <f>IF(AB196="","",VLOOKUP(AB196,'シフト記号表（勤務時間帯）'!$C$6:$K$35,9,FALSE))</f>
        <v/>
      </c>
      <c r="AC197" s="130" t="str">
        <f>IF(AC196="","",VLOOKUP(AC196,'シフト記号表（勤務時間帯）'!$C$6:$K$35,9,FALSE))</f>
        <v/>
      </c>
      <c r="AD197" s="130" t="str">
        <f>IF(AD196="","",VLOOKUP(AD196,'シフト記号表（勤務時間帯）'!$C$6:$K$35,9,FALSE))</f>
        <v/>
      </c>
      <c r="AE197" s="130" t="str">
        <f>IF(AE196="","",VLOOKUP(AE196,'シフト記号表（勤務時間帯）'!$C$6:$K$35,9,FALSE))</f>
        <v/>
      </c>
      <c r="AF197" s="142" t="str">
        <f>IF(AF196="","",VLOOKUP(AF196,'シフト記号表（勤務時間帯）'!$C$6:$K$35,9,FALSE))</f>
        <v/>
      </c>
      <c r="AG197" s="118" t="str">
        <f>IF(AG196="","",VLOOKUP(AG196,'シフト記号表（勤務時間帯）'!$C$6:$K$35,9,FALSE))</f>
        <v/>
      </c>
      <c r="AH197" s="130" t="str">
        <f>IF(AH196="","",VLOOKUP(AH196,'シフト記号表（勤務時間帯）'!$C$6:$K$35,9,FALSE))</f>
        <v/>
      </c>
      <c r="AI197" s="130" t="str">
        <f>IF(AI196="","",VLOOKUP(AI196,'シフト記号表（勤務時間帯）'!$C$6:$K$35,9,FALSE))</f>
        <v/>
      </c>
      <c r="AJ197" s="130" t="str">
        <f>IF(AJ196="","",VLOOKUP(AJ196,'シフト記号表（勤務時間帯）'!$C$6:$K$35,9,FALSE))</f>
        <v/>
      </c>
      <c r="AK197" s="130" t="str">
        <f>IF(AK196="","",VLOOKUP(AK196,'シフト記号表（勤務時間帯）'!$C$6:$K$35,9,FALSE))</f>
        <v/>
      </c>
      <c r="AL197" s="130" t="str">
        <f>IF(AL196="","",VLOOKUP(AL196,'シフト記号表（勤務時間帯）'!$C$6:$K$35,9,FALSE))</f>
        <v/>
      </c>
      <c r="AM197" s="142" t="str">
        <f>IF(AM196="","",VLOOKUP(AM196,'シフト記号表（勤務時間帯）'!$C$6:$K$35,9,FALSE))</f>
        <v/>
      </c>
      <c r="AN197" s="118" t="str">
        <f>IF(AN196="","",VLOOKUP(AN196,'シフト記号表（勤務時間帯）'!$C$6:$K$35,9,FALSE))</f>
        <v/>
      </c>
      <c r="AO197" s="130" t="str">
        <f>IF(AO196="","",VLOOKUP(AO196,'シフト記号表（勤務時間帯）'!$C$6:$K$35,9,FALSE))</f>
        <v/>
      </c>
      <c r="AP197" s="130" t="str">
        <f>IF(AP196="","",VLOOKUP(AP196,'シフト記号表（勤務時間帯）'!$C$6:$K$35,9,FALSE))</f>
        <v/>
      </c>
      <c r="AQ197" s="130" t="str">
        <f>IF(AQ196="","",VLOOKUP(AQ196,'シフト記号表（勤務時間帯）'!$C$6:$K$35,9,FALSE))</f>
        <v/>
      </c>
      <c r="AR197" s="130" t="str">
        <f>IF(AR196="","",VLOOKUP(AR196,'シフト記号表（勤務時間帯）'!$C$6:$K$35,9,FALSE))</f>
        <v/>
      </c>
      <c r="AS197" s="130" t="str">
        <f>IF(AS196="","",VLOOKUP(AS196,'シフト記号表（勤務時間帯）'!$C$6:$K$35,9,FALSE))</f>
        <v/>
      </c>
      <c r="AT197" s="142" t="str">
        <f>IF(AT196="","",VLOOKUP(AT196,'シフト記号表（勤務時間帯）'!$C$6:$K$35,9,FALSE))</f>
        <v/>
      </c>
      <c r="AU197" s="118" t="str">
        <f>IF(AU196="","",VLOOKUP(AU196,'シフト記号表（勤務時間帯）'!$C$6:$K$35,9,FALSE))</f>
        <v/>
      </c>
      <c r="AV197" s="130" t="str">
        <f>IF(AV196="","",VLOOKUP(AV196,'シフト記号表（勤務時間帯）'!$C$6:$K$35,9,FALSE))</f>
        <v/>
      </c>
      <c r="AW197" s="130" t="str">
        <f>IF(AW196="","",VLOOKUP(AW196,'シフト記号表（勤務時間帯）'!$C$6:$K$35,9,FALSE))</f>
        <v/>
      </c>
      <c r="AX197" s="173">
        <f>IF($BB$3="４週",SUM(S197:AT197),IF($BB$3="暦月",SUM(S197:AW197),""))</f>
        <v>0</v>
      </c>
      <c r="AY197" s="181"/>
      <c r="AZ197" s="187">
        <f>IF($BB$3="４週",AX197/4,IF($BB$3="暦月",'通所型サービス（100名）'!AX197/('通所型サービス（100名）'!$BB$8/7),""))</f>
        <v>0</v>
      </c>
      <c r="BA197" s="105"/>
      <c r="BB197" s="18"/>
      <c r="BC197" s="32"/>
      <c r="BD197" s="32"/>
      <c r="BE197" s="32"/>
      <c r="BF197" s="80"/>
      <c r="BG197" s="3"/>
      <c r="BH197" s="3"/>
      <c r="BI197" s="3"/>
      <c r="BJ197" s="3"/>
      <c r="BK197" s="3"/>
      <c r="BL197" s="3"/>
      <c r="BM197" s="3"/>
      <c r="BN197" s="3"/>
      <c r="BO197" s="3"/>
      <c r="BP197" s="3"/>
      <c r="BQ197" s="3"/>
      <c r="BR197" s="3"/>
      <c r="BS197" s="3"/>
      <c r="BT197" s="3"/>
      <c r="BU197" s="3"/>
    </row>
    <row r="198" spans="1:73" ht="20.25" customHeight="1">
      <c r="A198" s="3"/>
      <c r="B198" s="11"/>
      <c r="C198" s="25"/>
      <c r="D198" s="37"/>
      <c r="E198" s="42"/>
      <c r="F198" s="209">
        <f>C196</f>
        <v>0</v>
      </c>
      <c r="G198" s="60"/>
      <c r="H198" s="69"/>
      <c r="I198" s="37"/>
      <c r="J198" s="37"/>
      <c r="K198" s="42"/>
      <c r="L198" s="69"/>
      <c r="M198" s="37"/>
      <c r="N198" s="37"/>
      <c r="O198" s="91"/>
      <c r="P198" s="95" t="s">
        <v>36</v>
      </c>
      <c r="Q198" s="101"/>
      <c r="R198" s="106"/>
      <c r="S198" s="119" t="str">
        <f>IF(S196="","",VLOOKUP(S196,'シフト記号表（勤務時間帯）'!$C$6:$U$35,19,FALSE))</f>
        <v/>
      </c>
      <c r="T198" s="131" t="str">
        <f>IF(T196="","",VLOOKUP(T196,'シフト記号表（勤務時間帯）'!$C$6:$U$35,19,FALSE))</f>
        <v/>
      </c>
      <c r="U198" s="131" t="str">
        <f>IF(U196="","",VLOOKUP(U196,'シフト記号表（勤務時間帯）'!$C$6:$U$35,19,FALSE))</f>
        <v/>
      </c>
      <c r="V198" s="131" t="str">
        <f>IF(V196="","",VLOOKUP(V196,'シフト記号表（勤務時間帯）'!$C$6:$U$35,19,FALSE))</f>
        <v/>
      </c>
      <c r="W198" s="131" t="str">
        <f>IF(W196="","",VLOOKUP(W196,'シフト記号表（勤務時間帯）'!$C$6:$U$35,19,FALSE))</f>
        <v/>
      </c>
      <c r="X198" s="131" t="str">
        <f>IF(X196="","",VLOOKUP(X196,'シフト記号表（勤務時間帯）'!$C$6:$U$35,19,FALSE))</f>
        <v/>
      </c>
      <c r="Y198" s="143" t="str">
        <f>IF(Y196="","",VLOOKUP(Y196,'シフト記号表（勤務時間帯）'!$C$6:$U$35,19,FALSE))</f>
        <v/>
      </c>
      <c r="Z198" s="119" t="str">
        <f>IF(Z196="","",VLOOKUP(Z196,'シフト記号表（勤務時間帯）'!$C$6:$U$35,19,FALSE))</f>
        <v/>
      </c>
      <c r="AA198" s="131" t="str">
        <f>IF(AA196="","",VLOOKUP(AA196,'シフト記号表（勤務時間帯）'!$C$6:$U$35,19,FALSE))</f>
        <v/>
      </c>
      <c r="AB198" s="131" t="str">
        <f>IF(AB196="","",VLOOKUP(AB196,'シフト記号表（勤務時間帯）'!$C$6:$U$35,19,FALSE))</f>
        <v/>
      </c>
      <c r="AC198" s="131" t="str">
        <f>IF(AC196="","",VLOOKUP(AC196,'シフト記号表（勤務時間帯）'!$C$6:$U$35,19,FALSE))</f>
        <v/>
      </c>
      <c r="AD198" s="131" t="str">
        <f>IF(AD196="","",VLOOKUP(AD196,'シフト記号表（勤務時間帯）'!$C$6:$U$35,19,FALSE))</f>
        <v/>
      </c>
      <c r="AE198" s="131" t="str">
        <f>IF(AE196="","",VLOOKUP(AE196,'シフト記号表（勤務時間帯）'!$C$6:$U$35,19,FALSE))</f>
        <v/>
      </c>
      <c r="AF198" s="143" t="str">
        <f>IF(AF196="","",VLOOKUP(AF196,'シフト記号表（勤務時間帯）'!$C$6:$U$35,19,FALSE))</f>
        <v/>
      </c>
      <c r="AG198" s="119" t="str">
        <f>IF(AG196="","",VLOOKUP(AG196,'シフト記号表（勤務時間帯）'!$C$6:$U$35,19,FALSE))</f>
        <v/>
      </c>
      <c r="AH198" s="131" t="str">
        <f>IF(AH196="","",VLOOKUP(AH196,'シフト記号表（勤務時間帯）'!$C$6:$U$35,19,FALSE))</f>
        <v/>
      </c>
      <c r="AI198" s="131" t="str">
        <f>IF(AI196="","",VLOOKUP(AI196,'シフト記号表（勤務時間帯）'!$C$6:$U$35,19,FALSE))</f>
        <v/>
      </c>
      <c r="AJ198" s="131" t="str">
        <f>IF(AJ196="","",VLOOKUP(AJ196,'シフト記号表（勤務時間帯）'!$C$6:$U$35,19,FALSE))</f>
        <v/>
      </c>
      <c r="AK198" s="131" t="str">
        <f>IF(AK196="","",VLOOKUP(AK196,'シフト記号表（勤務時間帯）'!$C$6:$U$35,19,FALSE))</f>
        <v/>
      </c>
      <c r="AL198" s="131" t="str">
        <f>IF(AL196="","",VLOOKUP(AL196,'シフト記号表（勤務時間帯）'!$C$6:$U$35,19,FALSE))</f>
        <v/>
      </c>
      <c r="AM198" s="143" t="str">
        <f>IF(AM196="","",VLOOKUP(AM196,'シフト記号表（勤務時間帯）'!$C$6:$U$35,19,FALSE))</f>
        <v/>
      </c>
      <c r="AN198" s="119" t="str">
        <f>IF(AN196="","",VLOOKUP(AN196,'シフト記号表（勤務時間帯）'!$C$6:$U$35,19,FALSE))</f>
        <v/>
      </c>
      <c r="AO198" s="131" t="str">
        <f>IF(AO196="","",VLOOKUP(AO196,'シフト記号表（勤務時間帯）'!$C$6:$U$35,19,FALSE))</f>
        <v/>
      </c>
      <c r="AP198" s="131" t="str">
        <f>IF(AP196="","",VLOOKUP(AP196,'シフト記号表（勤務時間帯）'!$C$6:$U$35,19,FALSE))</f>
        <v/>
      </c>
      <c r="AQ198" s="131" t="str">
        <f>IF(AQ196="","",VLOOKUP(AQ196,'シフト記号表（勤務時間帯）'!$C$6:$U$35,19,FALSE))</f>
        <v/>
      </c>
      <c r="AR198" s="131" t="str">
        <f>IF(AR196="","",VLOOKUP(AR196,'シフト記号表（勤務時間帯）'!$C$6:$U$35,19,FALSE))</f>
        <v/>
      </c>
      <c r="AS198" s="131" t="str">
        <f>IF(AS196="","",VLOOKUP(AS196,'シフト記号表（勤務時間帯）'!$C$6:$U$35,19,FALSE))</f>
        <v/>
      </c>
      <c r="AT198" s="143" t="str">
        <f>IF(AT196="","",VLOOKUP(AT196,'シフト記号表（勤務時間帯）'!$C$6:$U$35,19,FALSE))</f>
        <v/>
      </c>
      <c r="AU198" s="119" t="str">
        <f>IF(AU196="","",VLOOKUP(AU196,'シフト記号表（勤務時間帯）'!$C$6:$U$35,19,FALSE))</f>
        <v/>
      </c>
      <c r="AV198" s="131" t="str">
        <f>IF(AV196="","",VLOOKUP(AV196,'シフト記号表（勤務時間帯）'!$C$6:$U$35,19,FALSE))</f>
        <v/>
      </c>
      <c r="AW198" s="131" t="str">
        <f>IF(AW196="","",VLOOKUP(AW196,'シフト記号表（勤務時間帯）'!$C$6:$U$35,19,FALSE))</f>
        <v/>
      </c>
      <c r="AX198" s="174">
        <f>IF($BB$3="４週",SUM(S198:AT198),IF($BB$3="暦月",SUM(S198:AW198),""))</f>
        <v>0</v>
      </c>
      <c r="AY198" s="182"/>
      <c r="AZ198" s="188">
        <f>IF($BB$3="４週",AX198/4,IF($BB$3="暦月",'通所型サービス（100名）'!AX198/('通所型サービス（100名）'!$BB$8/7),""))</f>
        <v>0</v>
      </c>
      <c r="BA198" s="106"/>
      <c r="BB198" s="25"/>
      <c r="BC198" s="37"/>
      <c r="BD198" s="37"/>
      <c r="BE198" s="37"/>
      <c r="BF198" s="91"/>
      <c r="BG198" s="3"/>
      <c r="BH198" s="3"/>
      <c r="BI198" s="3"/>
      <c r="BJ198" s="3"/>
      <c r="BK198" s="3"/>
      <c r="BL198" s="3"/>
      <c r="BM198" s="3"/>
      <c r="BN198" s="3"/>
      <c r="BO198" s="3"/>
      <c r="BP198" s="3"/>
      <c r="BQ198" s="3"/>
      <c r="BR198" s="3"/>
      <c r="BS198" s="3"/>
      <c r="BT198" s="3"/>
      <c r="BU198" s="3"/>
    </row>
    <row r="199" spans="1:73" ht="20.25" customHeight="1">
      <c r="A199" s="3"/>
      <c r="B199" s="12">
        <f>B196+1</f>
        <v>60</v>
      </c>
      <c r="C199" s="27"/>
      <c r="D199" s="38"/>
      <c r="E199" s="43"/>
      <c r="F199" s="51"/>
      <c r="G199" s="51"/>
      <c r="H199" s="70"/>
      <c r="I199" s="38"/>
      <c r="J199" s="38"/>
      <c r="K199" s="43"/>
      <c r="L199" s="84"/>
      <c r="M199" s="38"/>
      <c r="N199" s="38"/>
      <c r="O199" s="90"/>
      <c r="P199" s="96" t="s">
        <v>54</v>
      </c>
      <c r="Q199" s="102"/>
      <c r="R199" s="107"/>
      <c r="S199" s="216"/>
      <c r="T199" s="218"/>
      <c r="U199" s="218"/>
      <c r="V199" s="218"/>
      <c r="W199" s="218"/>
      <c r="X199" s="218"/>
      <c r="Y199" s="219"/>
      <c r="Z199" s="216"/>
      <c r="AA199" s="218"/>
      <c r="AB199" s="218"/>
      <c r="AC199" s="218"/>
      <c r="AD199" s="218"/>
      <c r="AE199" s="218"/>
      <c r="AF199" s="219"/>
      <c r="AG199" s="216"/>
      <c r="AH199" s="218"/>
      <c r="AI199" s="218"/>
      <c r="AJ199" s="218"/>
      <c r="AK199" s="218"/>
      <c r="AL199" s="218"/>
      <c r="AM199" s="219"/>
      <c r="AN199" s="216"/>
      <c r="AO199" s="218"/>
      <c r="AP199" s="218"/>
      <c r="AQ199" s="218"/>
      <c r="AR199" s="218"/>
      <c r="AS199" s="218"/>
      <c r="AT199" s="219"/>
      <c r="AU199" s="216"/>
      <c r="AV199" s="218"/>
      <c r="AW199" s="218"/>
      <c r="AX199" s="221"/>
      <c r="AY199" s="183"/>
      <c r="AZ199" s="226"/>
      <c r="BA199" s="107"/>
      <c r="BB199" s="198"/>
      <c r="BC199" s="38"/>
      <c r="BD199" s="38"/>
      <c r="BE199" s="38"/>
      <c r="BF199" s="90"/>
      <c r="BG199" s="3"/>
      <c r="BH199" s="3"/>
      <c r="BI199" s="3"/>
      <c r="BJ199" s="3"/>
      <c r="BK199" s="3"/>
      <c r="BL199" s="3"/>
      <c r="BM199" s="3"/>
      <c r="BN199" s="3"/>
      <c r="BO199" s="3"/>
      <c r="BP199" s="3"/>
      <c r="BQ199" s="3"/>
      <c r="BR199" s="3"/>
      <c r="BS199" s="3"/>
      <c r="BT199" s="3"/>
      <c r="BU199" s="3"/>
    </row>
    <row r="200" spans="1:73" ht="20.25" customHeight="1">
      <c r="A200" s="3"/>
      <c r="B200" s="8"/>
      <c r="C200" s="18"/>
      <c r="D200" s="32"/>
      <c r="E200" s="40"/>
      <c r="F200" s="49"/>
      <c r="G200" s="57"/>
      <c r="H200" s="66"/>
      <c r="I200" s="32"/>
      <c r="J200" s="32"/>
      <c r="K200" s="40"/>
      <c r="L200" s="66"/>
      <c r="M200" s="32"/>
      <c r="N200" s="32"/>
      <c r="O200" s="80"/>
      <c r="P200" s="94" t="s">
        <v>69</v>
      </c>
      <c r="Q200" s="100"/>
      <c r="R200" s="105"/>
      <c r="S200" s="118" t="str">
        <f>IF(S199="","",VLOOKUP(S199,'シフト記号表（勤務時間帯）'!$C$6:$K$35,9,FALSE))</f>
        <v/>
      </c>
      <c r="T200" s="130" t="str">
        <f>IF(T199="","",VLOOKUP(T199,'シフト記号表（勤務時間帯）'!$C$6:$K$35,9,FALSE))</f>
        <v/>
      </c>
      <c r="U200" s="130" t="str">
        <f>IF(U199="","",VLOOKUP(U199,'シフト記号表（勤務時間帯）'!$C$6:$K$35,9,FALSE))</f>
        <v/>
      </c>
      <c r="V200" s="130" t="str">
        <f>IF(V199="","",VLOOKUP(V199,'シフト記号表（勤務時間帯）'!$C$6:$K$35,9,FALSE))</f>
        <v/>
      </c>
      <c r="W200" s="130" t="str">
        <f>IF(W199="","",VLOOKUP(W199,'シフト記号表（勤務時間帯）'!$C$6:$K$35,9,FALSE))</f>
        <v/>
      </c>
      <c r="X200" s="130" t="str">
        <f>IF(X199="","",VLOOKUP(X199,'シフト記号表（勤務時間帯）'!$C$6:$K$35,9,FALSE))</f>
        <v/>
      </c>
      <c r="Y200" s="142" t="str">
        <f>IF(Y199="","",VLOOKUP(Y199,'シフト記号表（勤務時間帯）'!$C$6:$K$35,9,FALSE))</f>
        <v/>
      </c>
      <c r="Z200" s="118" t="str">
        <f>IF(Z199="","",VLOOKUP(Z199,'シフト記号表（勤務時間帯）'!$C$6:$K$35,9,FALSE))</f>
        <v/>
      </c>
      <c r="AA200" s="130" t="str">
        <f>IF(AA199="","",VLOOKUP(AA199,'シフト記号表（勤務時間帯）'!$C$6:$K$35,9,FALSE))</f>
        <v/>
      </c>
      <c r="AB200" s="130" t="str">
        <f>IF(AB199="","",VLOOKUP(AB199,'シフト記号表（勤務時間帯）'!$C$6:$K$35,9,FALSE))</f>
        <v/>
      </c>
      <c r="AC200" s="130" t="str">
        <f>IF(AC199="","",VLOOKUP(AC199,'シフト記号表（勤務時間帯）'!$C$6:$K$35,9,FALSE))</f>
        <v/>
      </c>
      <c r="AD200" s="130" t="str">
        <f>IF(AD199="","",VLOOKUP(AD199,'シフト記号表（勤務時間帯）'!$C$6:$K$35,9,FALSE))</f>
        <v/>
      </c>
      <c r="AE200" s="130" t="str">
        <f>IF(AE199="","",VLOOKUP(AE199,'シフト記号表（勤務時間帯）'!$C$6:$K$35,9,FALSE))</f>
        <v/>
      </c>
      <c r="AF200" s="142" t="str">
        <f>IF(AF199="","",VLOOKUP(AF199,'シフト記号表（勤務時間帯）'!$C$6:$K$35,9,FALSE))</f>
        <v/>
      </c>
      <c r="AG200" s="118" t="str">
        <f>IF(AG199="","",VLOOKUP(AG199,'シフト記号表（勤務時間帯）'!$C$6:$K$35,9,FALSE))</f>
        <v/>
      </c>
      <c r="AH200" s="130" t="str">
        <f>IF(AH199="","",VLOOKUP(AH199,'シフト記号表（勤務時間帯）'!$C$6:$K$35,9,FALSE))</f>
        <v/>
      </c>
      <c r="AI200" s="130" t="str">
        <f>IF(AI199="","",VLOOKUP(AI199,'シフト記号表（勤務時間帯）'!$C$6:$K$35,9,FALSE))</f>
        <v/>
      </c>
      <c r="AJ200" s="130" t="str">
        <f>IF(AJ199="","",VLOOKUP(AJ199,'シフト記号表（勤務時間帯）'!$C$6:$K$35,9,FALSE))</f>
        <v/>
      </c>
      <c r="AK200" s="130" t="str">
        <f>IF(AK199="","",VLOOKUP(AK199,'シフト記号表（勤務時間帯）'!$C$6:$K$35,9,FALSE))</f>
        <v/>
      </c>
      <c r="AL200" s="130" t="str">
        <f>IF(AL199="","",VLOOKUP(AL199,'シフト記号表（勤務時間帯）'!$C$6:$K$35,9,FALSE))</f>
        <v/>
      </c>
      <c r="AM200" s="142" t="str">
        <f>IF(AM199="","",VLOOKUP(AM199,'シフト記号表（勤務時間帯）'!$C$6:$K$35,9,FALSE))</f>
        <v/>
      </c>
      <c r="AN200" s="118" t="str">
        <f>IF(AN199="","",VLOOKUP(AN199,'シフト記号表（勤務時間帯）'!$C$6:$K$35,9,FALSE))</f>
        <v/>
      </c>
      <c r="AO200" s="130" t="str">
        <f>IF(AO199="","",VLOOKUP(AO199,'シフト記号表（勤務時間帯）'!$C$6:$K$35,9,FALSE))</f>
        <v/>
      </c>
      <c r="AP200" s="130" t="str">
        <f>IF(AP199="","",VLOOKUP(AP199,'シフト記号表（勤務時間帯）'!$C$6:$K$35,9,FALSE))</f>
        <v/>
      </c>
      <c r="AQ200" s="130" t="str">
        <f>IF(AQ199="","",VLOOKUP(AQ199,'シフト記号表（勤務時間帯）'!$C$6:$K$35,9,FALSE))</f>
        <v/>
      </c>
      <c r="AR200" s="130" t="str">
        <f>IF(AR199="","",VLOOKUP(AR199,'シフト記号表（勤務時間帯）'!$C$6:$K$35,9,FALSE))</f>
        <v/>
      </c>
      <c r="AS200" s="130" t="str">
        <f>IF(AS199="","",VLOOKUP(AS199,'シフト記号表（勤務時間帯）'!$C$6:$K$35,9,FALSE))</f>
        <v/>
      </c>
      <c r="AT200" s="142" t="str">
        <f>IF(AT199="","",VLOOKUP(AT199,'シフト記号表（勤務時間帯）'!$C$6:$K$35,9,FALSE))</f>
        <v/>
      </c>
      <c r="AU200" s="118" t="str">
        <f>IF(AU199="","",VLOOKUP(AU199,'シフト記号表（勤務時間帯）'!$C$6:$K$35,9,FALSE))</f>
        <v/>
      </c>
      <c r="AV200" s="130" t="str">
        <f>IF(AV199="","",VLOOKUP(AV199,'シフト記号表（勤務時間帯）'!$C$6:$K$35,9,FALSE))</f>
        <v/>
      </c>
      <c r="AW200" s="130" t="str">
        <f>IF(AW199="","",VLOOKUP(AW199,'シフト記号表（勤務時間帯）'!$C$6:$K$35,9,FALSE))</f>
        <v/>
      </c>
      <c r="AX200" s="173">
        <f>IF($BB$3="４週",SUM(S200:AT200),IF($BB$3="暦月",SUM(S200:AW200),""))</f>
        <v>0</v>
      </c>
      <c r="AY200" s="181"/>
      <c r="AZ200" s="187">
        <f>IF($BB$3="４週",AX200/4,IF($BB$3="暦月",'通所型サービス（100名）'!AX200/('通所型サービス（100名）'!$BB$8/7),""))</f>
        <v>0</v>
      </c>
      <c r="BA200" s="105"/>
      <c r="BB200" s="18"/>
      <c r="BC200" s="32"/>
      <c r="BD200" s="32"/>
      <c r="BE200" s="32"/>
      <c r="BF200" s="80"/>
      <c r="BG200" s="3"/>
      <c r="BH200" s="3"/>
      <c r="BI200" s="3"/>
      <c r="BJ200" s="3"/>
      <c r="BK200" s="3"/>
      <c r="BL200" s="3"/>
      <c r="BM200" s="3"/>
      <c r="BN200" s="3"/>
      <c r="BO200" s="3"/>
      <c r="BP200" s="3"/>
      <c r="BQ200" s="3"/>
      <c r="BR200" s="3"/>
      <c r="BS200" s="3"/>
      <c r="BT200" s="3"/>
      <c r="BU200" s="3"/>
    </row>
    <row r="201" spans="1:73" ht="20.25" customHeight="1">
      <c r="A201" s="3"/>
      <c r="B201" s="11"/>
      <c r="C201" s="25"/>
      <c r="D201" s="37"/>
      <c r="E201" s="42"/>
      <c r="F201" s="209">
        <f>C199</f>
        <v>0</v>
      </c>
      <c r="G201" s="60"/>
      <c r="H201" s="69"/>
      <c r="I201" s="37"/>
      <c r="J201" s="37"/>
      <c r="K201" s="42"/>
      <c r="L201" s="69"/>
      <c r="M201" s="37"/>
      <c r="N201" s="37"/>
      <c r="O201" s="91"/>
      <c r="P201" s="95" t="s">
        <v>36</v>
      </c>
      <c r="Q201" s="101"/>
      <c r="R201" s="106"/>
      <c r="S201" s="119" t="str">
        <f>IF(S199="","",VLOOKUP(S199,'シフト記号表（勤務時間帯）'!$C$6:$U$35,19,FALSE))</f>
        <v/>
      </c>
      <c r="T201" s="131" t="str">
        <f>IF(T199="","",VLOOKUP(T199,'シフト記号表（勤務時間帯）'!$C$6:$U$35,19,FALSE))</f>
        <v/>
      </c>
      <c r="U201" s="131" t="str">
        <f>IF(U199="","",VLOOKUP(U199,'シフト記号表（勤務時間帯）'!$C$6:$U$35,19,FALSE))</f>
        <v/>
      </c>
      <c r="V201" s="131" t="str">
        <f>IF(V199="","",VLOOKUP(V199,'シフト記号表（勤務時間帯）'!$C$6:$U$35,19,FALSE))</f>
        <v/>
      </c>
      <c r="W201" s="131" t="str">
        <f>IF(W199="","",VLOOKUP(W199,'シフト記号表（勤務時間帯）'!$C$6:$U$35,19,FALSE))</f>
        <v/>
      </c>
      <c r="X201" s="131" t="str">
        <f>IF(X199="","",VLOOKUP(X199,'シフト記号表（勤務時間帯）'!$C$6:$U$35,19,FALSE))</f>
        <v/>
      </c>
      <c r="Y201" s="143" t="str">
        <f>IF(Y199="","",VLOOKUP(Y199,'シフト記号表（勤務時間帯）'!$C$6:$U$35,19,FALSE))</f>
        <v/>
      </c>
      <c r="Z201" s="119" t="str">
        <f>IF(Z199="","",VLOOKUP(Z199,'シフト記号表（勤務時間帯）'!$C$6:$U$35,19,FALSE))</f>
        <v/>
      </c>
      <c r="AA201" s="131" t="str">
        <f>IF(AA199="","",VLOOKUP(AA199,'シフト記号表（勤務時間帯）'!$C$6:$U$35,19,FALSE))</f>
        <v/>
      </c>
      <c r="AB201" s="131" t="str">
        <f>IF(AB199="","",VLOOKUP(AB199,'シフト記号表（勤務時間帯）'!$C$6:$U$35,19,FALSE))</f>
        <v/>
      </c>
      <c r="AC201" s="131" t="str">
        <f>IF(AC199="","",VLOOKUP(AC199,'シフト記号表（勤務時間帯）'!$C$6:$U$35,19,FALSE))</f>
        <v/>
      </c>
      <c r="AD201" s="131" t="str">
        <f>IF(AD199="","",VLOOKUP(AD199,'シフト記号表（勤務時間帯）'!$C$6:$U$35,19,FALSE))</f>
        <v/>
      </c>
      <c r="AE201" s="131" t="str">
        <f>IF(AE199="","",VLOOKUP(AE199,'シフト記号表（勤務時間帯）'!$C$6:$U$35,19,FALSE))</f>
        <v/>
      </c>
      <c r="AF201" s="143" t="str">
        <f>IF(AF199="","",VLOOKUP(AF199,'シフト記号表（勤務時間帯）'!$C$6:$U$35,19,FALSE))</f>
        <v/>
      </c>
      <c r="AG201" s="119" t="str">
        <f>IF(AG199="","",VLOOKUP(AG199,'シフト記号表（勤務時間帯）'!$C$6:$U$35,19,FALSE))</f>
        <v/>
      </c>
      <c r="AH201" s="131" t="str">
        <f>IF(AH199="","",VLOOKUP(AH199,'シフト記号表（勤務時間帯）'!$C$6:$U$35,19,FALSE))</f>
        <v/>
      </c>
      <c r="AI201" s="131" t="str">
        <f>IF(AI199="","",VLOOKUP(AI199,'シフト記号表（勤務時間帯）'!$C$6:$U$35,19,FALSE))</f>
        <v/>
      </c>
      <c r="AJ201" s="131" t="str">
        <f>IF(AJ199="","",VLOOKUP(AJ199,'シフト記号表（勤務時間帯）'!$C$6:$U$35,19,FALSE))</f>
        <v/>
      </c>
      <c r="AK201" s="131" t="str">
        <f>IF(AK199="","",VLOOKUP(AK199,'シフト記号表（勤務時間帯）'!$C$6:$U$35,19,FALSE))</f>
        <v/>
      </c>
      <c r="AL201" s="131" t="str">
        <f>IF(AL199="","",VLOOKUP(AL199,'シフト記号表（勤務時間帯）'!$C$6:$U$35,19,FALSE))</f>
        <v/>
      </c>
      <c r="AM201" s="143" t="str">
        <f>IF(AM199="","",VLOOKUP(AM199,'シフト記号表（勤務時間帯）'!$C$6:$U$35,19,FALSE))</f>
        <v/>
      </c>
      <c r="AN201" s="119" t="str">
        <f>IF(AN199="","",VLOOKUP(AN199,'シフト記号表（勤務時間帯）'!$C$6:$U$35,19,FALSE))</f>
        <v/>
      </c>
      <c r="AO201" s="131" t="str">
        <f>IF(AO199="","",VLOOKUP(AO199,'シフト記号表（勤務時間帯）'!$C$6:$U$35,19,FALSE))</f>
        <v/>
      </c>
      <c r="AP201" s="131" t="str">
        <f>IF(AP199="","",VLOOKUP(AP199,'シフト記号表（勤務時間帯）'!$C$6:$U$35,19,FALSE))</f>
        <v/>
      </c>
      <c r="AQ201" s="131" t="str">
        <f>IF(AQ199="","",VLOOKUP(AQ199,'シフト記号表（勤務時間帯）'!$C$6:$U$35,19,FALSE))</f>
        <v/>
      </c>
      <c r="AR201" s="131" t="str">
        <f>IF(AR199="","",VLOOKUP(AR199,'シフト記号表（勤務時間帯）'!$C$6:$U$35,19,FALSE))</f>
        <v/>
      </c>
      <c r="AS201" s="131" t="str">
        <f>IF(AS199="","",VLOOKUP(AS199,'シフト記号表（勤務時間帯）'!$C$6:$U$35,19,FALSE))</f>
        <v/>
      </c>
      <c r="AT201" s="143" t="str">
        <f>IF(AT199="","",VLOOKUP(AT199,'シフト記号表（勤務時間帯）'!$C$6:$U$35,19,FALSE))</f>
        <v/>
      </c>
      <c r="AU201" s="119" t="str">
        <f>IF(AU199="","",VLOOKUP(AU199,'シフト記号表（勤務時間帯）'!$C$6:$U$35,19,FALSE))</f>
        <v/>
      </c>
      <c r="AV201" s="131" t="str">
        <f>IF(AV199="","",VLOOKUP(AV199,'シフト記号表（勤務時間帯）'!$C$6:$U$35,19,FALSE))</f>
        <v/>
      </c>
      <c r="AW201" s="131" t="str">
        <f>IF(AW199="","",VLOOKUP(AW199,'シフト記号表（勤務時間帯）'!$C$6:$U$35,19,FALSE))</f>
        <v/>
      </c>
      <c r="AX201" s="174">
        <f>IF($BB$3="４週",SUM(S201:AT201),IF($BB$3="暦月",SUM(S201:AW201),""))</f>
        <v>0</v>
      </c>
      <c r="AY201" s="182"/>
      <c r="AZ201" s="188">
        <f>IF($BB$3="４週",AX201/4,IF($BB$3="暦月",'通所型サービス（100名）'!AX201/('通所型サービス（100名）'!$BB$8/7),""))</f>
        <v>0</v>
      </c>
      <c r="BA201" s="106"/>
      <c r="BB201" s="25"/>
      <c r="BC201" s="37"/>
      <c r="BD201" s="37"/>
      <c r="BE201" s="37"/>
      <c r="BF201" s="91"/>
      <c r="BG201" s="3"/>
      <c r="BH201" s="3"/>
      <c r="BI201" s="3"/>
      <c r="BJ201" s="3"/>
      <c r="BK201" s="3"/>
      <c r="BL201" s="3"/>
      <c r="BM201" s="3"/>
      <c r="BN201" s="3"/>
      <c r="BO201" s="3"/>
      <c r="BP201" s="3"/>
      <c r="BQ201" s="3"/>
      <c r="BR201" s="3"/>
      <c r="BS201" s="3"/>
      <c r="BT201" s="3"/>
      <c r="BU201" s="3"/>
    </row>
    <row r="202" spans="1:73" ht="20.25" customHeight="1">
      <c r="A202" s="3"/>
      <c r="B202" s="12">
        <f>B199+1</f>
        <v>61</v>
      </c>
      <c r="C202" s="27"/>
      <c r="D202" s="38"/>
      <c r="E202" s="43"/>
      <c r="F202" s="51"/>
      <c r="G202" s="51"/>
      <c r="H202" s="70"/>
      <c r="I202" s="38"/>
      <c r="J202" s="38"/>
      <c r="K202" s="43"/>
      <c r="L202" s="84"/>
      <c r="M202" s="38"/>
      <c r="N202" s="38"/>
      <c r="O202" s="90"/>
      <c r="P202" s="96" t="s">
        <v>54</v>
      </c>
      <c r="Q202" s="102"/>
      <c r="R202" s="107"/>
      <c r="S202" s="216"/>
      <c r="T202" s="218"/>
      <c r="U202" s="218"/>
      <c r="V202" s="218"/>
      <c r="W202" s="218"/>
      <c r="X202" s="218"/>
      <c r="Y202" s="219"/>
      <c r="Z202" s="216"/>
      <c r="AA202" s="218"/>
      <c r="AB202" s="218"/>
      <c r="AC202" s="218"/>
      <c r="AD202" s="218"/>
      <c r="AE202" s="218"/>
      <c r="AF202" s="219"/>
      <c r="AG202" s="216"/>
      <c r="AH202" s="218"/>
      <c r="AI202" s="218"/>
      <c r="AJ202" s="218"/>
      <c r="AK202" s="218"/>
      <c r="AL202" s="218"/>
      <c r="AM202" s="219"/>
      <c r="AN202" s="216"/>
      <c r="AO202" s="218"/>
      <c r="AP202" s="218"/>
      <c r="AQ202" s="218"/>
      <c r="AR202" s="218"/>
      <c r="AS202" s="218"/>
      <c r="AT202" s="219"/>
      <c r="AU202" s="216"/>
      <c r="AV202" s="218"/>
      <c r="AW202" s="218"/>
      <c r="AX202" s="221"/>
      <c r="AY202" s="183"/>
      <c r="AZ202" s="226"/>
      <c r="BA202" s="107"/>
      <c r="BB202" s="198"/>
      <c r="BC202" s="38"/>
      <c r="BD202" s="38"/>
      <c r="BE202" s="38"/>
      <c r="BF202" s="90"/>
      <c r="BG202" s="3"/>
      <c r="BH202" s="3"/>
      <c r="BI202" s="3"/>
      <c r="BJ202" s="3"/>
      <c r="BK202" s="3"/>
      <c r="BL202" s="3"/>
      <c r="BM202" s="3"/>
      <c r="BN202" s="3"/>
      <c r="BO202" s="3"/>
      <c r="BP202" s="3"/>
      <c r="BQ202" s="3"/>
      <c r="BR202" s="3"/>
      <c r="BS202" s="3"/>
      <c r="BT202" s="3"/>
      <c r="BU202" s="3"/>
    </row>
    <row r="203" spans="1:73" ht="20.25" customHeight="1">
      <c r="A203" s="3"/>
      <c r="B203" s="8"/>
      <c r="C203" s="18"/>
      <c r="D203" s="32"/>
      <c r="E203" s="40"/>
      <c r="F203" s="49"/>
      <c r="G203" s="57"/>
      <c r="H203" s="66"/>
      <c r="I203" s="32"/>
      <c r="J203" s="32"/>
      <c r="K203" s="40"/>
      <c r="L203" s="66"/>
      <c r="M203" s="32"/>
      <c r="N203" s="32"/>
      <c r="O203" s="80"/>
      <c r="P203" s="94" t="s">
        <v>69</v>
      </c>
      <c r="Q203" s="100"/>
      <c r="R203" s="105"/>
      <c r="S203" s="118" t="str">
        <f>IF(S202="","",VLOOKUP(S202,'シフト記号表（勤務時間帯）'!$C$6:$K$35,9,FALSE))</f>
        <v/>
      </c>
      <c r="T203" s="130" t="str">
        <f>IF(T202="","",VLOOKUP(T202,'シフト記号表（勤務時間帯）'!$C$6:$K$35,9,FALSE))</f>
        <v/>
      </c>
      <c r="U203" s="130" t="str">
        <f>IF(U202="","",VLOOKUP(U202,'シフト記号表（勤務時間帯）'!$C$6:$K$35,9,FALSE))</f>
        <v/>
      </c>
      <c r="V203" s="130" t="str">
        <f>IF(V202="","",VLOOKUP(V202,'シフト記号表（勤務時間帯）'!$C$6:$K$35,9,FALSE))</f>
        <v/>
      </c>
      <c r="W203" s="130" t="str">
        <f>IF(W202="","",VLOOKUP(W202,'シフト記号表（勤務時間帯）'!$C$6:$K$35,9,FALSE))</f>
        <v/>
      </c>
      <c r="X203" s="130" t="str">
        <f>IF(X202="","",VLOOKUP(X202,'シフト記号表（勤務時間帯）'!$C$6:$K$35,9,FALSE))</f>
        <v/>
      </c>
      <c r="Y203" s="142" t="str">
        <f>IF(Y202="","",VLOOKUP(Y202,'シフト記号表（勤務時間帯）'!$C$6:$K$35,9,FALSE))</f>
        <v/>
      </c>
      <c r="Z203" s="118" t="str">
        <f>IF(Z202="","",VLOOKUP(Z202,'シフト記号表（勤務時間帯）'!$C$6:$K$35,9,FALSE))</f>
        <v/>
      </c>
      <c r="AA203" s="130" t="str">
        <f>IF(AA202="","",VLOOKUP(AA202,'シフト記号表（勤務時間帯）'!$C$6:$K$35,9,FALSE))</f>
        <v/>
      </c>
      <c r="AB203" s="130" t="str">
        <f>IF(AB202="","",VLOOKUP(AB202,'シフト記号表（勤務時間帯）'!$C$6:$K$35,9,FALSE))</f>
        <v/>
      </c>
      <c r="AC203" s="130" t="str">
        <f>IF(AC202="","",VLOOKUP(AC202,'シフト記号表（勤務時間帯）'!$C$6:$K$35,9,FALSE))</f>
        <v/>
      </c>
      <c r="AD203" s="130" t="str">
        <f>IF(AD202="","",VLOOKUP(AD202,'シフト記号表（勤務時間帯）'!$C$6:$K$35,9,FALSE))</f>
        <v/>
      </c>
      <c r="AE203" s="130" t="str">
        <f>IF(AE202="","",VLOOKUP(AE202,'シフト記号表（勤務時間帯）'!$C$6:$K$35,9,FALSE))</f>
        <v/>
      </c>
      <c r="AF203" s="142" t="str">
        <f>IF(AF202="","",VLOOKUP(AF202,'シフト記号表（勤務時間帯）'!$C$6:$K$35,9,FALSE))</f>
        <v/>
      </c>
      <c r="AG203" s="118" t="str">
        <f>IF(AG202="","",VLOOKUP(AG202,'シフト記号表（勤務時間帯）'!$C$6:$K$35,9,FALSE))</f>
        <v/>
      </c>
      <c r="AH203" s="130" t="str">
        <f>IF(AH202="","",VLOOKUP(AH202,'シフト記号表（勤務時間帯）'!$C$6:$K$35,9,FALSE))</f>
        <v/>
      </c>
      <c r="AI203" s="130" t="str">
        <f>IF(AI202="","",VLOOKUP(AI202,'シフト記号表（勤務時間帯）'!$C$6:$K$35,9,FALSE))</f>
        <v/>
      </c>
      <c r="AJ203" s="130" t="str">
        <f>IF(AJ202="","",VLOOKUP(AJ202,'シフト記号表（勤務時間帯）'!$C$6:$K$35,9,FALSE))</f>
        <v/>
      </c>
      <c r="AK203" s="130" t="str">
        <f>IF(AK202="","",VLOOKUP(AK202,'シフト記号表（勤務時間帯）'!$C$6:$K$35,9,FALSE))</f>
        <v/>
      </c>
      <c r="AL203" s="130" t="str">
        <f>IF(AL202="","",VLOOKUP(AL202,'シフト記号表（勤務時間帯）'!$C$6:$K$35,9,FALSE))</f>
        <v/>
      </c>
      <c r="AM203" s="142" t="str">
        <f>IF(AM202="","",VLOOKUP(AM202,'シフト記号表（勤務時間帯）'!$C$6:$K$35,9,FALSE))</f>
        <v/>
      </c>
      <c r="AN203" s="118" t="str">
        <f>IF(AN202="","",VLOOKUP(AN202,'シフト記号表（勤務時間帯）'!$C$6:$K$35,9,FALSE))</f>
        <v/>
      </c>
      <c r="AO203" s="130" t="str">
        <f>IF(AO202="","",VLOOKUP(AO202,'シフト記号表（勤務時間帯）'!$C$6:$K$35,9,FALSE))</f>
        <v/>
      </c>
      <c r="AP203" s="130" t="str">
        <f>IF(AP202="","",VLOOKUP(AP202,'シフト記号表（勤務時間帯）'!$C$6:$K$35,9,FALSE))</f>
        <v/>
      </c>
      <c r="AQ203" s="130" t="str">
        <f>IF(AQ202="","",VLOOKUP(AQ202,'シフト記号表（勤務時間帯）'!$C$6:$K$35,9,FALSE))</f>
        <v/>
      </c>
      <c r="AR203" s="130" t="str">
        <f>IF(AR202="","",VLOOKUP(AR202,'シフト記号表（勤務時間帯）'!$C$6:$K$35,9,FALSE))</f>
        <v/>
      </c>
      <c r="AS203" s="130" t="str">
        <f>IF(AS202="","",VLOOKUP(AS202,'シフト記号表（勤務時間帯）'!$C$6:$K$35,9,FALSE))</f>
        <v/>
      </c>
      <c r="AT203" s="142" t="str">
        <f>IF(AT202="","",VLOOKUP(AT202,'シフト記号表（勤務時間帯）'!$C$6:$K$35,9,FALSE))</f>
        <v/>
      </c>
      <c r="AU203" s="118" t="str">
        <f>IF(AU202="","",VLOOKUP(AU202,'シフト記号表（勤務時間帯）'!$C$6:$K$35,9,FALSE))</f>
        <v/>
      </c>
      <c r="AV203" s="130" t="str">
        <f>IF(AV202="","",VLOOKUP(AV202,'シフト記号表（勤務時間帯）'!$C$6:$K$35,9,FALSE))</f>
        <v/>
      </c>
      <c r="AW203" s="130" t="str">
        <f>IF(AW202="","",VLOOKUP(AW202,'シフト記号表（勤務時間帯）'!$C$6:$K$35,9,FALSE))</f>
        <v/>
      </c>
      <c r="AX203" s="173">
        <f>IF($BB$3="４週",SUM(S203:AT203),IF($BB$3="暦月",SUM(S203:AW203),""))</f>
        <v>0</v>
      </c>
      <c r="AY203" s="181"/>
      <c r="AZ203" s="187">
        <f>IF($BB$3="４週",AX203/4,IF($BB$3="暦月",'通所型サービス（100名）'!AX203/('通所型サービス（100名）'!$BB$8/7),""))</f>
        <v>0</v>
      </c>
      <c r="BA203" s="105"/>
      <c r="BB203" s="18"/>
      <c r="BC203" s="32"/>
      <c r="BD203" s="32"/>
      <c r="BE203" s="32"/>
      <c r="BF203" s="80"/>
      <c r="BG203" s="3"/>
      <c r="BH203" s="3"/>
      <c r="BI203" s="3"/>
      <c r="BJ203" s="3"/>
      <c r="BK203" s="3"/>
      <c r="BL203" s="3"/>
      <c r="BM203" s="3"/>
      <c r="BN203" s="3"/>
      <c r="BO203" s="3"/>
      <c r="BP203" s="3"/>
      <c r="BQ203" s="3"/>
      <c r="BR203" s="3"/>
      <c r="BS203" s="3"/>
      <c r="BT203" s="3"/>
      <c r="BU203" s="3"/>
    </row>
    <row r="204" spans="1:73" ht="20.25" customHeight="1">
      <c r="A204" s="3"/>
      <c r="B204" s="11"/>
      <c r="C204" s="25"/>
      <c r="D204" s="37"/>
      <c r="E204" s="42"/>
      <c r="F204" s="209">
        <f>C202</f>
        <v>0</v>
      </c>
      <c r="G204" s="60"/>
      <c r="H204" s="69"/>
      <c r="I204" s="37"/>
      <c r="J204" s="37"/>
      <c r="K204" s="42"/>
      <c r="L204" s="69"/>
      <c r="M204" s="37"/>
      <c r="N204" s="37"/>
      <c r="O204" s="91"/>
      <c r="P204" s="95" t="s">
        <v>36</v>
      </c>
      <c r="Q204" s="101"/>
      <c r="R204" s="106"/>
      <c r="S204" s="119" t="str">
        <f>IF(S202="","",VLOOKUP(S202,'シフト記号表（勤務時間帯）'!$C$6:$U$35,19,FALSE))</f>
        <v/>
      </c>
      <c r="T204" s="131" t="str">
        <f>IF(T202="","",VLOOKUP(T202,'シフト記号表（勤務時間帯）'!$C$6:$U$35,19,FALSE))</f>
        <v/>
      </c>
      <c r="U204" s="131" t="str">
        <f>IF(U202="","",VLOOKUP(U202,'シフト記号表（勤務時間帯）'!$C$6:$U$35,19,FALSE))</f>
        <v/>
      </c>
      <c r="V204" s="131" t="str">
        <f>IF(V202="","",VLOOKUP(V202,'シフト記号表（勤務時間帯）'!$C$6:$U$35,19,FALSE))</f>
        <v/>
      </c>
      <c r="W204" s="131" t="str">
        <f>IF(W202="","",VLOOKUP(W202,'シフト記号表（勤務時間帯）'!$C$6:$U$35,19,FALSE))</f>
        <v/>
      </c>
      <c r="X204" s="131" t="str">
        <f>IF(X202="","",VLOOKUP(X202,'シフト記号表（勤務時間帯）'!$C$6:$U$35,19,FALSE))</f>
        <v/>
      </c>
      <c r="Y204" s="143" t="str">
        <f>IF(Y202="","",VLOOKUP(Y202,'シフト記号表（勤務時間帯）'!$C$6:$U$35,19,FALSE))</f>
        <v/>
      </c>
      <c r="Z204" s="119" t="str">
        <f>IF(Z202="","",VLOOKUP(Z202,'シフト記号表（勤務時間帯）'!$C$6:$U$35,19,FALSE))</f>
        <v/>
      </c>
      <c r="AA204" s="131" t="str">
        <f>IF(AA202="","",VLOOKUP(AA202,'シフト記号表（勤務時間帯）'!$C$6:$U$35,19,FALSE))</f>
        <v/>
      </c>
      <c r="AB204" s="131" t="str">
        <f>IF(AB202="","",VLOOKUP(AB202,'シフト記号表（勤務時間帯）'!$C$6:$U$35,19,FALSE))</f>
        <v/>
      </c>
      <c r="AC204" s="131" t="str">
        <f>IF(AC202="","",VLOOKUP(AC202,'シフト記号表（勤務時間帯）'!$C$6:$U$35,19,FALSE))</f>
        <v/>
      </c>
      <c r="AD204" s="131" t="str">
        <f>IF(AD202="","",VLOOKUP(AD202,'シフト記号表（勤務時間帯）'!$C$6:$U$35,19,FALSE))</f>
        <v/>
      </c>
      <c r="AE204" s="131" t="str">
        <f>IF(AE202="","",VLOOKUP(AE202,'シフト記号表（勤務時間帯）'!$C$6:$U$35,19,FALSE))</f>
        <v/>
      </c>
      <c r="AF204" s="143" t="str">
        <f>IF(AF202="","",VLOOKUP(AF202,'シフト記号表（勤務時間帯）'!$C$6:$U$35,19,FALSE))</f>
        <v/>
      </c>
      <c r="AG204" s="119" t="str">
        <f>IF(AG202="","",VLOOKUP(AG202,'シフト記号表（勤務時間帯）'!$C$6:$U$35,19,FALSE))</f>
        <v/>
      </c>
      <c r="AH204" s="131" t="str">
        <f>IF(AH202="","",VLOOKUP(AH202,'シフト記号表（勤務時間帯）'!$C$6:$U$35,19,FALSE))</f>
        <v/>
      </c>
      <c r="AI204" s="131" t="str">
        <f>IF(AI202="","",VLOOKUP(AI202,'シフト記号表（勤務時間帯）'!$C$6:$U$35,19,FALSE))</f>
        <v/>
      </c>
      <c r="AJ204" s="131" t="str">
        <f>IF(AJ202="","",VLOOKUP(AJ202,'シフト記号表（勤務時間帯）'!$C$6:$U$35,19,FALSE))</f>
        <v/>
      </c>
      <c r="AK204" s="131" t="str">
        <f>IF(AK202="","",VLOOKUP(AK202,'シフト記号表（勤務時間帯）'!$C$6:$U$35,19,FALSE))</f>
        <v/>
      </c>
      <c r="AL204" s="131" t="str">
        <f>IF(AL202="","",VLOOKUP(AL202,'シフト記号表（勤務時間帯）'!$C$6:$U$35,19,FALSE))</f>
        <v/>
      </c>
      <c r="AM204" s="143" t="str">
        <f>IF(AM202="","",VLOOKUP(AM202,'シフト記号表（勤務時間帯）'!$C$6:$U$35,19,FALSE))</f>
        <v/>
      </c>
      <c r="AN204" s="119" t="str">
        <f>IF(AN202="","",VLOOKUP(AN202,'シフト記号表（勤務時間帯）'!$C$6:$U$35,19,FALSE))</f>
        <v/>
      </c>
      <c r="AO204" s="131" t="str">
        <f>IF(AO202="","",VLOOKUP(AO202,'シフト記号表（勤務時間帯）'!$C$6:$U$35,19,FALSE))</f>
        <v/>
      </c>
      <c r="AP204" s="131" t="str">
        <f>IF(AP202="","",VLOOKUP(AP202,'シフト記号表（勤務時間帯）'!$C$6:$U$35,19,FALSE))</f>
        <v/>
      </c>
      <c r="AQ204" s="131" t="str">
        <f>IF(AQ202="","",VLOOKUP(AQ202,'シフト記号表（勤務時間帯）'!$C$6:$U$35,19,FALSE))</f>
        <v/>
      </c>
      <c r="AR204" s="131" t="str">
        <f>IF(AR202="","",VLOOKUP(AR202,'シフト記号表（勤務時間帯）'!$C$6:$U$35,19,FALSE))</f>
        <v/>
      </c>
      <c r="AS204" s="131" t="str">
        <f>IF(AS202="","",VLOOKUP(AS202,'シフト記号表（勤務時間帯）'!$C$6:$U$35,19,FALSE))</f>
        <v/>
      </c>
      <c r="AT204" s="143" t="str">
        <f>IF(AT202="","",VLOOKUP(AT202,'シフト記号表（勤務時間帯）'!$C$6:$U$35,19,FALSE))</f>
        <v/>
      </c>
      <c r="AU204" s="119" t="str">
        <f>IF(AU202="","",VLOOKUP(AU202,'シフト記号表（勤務時間帯）'!$C$6:$U$35,19,FALSE))</f>
        <v/>
      </c>
      <c r="AV204" s="131" t="str">
        <f>IF(AV202="","",VLOOKUP(AV202,'シフト記号表（勤務時間帯）'!$C$6:$U$35,19,FALSE))</f>
        <v/>
      </c>
      <c r="AW204" s="131" t="str">
        <f>IF(AW202="","",VLOOKUP(AW202,'シフト記号表（勤務時間帯）'!$C$6:$U$35,19,FALSE))</f>
        <v/>
      </c>
      <c r="AX204" s="174">
        <f>IF($BB$3="４週",SUM(S204:AT204),IF($BB$3="暦月",SUM(S204:AW204),""))</f>
        <v>0</v>
      </c>
      <c r="AY204" s="182"/>
      <c r="AZ204" s="188">
        <f>IF($BB$3="４週",AX204/4,IF($BB$3="暦月",'通所型サービス（100名）'!AX204/('通所型サービス（100名）'!$BB$8/7),""))</f>
        <v>0</v>
      </c>
      <c r="BA204" s="106"/>
      <c r="BB204" s="25"/>
      <c r="BC204" s="37"/>
      <c r="BD204" s="37"/>
      <c r="BE204" s="37"/>
      <c r="BF204" s="91"/>
      <c r="BG204" s="3"/>
      <c r="BH204" s="3"/>
      <c r="BI204" s="3"/>
      <c r="BJ204" s="3"/>
      <c r="BK204" s="3"/>
      <c r="BL204" s="3"/>
      <c r="BM204" s="3"/>
      <c r="BN204" s="3"/>
      <c r="BO204" s="3"/>
      <c r="BP204" s="3"/>
      <c r="BQ204" s="3"/>
      <c r="BR204" s="3"/>
      <c r="BS204" s="3"/>
      <c r="BT204" s="3"/>
      <c r="BU204" s="3"/>
    </row>
    <row r="205" spans="1:73" ht="20.25" customHeight="1">
      <c r="A205" s="3"/>
      <c r="B205" s="12">
        <f>B202+1</f>
        <v>62</v>
      </c>
      <c r="C205" s="27"/>
      <c r="D205" s="38"/>
      <c r="E205" s="43"/>
      <c r="F205" s="51"/>
      <c r="G205" s="51"/>
      <c r="H205" s="70"/>
      <c r="I205" s="38"/>
      <c r="J205" s="38"/>
      <c r="K205" s="43"/>
      <c r="L205" s="84"/>
      <c r="M205" s="38"/>
      <c r="N205" s="38"/>
      <c r="O205" s="90"/>
      <c r="P205" s="96" t="s">
        <v>54</v>
      </c>
      <c r="Q205" s="102"/>
      <c r="R205" s="107"/>
      <c r="S205" s="216"/>
      <c r="T205" s="218"/>
      <c r="U205" s="218"/>
      <c r="V205" s="218"/>
      <c r="W205" s="218"/>
      <c r="X205" s="218"/>
      <c r="Y205" s="219"/>
      <c r="Z205" s="216"/>
      <c r="AA205" s="218"/>
      <c r="AB205" s="218"/>
      <c r="AC205" s="218"/>
      <c r="AD205" s="218"/>
      <c r="AE205" s="218"/>
      <c r="AF205" s="219"/>
      <c r="AG205" s="216"/>
      <c r="AH205" s="218"/>
      <c r="AI205" s="218"/>
      <c r="AJ205" s="218"/>
      <c r="AK205" s="218"/>
      <c r="AL205" s="218"/>
      <c r="AM205" s="219"/>
      <c r="AN205" s="216"/>
      <c r="AO205" s="218"/>
      <c r="AP205" s="218"/>
      <c r="AQ205" s="218"/>
      <c r="AR205" s="218"/>
      <c r="AS205" s="218"/>
      <c r="AT205" s="219"/>
      <c r="AU205" s="216"/>
      <c r="AV205" s="218"/>
      <c r="AW205" s="218"/>
      <c r="AX205" s="221"/>
      <c r="AY205" s="183"/>
      <c r="AZ205" s="226"/>
      <c r="BA205" s="107"/>
      <c r="BB205" s="198"/>
      <c r="BC205" s="38"/>
      <c r="BD205" s="38"/>
      <c r="BE205" s="38"/>
      <c r="BF205" s="90"/>
      <c r="BG205" s="3"/>
      <c r="BH205" s="3"/>
      <c r="BI205" s="3"/>
      <c r="BJ205" s="3"/>
      <c r="BK205" s="3"/>
      <c r="BL205" s="3"/>
      <c r="BM205" s="3"/>
      <c r="BN205" s="3"/>
      <c r="BO205" s="3"/>
      <c r="BP205" s="3"/>
      <c r="BQ205" s="3"/>
      <c r="BR205" s="3"/>
      <c r="BS205" s="3"/>
      <c r="BT205" s="3"/>
      <c r="BU205" s="3"/>
    </row>
    <row r="206" spans="1:73" ht="20.25" customHeight="1">
      <c r="A206" s="3"/>
      <c r="B206" s="8"/>
      <c r="C206" s="18"/>
      <c r="D206" s="32"/>
      <c r="E206" s="40"/>
      <c r="F206" s="49"/>
      <c r="G206" s="57"/>
      <c r="H206" s="66"/>
      <c r="I206" s="32"/>
      <c r="J206" s="32"/>
      <c r="K206" s="40"/>
      <c r="L206" s="66"/>
      <c r="M206" s="32"/>
      <c r="N206" s="32"/>
      <c r="O206" s="80"/>
      <c r="P206" s="94" t="s">
        <v>69</v>
      </c>
      <c r="Q206" s="100"/>
      <c r="R206" s="105"/>
      <c r="S206" s="118" t="str">
        <f>IF(S205="","",VLOOKUP(S205,'シフト記号表（勤務時間帯）'!$C$6:$K$35,9,FALSE))</f>
        <v/>
      </c>
      <c r="T206" s="130" t="str">
        <f>IF(T205="","",VLOOKUP(T205,'シフト記号表（勤務時間帯）'!$C$6:$K$35,9,FALSE))</f>
        <v/>
      </c>
      <c r="U206" s="130" t="str">
        <f>IF(U205="","",VLOOKUP(U205,'シフト記号表（勤務時間帯）'!$C$6:$K$35,9,FALSE))</f>
        <v/>
      </c>
      <c r="V206" s="130" t="str">
        <f>IF(V205="","",VLOOKUP(V205,'シフト記号表（勤務時間帯）'!$C$6:$K$35,9,FALSE))</f>
        <v/>
      </c>
      <c r="W206" s="130" t="str">
        <f>IF(W205="","",VLOOKUP(W205,'シフト記号表（勤務時間帯）'!$C$6:$K$35,9,FALSE))</f>
        <v/>
      </c>
      <c r="X206" s="130" t="str">
        <f>IF(X205="","",VLOOKUP(X205,'シフト記号表（勤務時間帯）'!$C$6:$K$35,9,FALSE))</f>
        <v/>
      </c>
      <c r="Y206" s="142" t="str">
        <f>IF(Y205="","",VLOOKUP(Y205,'シフト記号表（勤務時間帯）'!$C$6:$K$35,9,FALSE))</f>
        <v/>
      </c>
      <c r="Z206" s="118" t="str">
        <f>IF(Z205="","",VLOOKUP(Z205,'シフト記号表（勤務時間帯）'!$C$6:$K$35,9,FALSE))</f>
        <v/>
      </c>
      <c r="AA206" s="130" t="str">
        <f>IF(AA205="","",VLOOKUP(AA205,'シフト記号表（勤務時間帯）'!$C$6:$K$35,9,FALSE))</f>
        <v/>
      </c>
      <c r="AB206" s="130" t="str">
        <f>IF(AB205="","",VLOOKUP(AB205,'シフト記号表（勤務時間帯）'!$C$6:$K$35,9,FALSE))</f>
        <v/>
      </c>
      <c r="AC206" s="130" t="str">
        <f>IF(AC205="","",VLOOKUP(AC205,'シフト記号表（勤務時間帯）'!$C$6:$K$35,9,FALSE))</f>
        <v/>
      </c>
      <c r="AD206" s="130" t="str">
        <f>IF(AD205="","",VLOOKUP(AD205,'シフト記号表（勤務時間帯）'!$C$6:$K$35,9,FALSE))</f>
        <v/>
      </c>
      <c r="AE206" s="130" t="str">
        <f>IF(AE205="","",VLOOKUP(AE205,'シフト記号表（勤務時間帯）'!$C$6:$K$35,9,FALSE))</f>
        <v/>
      </c>
      <c r="AF206" s="142" t="str">
        <f>IF(AF205="","",VLOOKUP(AF205,'シフト記号表（勤務時間帯）'!$C$6:$K$35,9,FALSE))</f>
        <v/>
      </c>
      <c r="AG206" s="118" t="str">
        <f>IF(AG205="","",VLOOKUP(AG205,'シフト記号表（勤務時間帯）'!$C$6:$K$35,9,FALSE))</f>
        <v/>
      </c>
      <c r="AH206" s="130" t="str">
        <f>IF(AH205="","",VLOOKUP(AH205,'シフト記号表（勤務時間帯）'!$C$6:$K$35,9,FALSE))</f>
        <v/>
      </c>
      <c r="AI206" s="130" t="str">
        <f>IF(AI205="","",VLOOKUP(AI205,'シフト記号表（勤務時間帯）'!$C$6:$K$35,9,FALSE))</f>
        <v/>
      </c>
      <c r="AJ206" s="130" t="str">
        <f>IF(AJ205="","",VLOOKUP(AJ205,'シフト記号表（勤務時間帯）'!$C$6:$K$35,9,FALSE))</f>
        <v/>
      </c>
      <c r="AK206" s="130" t="str">
        <f>IF(AK205="","",VLOOKUP(AK205,'シフト記号表（勤務時間帯）'!$C$6:$K$35,9,FALSE))</f>
        <v/>
      </c>
      <c r="AL206" s="130" t="str">
        <f>IF(AL205="","",VLOOKUP(AL205,'シフト記号表（勤務時間帯）'!$C$6:$K$35,9,FALSE))</f>
        <v/>
      </c>
      <c r="AM206" s="142" t="str">
        <f>IF(AM205="","",VLOOKUP(AM205,'シフト記号表（勤務時間帯）'!$C$6:$K$35,9,FALSE))</f>
        <v/>
      </c>
      <c r="AN206" s="118" t="str">
        <f>IF(AN205="","",VLOOKUP(AN205,'シフト記号表（勤務時間帯）'!$C$6:$K$35,9,FALSE))</f>
        <v/>
      </c>
      <c r="AO206" s="130" t="str">
        <f>IF(AO205="","",VLOOKUP(AO205,'シフト記号表（勤務時間帯）'!$C$6:$K$35,9,FALSE))</f>
        <v/>
      </c>
      <c r="AP206" s="130" t="str">
        <f>IF(AP205="","",VLOOKUP(AP205,'シフト記号表（勤務時間帯）'!$C$6:$K$35,9,FALSE))</f>
        <v/>
      </c>
      <c r="AQ206" s="130" t="str">
        <f>IF(AQ205="","",VLOOKUP(AQ205,'シフト記号表（勤務時間帯）'!$C$6:$K$35,9,FALSE))</f>
        <v/>
      </c>
      <c r="AR206" s="130" t="str">
        <f>IF(AR205="","",VLOOKUP(AR205,'シフト記号表（勤務時間帯）'!$C$6:$K$35,9,FALSE))</f>
        <v/>
      </c>
      <c r="AS206" s="130" t="str">
        <f>IF(AS205="","",VLOOKUP(AS205,'シフト記号表（勤務時間帯）'!$C$6:$K$35,9,FALSE))</f>
        <v/>
      </c>
      <c r="AT206" s="142" t="str">
        <f>IF(AT205="","",VLOOKUP(AT205,'シフト記号表（勤務時間帯）'!$C$6:$K$35,9,FALSE))</f>
        <v/>
      </c>
      <c r="AU206" s="118" t="str">
        <f>IF(AU205="","",VLOOKUP(AU205,'シフト記号表（勤務時間帯）'!$C$6:$K$35,9,FALSE))</f>
        <v/>
      </c>
      <c r="AV206" s="130" t="str">
        <f>IF(AV205="","",VLOOKUP(AV205,'シフト記号表（勤務時間帯）'!$C$6:$K$35,9,FALSE))</f>
        <v/>
      </c>
      <c r="AW206" s="130" t="str">
        <f>IF(AW205="","",VLOOKUP(AW205,'シフト記号表（勤務時間帯）'!$C$6:$K$35,9,FALSE))</f>
        <v/>
      </c>
      <c r="AX206" s="173">
        <f>IF($BB$3="４週",SUM(S206:AT206),IF($BB$3="暦月",SUM(S206:AW206),""))</f>
        <v>0</v>
      </c>
      <c r="AY206" s="181"/>
      <c r="AZ206" s="187">
        <f>IF($BB$3="４週",AX206/4,IF($BB$3="暦月",'通所型サービス（100名）'!AX206/('通所型サービス（100名）'!$BB$8/7),""))</f>
        <v>0</v>
      </c>
      <c r="BA206" s="105"/>
      <c r="BB206" s="18"/>
      <c r="BC206" s="32"/>
      <c r="BD206" s="32"/>
      <c r="BE206" s="32"/>
      <c r="BF206" s="80"/>
      <c r="BG206" s="3"/>
      <c r="BH206" s="3"/>
      <c r="BI206" s="3"/>
      <c r="BJ206" s="3"/>
      <c r="BK206" s="3"/>
      <c r="BL206" s="3"/>
      <c r="BM206" s="3"/>
      <c r="BN206" s="3"/>
      <c r="BO206" s="3"/>
      <c r="BP206" s="3"/>
      <c r="BQ206" s="3"/>
      <c r="BR206" s="3"/>
      <c r="BS206" s="3"/>
      <c r="BT206" s="3"/>
      <c r="BU206" s="3"/>
    </row>
    <row r="207" spans="1:73" ht="20.25" customHeight="1">
      <c r="A207" s="3"/>
      <c r="B207" s="11"/>
      <c r="C207" s="25"/>
      <c r="D207" s="37"/>
      <c r="E207" s="42"/>
      <c r="F207" s="209">
        <f>C205</f>
        <v>0</v>
      </c>
      <c r="G207" s="60"/>
      <c r="H207" s="69"/>
      <c r="I207" s="37"/>
      <c r="J207" s="37"/>
      <c r="K207" s="42"/>
      <c r="L207" s="69"/>
      <c r="M207" s="37"/>
      <c r="N207" s="37"/>
      <c r="O207" s="91"/>
      <c r="P207" s="95" t="s">
        <v>36</v>
      </c>
      <c r="Q207" s="101"/>
      <c r="R207" s="106"/>
      <c r="S207" s="119" t="str">
        <f>IF(S205="","",VLOOKUP(S205,'シフト記号表（勤務時間帯）'!$C$6:$U$35,19,FALSE))</f>
        <v/>
      </c>
      <c r="T207" s="131" t="str">
        <f>IF(T205="","",VLOOKUP(T205,'シフト記号表（勤務時間帯）'!$C$6:$U$35,19,FALSE))</f>
        <v/>
      </c>
      <c r="U207" s="131" t="str">
        <f>IF(U205="","",VLOOKUP(U205,'シフト記号表（勤務時間帯）'!$C$6:$U$35,19,FALSE))</f>
        <v/>
      </c>
      <c r="V207" s="131" t="str">
        <f>IF(V205="","",VLOOKUP(V205,'シフト記号表（勤務時間帯）'!$C$6:$U$35,19,FALSE))</f>
        <v/>
      </c>
      <c r="W207" s="131" t="str">
        <f>IF(W205="","",VLOOKUP(W205,'シフト記号表（勤務時間帯）'!$C$6:$U$35,19,FALSE))</f>
        <v/>
      </c>
      <c r="X207" s="131" t="str">
        <f>IF(X205="","",VLOOKUP(X205,'シフト記号表（勤務時間帯）'!$C$6:$U$35,19,FALSE))</f>
        <v/>
      </c>
      <c r="Y207" s="143" t="str">
        <f>IF(Y205="","",VLOOKUP(Y205,'シフト記号表（勤務時間帯）'!$C$6:$U$35,19,FALSE))</f>
        <v/>
      </c>
      <c r="Z207" s="119" t="str">
        <f>IF(Z205="","",VLOOKUP(Z205,'シフト記号表（勤務時間帯）'!$C$6:$U$35,19,FALSE))</f>
        <v/>
      </c>
      <c r="AA207" s="131" t="str">
        <f>IF(AA205="","",VLOOKUP(AA205,'シフト記号表（勤務時間帯）'!$C$6:$U$35,19,FALSE))</f>
        <v/>
      </c>
      <c r="AB207" s="131" t="str">
        <f>IF(AB205="","",VLOOKUP(AB205,'シフト記号表（勤務時間帯）'!$C$6:$U$35,19,FALSE))</f>
        <v/>
      </c>
      <c r="AC207" s="131" t="str">
        <f>IF(AC205="","",VLOOKUP(AC205,'シフト記号表（勤務時間帯）'!$C$6:$U$35,19,FALSE))</f>
        <v/>
      </c>
      <c r="AD207" s="131" t="str">
        <f>IF(AD205="","",VLOOKUP(AD205,'シフト記号表（勤務時間帯）'!$C$6:$U$35,19,FALSE))</f>
        <v/>
      </c>
      <c r="AE207" s="131" t="str">
        <f>IF(AE205="","",VLOOKUP(AE205,'シフト記号表（勤務時間帯）'!$C$6:$U$35,19,FALSE))</f>
        <v/>
      </c>
      <c r="AF207" s="143" t="str">
        <f>IF(AF205="","",VLOOKUP(AF205,'シフト記号表（勤務時間帯）'!$C$6:$U$35,19,FALSE))</f>
        <v/>
      </c>
      <c r="AG207" s="119" t="str">
        <f>IF(AG205="","",VLOOKUP(AG205,'シフト記号表（勤務時間帯）'!$C$6:$U$35,19,FALSE))</f>
        <v/>
      </c>
      <c r="AH207" s="131" t="str">
        <f>IF(AH205="","",VLOOKUP(AH205,'シフト記号表（勤務時間帯）'!$C$6:$U$35,19,FALSE))</f>
        <v/>
      </c>
      <c r="AI207" s="131" t="str">
        <f>IF(AI205="","",VLOOKUP(AI205,'シフト記号表（勤務時間帯）'!$C$6:$U$35,19,FALSE))</f>
        <v/>
      </c>
      <c r="AJ207" s="131" t="str">
        <f>IF(AJ205="","",VLOOKUP(AJ205,'シフト記号表（勤務時間帯）'!$C$6:$U$35,19,FALSE))</f>
        <v/>
      </c>
      <c r="AK207" s="131" t="str">
        <f>IF(AK205="","",VLOOKUP(AK205,'シフト記号表（勤務時間帯）'!$C$6:$U$35,19,FALSE))</f>
        <v/>
      </c>
      <c r="AL207" s="131" t="str">
        <f>IF(AL205="","",VLOOKUP(AL205,'シフト記号表（勤務時間帯）'!$C$6:$U$35,19,FALSE))</f>
        <v/>
      </c>
      <c r="AM207" s="143" t="str">
        <f>IF(AM205="","",VLOOKUP(AM205,'シフト記号表（勤務時間帯）'!$C$6:$U$35,19,FALSE))</f>
        <v/>
      </c>
      <c r="AN207" s="119" t="str">
        <f>IF(AN205="","",VLOOKUP(AN205,'シフト記号表（勤務時間帯）'!$C$6:$U$35,19,FALSE))</f>
        <v/>
      </c>
      <c r="AO207" s="131" t="str">
        <f>IF(AO205="","",VLOOKUP(AO205,'シフト記号表（勤務時間帯）'!$C$6:$U$35,19,FALSE))</f>
        <v/>
      </c>
      <c r="AP207" s="131" t="str">
        <f>IF(AP205="","",VLOOKUP(AP205,'シフト記号表（勤務時間帯）'!$C$6:$U$35,19,FALSE))</f>
        <v/>
      </c>
      <c r="AQ207" s="131" t="str">
        <f>IF(AQ205="","",VLOOKUP(AQ205,'シフト記号表（勤務時間帯）'!$C$6:$U$35,19,FALSE))</f>
        <v/>
      </c>
      <c r="AR207" s="131" t="str">
        <f>IF(AR205="","",VLOOKUP(AR205,'シフト記号表（勤務時間帯）'!$C$6:$U$35,19,FALSE))</f>
        <v/>
      </c>
      <c r="AS207" s="131" t="str">
        <f>IF(AS205="","",VLOOKUP(AS205,'シフト記号表（勤務時間帯）'!$C$6:$U$35,19,FALSE))</f>
        <v/>
      </c>
      <c r="AT207" s="143" t="str">
        <f>IF(AT205="","",VLOOKUP(AT205,'シフト記号表（勤務時間帯）'!$C$6:$U$35,19,FALSE))</f>
        <v/>
      </c>
      <c r="AU207" s="119" t="str">
        <f>IF(AU205="","",VLOOKUP(AU205,'シフト記号表（勤務時間帯）'!$C$6:$U$35,19,FALSE))</f>
        <v/>
      </c>
      <c r="AV207" s="131" t="str">
        <f>IF(AV205="","",VLOOKUP(AV205,'シフト記号表（勤務時間帯）'!$C$6:$U$35,19,FALSE))</f>
        <v/>
      </c>
      <c r="AW207" s="131" t="str">
        <f>IF(AW205="","",VLOOKUP(AW205,'シフト記号表（勤務時間帯）'!$C$6:$U$35,19,FALSE))</f>
        <v/>
      </c>
      <c r="AX207" s="174">
        <f>IF($BB$3="４週",SUM(S207:AT207),IF($BB$3="暦月",SUM(S207:AW207),""))</f>
        <v>0</v>
      </c>
      <c r="AY207" s="182"/>
      <c r="AZ207" s="188">
        <f>IF($BB$3="４週",AX207/4,IF($BB$3="暦月",'通所型サービス（100名）'!AX207/('通所型サービス（100名）'!$BB$8/7),""))</f>
        <v>0</v>
      </c>
      <c r="BA207" s="106"/>
      <c r="BB207" s="25"/>
      <c r="BC207" s="37"/>
      <c r="BD207" s="37"/>
      <c r="BE207" s="37"/>
      <c r="BF207" s="91"/>
      <c r="BG207" s="3"/>
      <c r="BH207" s="3"/>
      <c r="BI207" s="3"/>
      <c r="BJ207" s="3"/>
      <c r="BK207" s="3"/>
      <c r="BL207" s="3"/>
      <c r="BM207" s="3"/>
      <c r="BN207" s="3"/>
      <c r="BO207" s="3"/>
      <c r="BP207" s="3"/>
      <c r="BQ207" s="3"/>
      <c r="BR207" s="3"/>
      <c r="BS207" s="3"/>
      <c r="BT207" s="3"/>
      <c r="BU207" s="3"/>
    </row>
    <row r="208" spans="1:73" ht="20.25" customHeight="1">
      <c r="A208" s="3"/>
      <c r="B208" s="12">
        <f>B205+1</f>
        <v>63</v>
      </c>
      <c r="C208" s="27"/>
      <c r="D208" s="38"/>
      <c r="E208" s="43"/>
      <c r="F208" s="51"/>
      <c r="G208" s="51"/>
      <c r="H208" s="70"/>
      <c r="I208" s="38"/>
      <c r="J208" s="38"/>
      <c r="K208" s="43"/>
      <c r="L208" s="84"/>
      <c r="M208" s="38"/>
      <c r="N208" s="38"/>
      <c r="O208" s="90"/>
      <c r="P208" s="96" t="s">
        <v>54</v>
      </c>
      <c r="Q208" s="102"/>
      <c r="R208" s="107"/>
      <c r="S208" s="216"/>
      <c r="T208" s="218"/>
      <c r="U208" s="218"/>
      <c r="V208" s="218"/>
      <c r="W208" s="218"/>
      <c r="X208" s="218"/>
      <c r="Y208" s="219"/>
      <c r="Z208" s="216"/>
      <c r="AA208" s="218"/>
      <c r="AB208" s="218"/>
      <c r="AC208" s="218"/>
      <c r="AD208" s="218"/>
      <c r="AE208" s="218"/>
      <c r="AF208" s="219"/>
      <c r="AG208" s="216"/>
      <c r="AH208" s="218"/>
      <c r="AI208" s="218"/>
      <c r="AJ208" s="218"/>
      <c r="AK208" s="218"/>
      <c r="AL208" s="218"/>
      <c r="AM208" s="219"/>
      <c r="AN208" s="216"/>
      <c r="AO208" s="218"/>
      <c r="AP208" s="218"/>
      <c r="AQ208" s="218"/>
      <c r="AR208" s="218"/>
      <c r="AS208" s="218"/>
      <c r="AT208" s="219"/>
      <c r="AU208" s="216"/>
      <c r="AV208" s="218"/>
      <c r="AW208" s="218"/>
      <c r="AX208" s="221"/>
      <c r="AY208" s="183"/>
      <c r="AZ208" s="226"/>
      <c r="BA208" s="107"/>
      <c r="BB208" s="198"/>
      <c r="BC208" s="38"/>
      <c r="BD208" s="38"/>
      <c r="BE208" s="38"/>
      <c r="BF208" s="90"/>
      <c r="BG208" s="3"/>
      <c r="BH208" s="3"/>
      <c r="BI208" s="3"/>
      <c r="BJ208" s="3"/>
      <c r="BK208" s="3"/>
      <c r="BL208" s="3"/>
      <c r="BM208" s="3"/>
      <c r="BN208" s="3"/>
      <c r="BO208" s="3"/>
      <c r="BP208" s="3"/>
      <c r="BQ208" s="3"/>
      <c r="BR208" s="3"/>
      <c r="BS208" s="3"/>
      <c r="BT208" s="3"/>
      <c r="BU208" s="3"/>
    </row>
    <row r="209" spans="1:73" ht="20.25" customHeight="1">
      <c r="A209" s="3"/>
      <c r="B209" s="8"/>
      <c r="C209" s="18"/>
      <c r="D209" s="32"/>
      <c r="E209" s="40"/>
      <c r="F209" s="49"/>
      <c r="G209" s="57"/>
      <c r="H209" s="66"/>
      <c r="I209" s="32"/>
      <c r="J209" s="32"/>
      <c r="K209" s="40"/>
      <c r="L209" s="66"/>
      <c r="M209" s="32"/>
      <c r="N209" s="32"/>
      <c r="O209" s="80"/>
      <c r="P209" s="94" t="s">
        <v>69</v>
      </c>
      <c r="Q209" s="100"/>
      <c r="R209" s="105"/>
      <c r="S209" s="118" t="str">
        <f>IF(S208="","",VLOOKUP(S208,'シフト記号表（勤務時間帯）'!$C$6:$K$35,9,FALSE))</f>
        <v/>
      </c>
      <c r="T209" s="130" t="str">
        <f>IF(T208="","",VLOOKUP(T208,'シフト記号表（勤務時間帯）'!$C$6:$K$35,9,FALSE))</f>
        <v/>
      </c>
      <c r="U209" s="130" t="str">
        <f>IF(U208="","",VLOOKUP(U208,'シフト記号表（勤務時間帯）'!$C$6:$K$35,9,FALSE))</f>
        <v/>
      </c>
      <c r="V209" s="130" t="str">
        <f>IF(V208="","",VLOOKUP(V208,'シフト記号表（勤務時間帯）'!$C$6:$K$35,9,FALSE))</f>
        <v/>
      </c>
      <c r="W209" s="130" t="str">
        <f>IF(W208="","",VLOOKUP(W208,'シフト記号表（勤務時間帯）'!$C$6:$K$35,9,FALSE))</f>
        <v/>
      </c>
      <c r="X209" s="130" t="str">
        <f>IF(X208="","",VLOOKUP(X208,'シフト記号表（勤務時間帯）'!$C$6:$K$35,9,FALSE))</f>
        <v/>
      </c>
      <c r="Y209" s="142" t="str">
        <f>IF(Y208="","",VLOOKUP(Y208,'シフト記号表（勤務時間帯）'!$C$6:$K$35,9,FALSE))</f>
        <v/>
      </c>
      <c r="Z209" s="118" t="str">
        <f>IF(Z208="","",VLOOKUP(Z208,'シフト記号表（勤務時間帯）'!$C$6:$K$35,9,FALSE))</f>
        <v/>
      </c>
      <c r="AA209" s="130" t="str">
        <f>IF(AA208="","",VLOOKUP(AA208,'シフト記号表（勤務時間帯）'!$C$6:$K$35,9,FALSE))</f>
        <v/>
      </c>
      <c r="AB209" s="130" t="str">
        <f>IF(AB208="","",VLOOKUP(AB208,'シフト記号表（勤務時間帯）'!$C$6:$K$35,9,FALSE))</f>
        <v/>
      </c>
      <c r="AC209" s="130" t="str">
        <f>IF(AC208="","",VLOOKUP(AC208,'シフト記号表（勤務時間帯）'!$C$6:$K$35,9,FALSE))</f>
        <v/>
      </c>
      <c r="AD209" s="130" t="str">
        <f>IF(AD208="","",VLOOKUP(AD208,'シフト記号表（勤務時間帯）'!$C$6:$K$35,9,FALSE))</f>
        <v/>
      </c>
      <c r="AE209" s="130" t="str">
        <f>IF(AE208="","",VLOOKUP(AE208,'シフト記号表（勤務時間帯）'!$C$6:$K$35,9,FALSE))</f>
        <v/>
      </c>
      <c r="AF209" s="142" t="str">
        <f>IF(AF208="","",VLOOKUP(AF208,'シフト記号表（勤務時間帯）'!$C$6:$K$35,9,FALSE))</f>
        <v/>
      </c>
      <c r="AG209" s="118" t="str">
        <f>IF(AG208="","",VLOOKUP(AG208,'シフト記号表（勤務時間帯）'!$C$6:$K$35,9,FALSE))</f>
        <v/>
      </c>
      <c r="AH209" s="130" t="str">
        <f>IF(AH208="","",VLOOKUP(AH208,'シフト記号表（勤務時間帯）'!$C$6:$K$35,9,FALSE))</f>
        <v/>
      </c>
      <c r="AI209" s="130" t="str">
        <f>IF(AI208="","",VLOOKUP(AI208,'シフト記号表（勤務時間帯）'!$C$6:$K$35,9,FALSE))</f>
        <v/>
      </c>
      <c r="AJ209" s="130" t="str">
        <f>IF(AJ208="","",VLOOKUP(AJ208,'シフト記号表（勤務時間帯）'!$C$6:$K$35,9,FALSE))</f>
        <v/>
      </c>
      <c r="AK209" s="130" t="str">
        <f>IF(AK208="","",VLOOKUP(AK208,'シフト記号表（勤務時間帯）'!$C$6:$K$35,9,FALSE))</f>
        <v/>
      </c>
      <c r="AL209" s="130" t="str">
        <f>IF(AL208="","",VLOOKUP(AL208,'シフト記号表（勤務時間帯）'!$C$6:$K$35,9,FALSE))</f>
        <v/>
      </c>
      <c r="AM209" s="142" t="str">
        <f>IF(AM208="","",VLOOKUP(AM208,'シフト記号表（勤務時間帯）'!$C$6:$K$35,9,FALSE))</f>
        <v/>
      </c>
      <c r="AN209" s="118" t="str">
        <f>IF(AN208="","",VLOOKUP(AN208,'シフト記号表（勤務時間帯）'!$C$6:$K$35,9,FALSE))</f>
        <v/>
      </c>
      <c r="AO209" s="130" t="str">
        <f>IF(AO208="","",VLOOKUP(AO208,'シフト記号表（勤務時間帯）'!$C$6:$K$35,9,FALSE))</f>
        <v/>
      </c>
      <c r="AP209" s="130" t="str">
        <f>IF(AP208="","",VLOOKUP(AP208,'シフト記号表（勤務時間帯）'!$C$6:$K$35,9,FALSE))</f>
        <v/>
      </c>
      <c r="AQ209" s="130" t="str">
        <f>IF(AQ208="","",VLOOKUP(AQ208,'シフト記号表（勤務時間帯）'!$C$6:$K$35,9,FALSE))</f>
        <v/>
      </c>
      <c r="AR209" s="130" t="str">
        <f>IF(AR208="","",VLOOKUP(AR208,'シフト記号表（勤務時間帯）'!$C$6:$K$35,9,FALSE))</f>
        <v/>
      </c>
      <c r="AS209" s="130" t="str">
        <f>IF(AS208="","",VLOOKUP(AS208,'シフト記号表（勤務時間帯）'!$C$6:$K$35,9,FALSE))</f>
        <v/>
      </c>
      <c r="AT209" s="142" t="str">
        <f>IF(AT208="","",VLOOKUP(AT208,'シフト記号表（勤務時間帯）'!$C$6:$K$35,9,FALSE))</f>
        <v/>
      </c>
      <c r="AU209" s="118" t="str">
        <f>IF(AU208="","",VLOOKUP(AU208,'シフト記号表（勤務時間帯）'!$C$6:$K$35,9,FALSE))</f>
        <v/>
      </c>
      <c r="AV209" s="130" t="str">
        <f>IF(AV208="","",VLOOKUP(AV208,'シフト記号表（勤務時間帯）'!$C$6:$K$35,9,FALSE))</f>
        <v/>
      </c>
      <c r="AW209" s="130" t="str">
        <f>IF(AW208="","",VLOOKUP(AW208,'シフト記号表（勤務時間帯）'!$C$6:$K$35,9,FALSE))</f>
        <v/>
      </c>
      <c r="AX209" s="173">
        <f>IF($BB$3="４週",SUM(S209:AT209),IF($BB$3="暦月",SUM(S209:AW209),""))</f>
        <v>0</v>
      </c>
      <c r="AY209" s="181"/>
      <c r="AZ209" s="187">
        <f>IF($BB$3="４週",AX209/4,IF($BB$3="暦月",'通所型サービス（100名）'!AX209/('通所型サービス（100名）'!$BB$8/7),""))</f>
        <v>0</v>
      </c>
      <c r="BA209" s="105"/>
      <c r="BB209" s="18"/>
      <c r="BC209" s="32"/>
      <c r="BD209" s="32"/>
      <c r="BE209" s="32"/>
      <c r="BF209" s="80"/>
      <c r="BG209" s="3"/>
      <c r="BH209" s="3"/>
      <c r="BI209" s="3"/>
      <c r="BJ209" s="3"/>
      <c r="BK209" s="3"/>
      <c r="BL209" s="3"/>
      <c r="BM209" s="3"/>
      <c r="BN209" s="3"/>
      <c r="BO209" s="3"/>
      <c r="BP209" s="3"/>
      <c r="BQ209" s="3"/>
      <c r="BR209" s="3"/>
      <c r="BS209" s="3"/>
      <c r="BT209" s="3"/>
      <c r="BU209" s="3"/>
    </row>
    <row r="210" spans="1:73" ht="20.25" customHeight="1">
      <c r="A210" s="3"/>
      <c r="B210" s="11"/>
      <c r="C210" s="25"/>
      <c r="D210" s="37"/>
      <c r="E210" s="42"/>
      <c r="F210" s="209">
        <f>C208</f>
        <v>0</v>
      </c>
      <c r="G210" s="60"/>
      <c r="H210" s="69"/>
      <c r="I210" s="37"/>
      <c r="J210" s="37"/>
      <c r="K210" s="42"/>
      <c r="L210" s="69"/>
      <c r="M210" s="37"/>
      <c r="N210" s="37"/>
      <c r="O210" s="91"/>
      <c r="P210" s="95" t="s">
        <v>36</v>
      </c>
      <c r="Q210" s="101"/>
      <c r="R210" s="106"/>
      <c r="S210" s="119" t="str">
        <f>IF(S208="","",VLOOKUP(S208,'シフト記号表（勤務時間帯）'!$C$6:$U$35,19,FALSE))</f>
        <v/>
      </c>
      <c r="T210" s="131" t="str">
        <f>IF(T208="","",VLOOKUP(T208,'シフト記号表（勤務時間帯）'!$C$6:$U$35,19,FALSE))</f>
        <v/>
      </c>
      <c r="U210" s="131" t="str">
        <f>IF(U208="","",VLOOKUP(U208,'シフト記号表（勤務時間帯）'!$C$6:$U$35,19,FALSE))</f>
        <v/>
      </c>
      <c r="V210" s="131" t="str">
        <f>IF(V208="","",VLOOKUP(V208,'シフト記号表（勤務時間帯）'!$C$6:$U$35,19,FALSE))</f>
        <v/>
      </c>
      <c r="W210" s="131" t="str">
        <f>IF(W208="","",VLOOKUP(W208,'シフト記号表（勤務時間帯）'!$C$6:$U$35,19,FALSE))</f>
        <v/>
      </c>
      <c r="X210" s="131" t="str">
        <f>IF(X208="","",VLOOKUP(X208,'シフト記号表（勤務時間帯）'!$C$6:$U$35,19,FALSE))</f>
        <v/>
      </c>
      <c r="Y210" s="143" t="str">
        <f>IF(Y208="","",VLOOKUP(Y208,'シフト記号表（勤務時間帯）'!$C$6:$U$35,19,FALSE))</f>
        <v/>
      </c>
      <c r="Z210" s="119" t="str">
        <f>IF(Z208="","",VLOOKUP(Z208,'シフト記号表（勤務時間帯）'!$C$6:$U$35,19,FALSE))</f>
        <v/>
      </c>
      <c r="AA210" s="131" t="str">
        <f>IF(AA208="","",VLOOKUP(AA208,'シフト記号表（勤務時間帯）'!$C$6:$U$35,19,FALSE))</f>
        <v/>
      </c>
      <c r="AB210" s="131" t="str">
        <f>IF(AB208="","",VLOOKUP(AB208,'シフト記号表（勤務時間帯）'!$C$6:$U$35,19,FALSE))</f>
        <v/>
      </c>
      <c r="AC210" s="131" t="str">
        <f>IF(AC208="","",VLOOKUP(AC208,'シフト記号表（勤務時間帯）'!$C$6:$U$35,19,FALSE))</f>
        <v/>
      </c>
      <c r="AD210" s="131" t="str">
        <f>IF(AD208="","",VLOOKUP(AD208,'シフト記号表（勤務時間帯）'!$C$6:$U$35,19,FALSE))</f>
        <v/>
      </c>
      <c r="AE210" s="131" t="str">
        <f>IF(AE208="","",VLOOKUP(AE208,'シフト記号表（勤務時間帯）'!$C$6:$U$35,19,FALSE))</f>
        <v/>
      </c>
      <c r="AF210" s="143" t="str">
        <f>IF(AF208="","",VLOOKUP(AF208,'シフト記号表（勤務時間帯）'!$C$6:$U$35,19,FALSE))</f>
        <v/>
      </c>
      <c r="AG210" s="119" t="str">
        <f>IF(AG208="","",VLOOKUP(AG208,'シフト記号表（勤務時間帯）'!$C$6:$U$35,19,FALSE))</f>
        <v/>
      </c>
      <c r="AH210" s="131" t="str">
        <f>IF(AH208="","",VLOOKUP(AH208,'シフト記号表（勤務時間帯）'!$C$6:$U$35,19,FALSE))</f>
        <v/>
      </c>
      <c r="AI210" s="131" t="str">
        <f>IF(AI208="","",VLOOKUP(AI208,'シフト記号表（勤務時間帯）'!$C$6:$U$35,19,FALSE))</f>
        <v/>
      </c>
      <c r="AJ210" s="131" t="str">
        <f>IF(AJ208="","",VLOOKUP(AJ208,'シフト記号表（勤務時間帯）'!$C$6:$U$35,19,FALSE))</f>
        <v/>
      </c>
      <c r="AK210" s="131" t="str">
        <f>IF(AK208="","",VLOOKUP(AK208,'シフト記号表（勤務時間帯）'!$C$6:$U$35,19,FALSE))</f>
        <v/>
      </c>
      <c r="AL210" s="131" t="str">
        <f>IF(AL208="","",VLOOKUP(AL208,'シフト記号表（勤務時間帯）'!$C$6:$U$35,19,FALSE))</f>
        <v/>
      </c>
      <c r="AM210" s="143" t="str">
        <f>IF(AM208="","",VLOOKUP(AM208,'シフト記号表（勤務時間帯）'!$C$6:$U$35,19,FALSE))</f>
        <v/>
      </c>
      <c r="AN210" s="119" t="str">
        <f>IF(AN208="","",VLOOKUP(AN208,'シフト記号表（勤務時間帯）'!$C$6:$U$35,19,FALSE))</f>
        <v/>
      </c>
      <c r="AO210" s="131" t="str">
        <f>IF(AO208="","",VLOOKUP(AO208,'シフト記号表（勤務時間帯）'!$C$6:$U$35,19,FALSE))</f>
        <v/>
      </c>
      <c r="AP210" s="131" t="str">
        <f>IF(AP208="","",VLOOKUP(AP208,'シフト記号表（勤務時間帯）'!$C$6:$U$35,19,FALSE))</f>
        <v/>
      </c>
      <c r="AQ210" s="131" t="str">
        <f>IF(AQ208="","",VLOOKUP(AQ208,'シフト記号表（勤務時間帯）'!$C$6:$U$35,19,FALSE))</f>
        <v/>
      </c>
      <c r="AR210" s="131" t="str">
        <f>IF(AR208="","",VLOOKUP(AR208,'シフト記号表（勤務時間帯）'!$C$6:$U$35,19,FALSE))</f>
        <v/>
      </c>
      <c r="AS210" s="131" t="str">
        <f>IF(AS208="","",VLOOKUP(AS208,'シフト記号表（勤務時間帯）'!$C$6:$U$35,19,FALSE))</f>
        <v/>
      </c>
      <c r="AT210" s="143" t="str">
        <f>IF(AT208="","",VLOOKUP(AT208,'シフト記号表（勤務時間帯）'!$C$6:$U$35,19,FALSE))</f>
        <v/>
      </c>
      <c r="AU210" s="119" t="str">
        <f>IF(AU208="","",VLOOKUP(AU208,'シフト記号表（勤務時間帯）'!$C$6:$U$35,19,FALSE))</f>
        <v/>
      </c>
      <c r="AV210" s="131" t="str">
        <f>IF(AV208="","",VLOOKUP(AV208,'シフト記号表（勤務時間帯）'!$C$6:$U$35,19,FALSE))</f>
        <v/>
      </c>
      <c r="AW210" s="131" t="str">
        <f>IF(AW208="","",VLOOKUP(AW208,'シフト記号表（勤務時間帯）'!$C$6:$U$35,19,FALSE))</f>
        <v/>
      </c>
      <c r="AX210" s="174">
        <f>IF($BB$3="４週",SUM(S210:AT210),IF($BB$3="暦月",SUM(S210:AW210),""))</f>
        <v>0</v>
      </c>
      <c r="AY210" s="182"/>
      <c r="AZ210" s="188">
        <f>IF($BB$3="４週",AX210/4,IF($BB$3="暦月",'通所型サービス（100名）'!AX210/('通所型サービス（100名）'!$BB$8/7),""))</f>
        <v>0</v>
      </c>
      <c r="BA210" s="106"/>
      <c r="BB210" s="25"/>
      <c r="BC210" s="37"/>
      <c r="BD210" s="37"/>
      <c r="BE210" s="37"/>
      <c r="BF210" s="91"/>
      <c r="BG210" s="3"/>
      <c r="BH210" s="3"/>
      <c r="BI210" s="3"/>
      <c r="BJ210" s="3"/>
      <c r="BK210" s="3"/>
      <c r="BL210" s="3"/>
      <c r="BM210" s="3"/>
      <c r="BN210" s="3"/>
      <c r="BO210" s="3"/>
      <c r="BP210" s="3"/>
      <c r="BQ210" s="3"/>
      <c r="BR210" s="3"/>
      <c r="BS210" s="3"/>
      <c r="BT210" s="3"/>
      <c r="BU210" s="3"/>
    </row>
    <row r="211" spans="1:73" ht="20.25" customHeight="1">
      <c r="A211" s="3"/>
      <c r="B211" s="12">
        <f>B208+1</f>
        <v>64</v>
      </c>
      <c r="C211" s="27"/>
      <c r="D211" s="38"/>
      <c r="E211" s="43"/>
      <c r="F211" s="51"/>
      <c r="G211" s="51"/>
      <c r="H211" s="70"/>
      <c r="I211" s="38"/>
      <c r="J211" s="38"/>
      <c r="K211" s="43"/>
      <c r="L211" s="84"/>
      <c r="M211" s="38"/>
      <c r="N211" s="38"/>
      <c r="O211" s="90"/>
      <c r="P211" s="96" t="s">
        <v>54</v>
      </c>
      <c r="Q211" s="102"/>
      <c r="R211" s="107"/>
      <c r="S211" s="216"/>
      <c r="T211" s="218"/>
      <c r="U211" s="218"/>
      <c r="V211" s="218"/>
      <c r="W211" s="218"/>
      <c r="X211" s="218"/>
      <c r="Y211" s="219"/>
      <c r="Z211" s="216"/>
      <c r="AA211" s="218"/>
      <c r="AB211" s="218"/>
      <c r="AC211" s="218"/>
      <c r="AD211" s="218"/>
      <c r="AE211" s="218"/>
      <c r="AF211" s="219"/>
      <c r="AG211" s="216"/>
      <c r="AH211" s="218"/>
      <c r="AI211" s="218"/>
      <c r="AJ211" s="218"/>
      <c r="AK211" s="218"/>
      <c r="AL211" s="218"/>
      <c r="AM211" s="219"/>
      <c r="AN211" s="216"/>
      <c r="AO211" s="218"/>
      <c r="AP211" s="218"/>
      <c r="AQ211" s="218"/>
      <c r="AR211" s="218"/>
      <c r="AS211" s="218"/>
      <c r="AT211" s="219"/>
      <c r="AU211" s="216"/>
      <c r="AV211" s="218"/>
      <c r="AW211" s="218"/>
      <c r="AX211" s="221"/>
      <c r="AY211" s="183"/>
      <c r="AZ211" s="226"/>
      <c r="BA211" s="107"/>
      <c r="BB211" s="198"/>
      <c r="BC211" s="38"/>
      <c r="BD211" s="38"/>
      <c r="BE211" s="38"/>
      <c r="BF211" s="90"/>
      <c r="BG211" s="3"/>
      <c r="BH211" s="3"/>
      <c r="BI211" s="3"/>
      <c r="BJ211" s="3"/>
      <c r="BK211" s="3"/>
      <c r="BL211" s="3"/>
      <c r="BM211" s="3"/>
      <c r="BN211" s="3"/>
      <c r="BO211" s="3"/>
      <c r="BP211" s="3"/>
      <c r="BQ211" s="3"/>
      <c r="BR211" s="3"/>
      <c r="BS211" s="3"/>
      <c r="BT211" s="3"/>
      <c r="BU211" s="3"/>
    </row>
    <row r="212" spans="1:73" ht="20.25" customHeight="1">
      <c r="A212" s="3"/>
      <c r="B212" s="8"/>
      <c r="C212" s="18"/>
      <c r="D212" s="32"/>
      <c r="E212" s="40"/>
      <c r="F212" s="49"/>
      <c r="G212" s="57"/>
      <c r="H212" s="66"/>
      <c r="I212" s="32"/>
      <c r="J212" s="32"/>
      <c r="K212" s="40"/>
      <c r="L212" s="66"/>
      <c r="M212" s="32"/>
      <c r="N212" s="32"/>
      <c r="O212" s="80"/>
      <c r="P212" s="94" t="s">
        <v>69</v>
      </c>
      <c r="Q212" s="100"/>
      <c r="R212" s="105"/>
      <c r="S212" s="118" t="str">
        <f>IF(S211="","",VLOOKUP(S211,'シフト記号表（勤務時間帯）'!$C$6:$K$35,9,FALSE))</f>
        <v/>
      </c>
      <c r="T212" s="130" t="str">
        <f>IF(T211="","",VLOOKUP(T211,'シフト記号表（勤務時間帯）'!$C$6:$K$35,9,FALSE))</f>
        <v/>
      </c>
      <c r="U212" s="130" t="str">
        <f>IF(U211="","",VLOOKUP(U211,'シフト記号表（勤務時間帯）'!$C$6:$K$35,9,FALSE))</f>
        <v/>
      </c>
      <c r="V212" s="130" t="str">
        <f>IF(V211="","",VLOOKUP(V211,'シフト記号表（勤務時間帯）'!$C$6:$K$35,9,FALSE))</f>
        <v/>
      </c>
      <c r="W212" s="130" t="str">
        <f>IF(W211="","",VLOOKUP(W211,'シフト記号表（勤務時間帯）'!$C$6:$K$35,9,FALSE))</f>
        <v/>
      </c>
      <c r="X212" s="130" t="str">
        <f>IF(X211="","",VLOOKUP(X211,'シフト記号表（勤務時間帯）'!$C$6:$K$35,9,FALSE))</f>
        <v/>
      </c>
      <c r="Y212" s="142" t="str">
        <f>IF(Y211="","",VLOOKUP(Y211,'シフト記号表（勤務時間帯）'!$C$6:$K$35,9,FALSE))</f>
        <v/>
      </c>
      <c r="Z212" s="118" t="str">
        <f>IF(Z211="","",VLOOKUP(Z211,'シフト記号表（勤務時間帯）'!$C$6:$K$35,9,FALSE))</f>
        <v/>
      </c>
      <c r="AA212" s="130" t="str">
        <f>IF(AA211="","",VLOOKUP(AA211,'シフト記号表（勤務時間帯）'!$C$6:$K$35,9,FALSE))</f>
        <v/>
      </c>
      <c r="AB212" s="130" t="str">
        <f>IF(AB211="","",VLOOKUP(AB211,'シフト記号表（勤務時間帯）'!$C$6:$K$35,9,FALSE))</f>
        <v/>
      </c>
      <c r="AC212" s="130" t="str">
        <f>IF(AC211="","",VLOOKUP(AC211,'シフト記号表（勤務時間帯）'!$C$6:$K$35,9,FALSE))</f>
        <v/>
      </c>
      <c r="AD212" s="130" t="str">
        <f>IF(AD211="","",VLOOKUP(AD211,'シフト記号表（勤務時間帯）'!$C$6:$K$35,9,FALSE))</f>
        <v/>
      </c>
      <c r="AE212" s="130" t="str">
        <f>IF(AE211="","",VLOOKUP(AE211,'シフト記号表（勤務時間帯）'!$C$6:$K$35,9,FALSE))</f>
        <v/>
      </c>
      <c r="AF212" s="142" t="str">
        <f>IF(AF211="","",VLOOKUP(AF211,'シフト記号表（勤務時間帯）'!$C$6:$K$35,9,FALSE))</f>
        <v/>
      </c>
      <c r="AG212" s="118" t="str">
        <f>IF(AG211="","",VLOOKUP(AG211,'シフト記号表（勤務時間帯）'!$C$6:$K$35,9,FALSE))</f>
        <v/>
      </c>
      <c r="AH212" s="130" t="str">
        <f>IF(AH211="","",VLOOKUP(AH211,'シフト記号表（勤務時間帯）'!$C$6:$K$35,9,FALSE))</f>
        <v/>
      </c>
      <c r="AI212" s="130" t="str">
        <f>IF(AI211="","",VLOOKUP(AI211,'シフト記号表（勤務時間帯）'!$C$6:$K$35,9,FALSE))</f>
        <v/>
      </c>
      <c r="AJ212" s="130" t="str">
        <f>IF(AJ211="","",VLOOKUP(AJ211,'シフト記号表（勤務時間帯）'!$C$6:$K$35,9,FALSE))</f>
        <v/>
      </c>
      <c r="AK212" s="130" t="str">
        <f>IF(AK211="","",VLOOKUP(AK211,'シフト記号表（勤務時間帯）'!$C$6:$K$35,9,FALSE))</f>
        <v/>
      </c>
      <c r="AL212" s="130" t="str">
        <f>IF(AL211="","",VLOOKUP(AL211,'シフト記号表（勤務時間帯）'!$C$6:$K$35,9,FALSE))</f>
        <v/>
      </c>
      <c r="AM212" s="142" t="str">
        <f>IF(AM211="","",VLOOKUP(AM211,'シフト記号表（勤務時間帯）'!$C$6:$K$35,9,FALSE))</f>
        <v/>
      </c>
      <c r="AN212" s="118" t="str">
        <f>IF(AN211="","",VLOOKUP(AN211,'シフト記号表（勤務時間帯）'!$C$6:$K$35,9,FALSE))</f>
        <v/>
      </c>
      <c r="AO212" s="130" t="str">
        <f>IF(AO211="","",VLOOKUP(AO211,'シフト記号表（勤務時間帯）'!$C$6:$K$35,9,FALSE))</f>
        <v/>
      </c>
      <c r="AP212" s="130" t="str">
        <f>IF(AP211="","",VLOOKUP(AP211,'シフト記号表（勤務時間帯）'!$C$6:$K$35,9,FALSE))</f>
        <v/>
      </c>
      <c r="AQ212" s="130" t="str">
        <f>IF(AQ211="","",VLOOKUP(AQ211,'シフト記号表（勤務時間帯）'!$C$6:$K$35,9,FALSE))</f>
        <v/>
      </c>
      <c r="AR212" s="130" t="str">
        <f>IF(AR211="","",VLOOKUP(AR211,'シフト記号表（勤務時間帯）'!$C$6:$K$35,9,FALSE))</f>
        <v/>
      </c>
      <c r="AS212" s="130" t="str">
        <f>IF(AS211="","",VLOOKUP(AS211,'シフト記号表（勤務時間帯）'!$C$6:$K$35,9,FALSE))</f>
        <v/>
      </c>
      <c r="AT212" s="142" t="str">
        <f>IF(AT211="","",VLOOKUP(AT211,'シフト記号表（勤務時間帯）'!$C$6:$K$35,9,FALSE))</f>
        <v/>
      </c>
      <c r="AU212" s="118" t="str">
        <f>IF(AU211="","",VLOOKUP(AU211,'シフト記号表（勤務時間帯）'!$C$6:$K$35,9,FALSE))</f>
        <v/>
      </c>
      <c r="AV212" s="130" t="str">
        <f>IF(AV211="","",VLOOKUP(AV211,'シフト記号表（勤務時間帯）'!$C$6:$K$35,9,FALSE))</f>
        <v/>
      </c>
      <c r="AW212" s="130" t="str">
        <f>IF(AW211="","",VLOOKUP(AW211,'シフト記号表（勤務時間帯）'!$C$6:$K$35,9,FALSE))</f>
        <v/>
      </c>
      <c r="AX212" s="173">
        <f>IF($BB$3="４週",SUM(S212:AT212),IF($BB$3="暦月",SUM(S212:AW212),""))</f>
        <v>0</v>
      </c>
      <c r="AY212" s="181"/>
      <c r="AZ212" s="187">
        <f>IF($BB$3="４週",AX212/4,IF($BB$3="暦月",'通所型サービス（100名）'!AX212/('通所型サービス（100名）'!$BB$8/7),""))</f>
        <v>0</v>
      </c>
      <c r="BA212" s="105"/>
      <c r="BB212" s="18"/>
      <c r="BC212" s="32"/>
      <c r="BD212" s="32"/>
      <c r="BE212" s="32"/>
      <c r="BF212" s="80"/>
      <c r="BG212" s="3"/>
      <c r="BH212" s="3"/>
      <c r="BI212" s="3"/>
      <c r="BJ212" s="3"/>
      <c r="BK212" s="3"/>
      <c r="BL212" s="3"/>
      <c r="BM212" s="3"/>
      <c r="BN212" s="3"/>
      <c r="BO212" s="3"/>
      <c r="BP212" s="3"/>
      <c r="BQ212" s="3"/>
      <c r="BR212" s="3"/>
      <c r="BS212" s="3"/>
      <c r="BT212" s="3"/>
      <c r="BU212" s="3"/>
    </row>
    <row r="213" spans="1:73" ht="20.25" customHeight="1">
      <c r="A213" s="3"/>
      <c r="B213" s="11"/>
      <c r="C213" s="25"/>
      <c r="D213" s="37"/>
      <c r="E213" s="42"/>
      <c r="F213" s="209">
        <f>C211</f>
        <v>0</v>
      </c>
      <c r="G213" s="60"/>
      <c r="H213" s="69"/>
      <c r="I213" s="37"/>
      <c r="J213" s="37"/>
      <c r="K213" s="42"/>
      <c r="L213" s="69"/>
      <c r="M213" s="37"/>
      <c r="N213" s="37"/>
      <c r="O213" s="91"/>
      <c r="P213" s="95" t="s">
        <v>36</v>
      </c>
      <c r="Q213" s="101"/>
      <c r="R213" s="106"/>
      <c r="S213" s="119" t="str">
        <f>IF(S211="","",VLOOKUP(S211,'シフト記号表（勤務時間帯）'!$C$6:$U$35,19,FALSE))</f>
        <v/>
      </c>
      <c r="T213" s="131" t="str">
        <f>IF(T211="","",VLOOKUP(T211,'シフト記号表（勤務時間帯）'!$C$6:$U$35,19,FALSE))</f>
        <v/>
      </c>
      <c r="U213" s="131" t="str">
        <f>IF(U211="","",VLOOKUP(U211,'シフト記号表（勤務時間帯）'!$C$6:$U$35,19,FALSE))</f>
        <v/>
      </c>
      <c r="V213" s="131" t="str">
        <f>IF(V211="","",VLOOKUP(V211,'シフト記号表（勤務時間帯）'!$C$6:$U$35,19,FALSE))</f>
        <v/>
      </c>
      <c r="W213" s="131" t="str">
        <f>IF(W211="","",VLOOKUP(W211,'シフト記号表（勤務時間帯）'!$C$6:$U$35,19,FALSE))</f>
        <v/>
      </c>
      <c r="X213" s="131" t="str">
        <f>IF(X211="","",VLOOKUP(X211,'シフト記号表（勤務時間帯）'!$C$6:$U$35,19,FALSE))</f>
        <v/>
      </c>
      <c r="Y213" s="143" t="str">
        <f>IF(Y211="","",VLOOKUP(Y211,'シフト記号表（勤務時間帯）'!$C$6:$U$35,19,FALSE))</f>
        <v/>
      </c>
      <c r="Z213" s="119" t="str">
        <f>IF(Z211="","",VLOOKUP(Z211,'シフト記号表（勤務時間帯）'!$C$6:$U$35,19,FALSE))</f>
        <v/>
      </c>
      <c r="AA213" s="131" t="str">
        <f>IF(AA211="","",VLOOKUP(AA211,'シフト記号表（勤務時間帯）'!$C$6:$U$35,19,FALSE))</f>
        <v/>
      </c>
      <c r="AB213" s="131" t="str">
        <f>IF(AB211="","",VLOOKUP(AB211,'シフト記号表（勤務時間帯）'!$C$6:$U$35,19,FALSE))</f>
        <v/>
      </c>
      <c r="AC213" s="131" t="str">
        <f>IF(AC211="","",VLOOKUP(AC211,'シフト記号表（勤務時間帯）'!$C$6:$U$35,19,FALSE))</f>
        <v/>
      </c>
      <c r="AD213" s="131" t="str">
        <f>IF(AD211="","",VLOOKUP(AD211,'シフト記号表（勤務時間帯）'!$C$6:$U$35,19,FALSE))</f>
        <v/>
      </c>
      <c r="AE213" s="131" t="str">
        <f>IF(AE211="","",VLOOKUP(AE211,'シフト記号表（勤務時間帯）'!$C$6:$U$35,19,FALSE))</f>
        <v/>
      </c>
      <c r="AF213" s="143" t="str">
        <f>IF(AF211="","",VLOOKUP(AF211,'シフト記号表（勤務時間帯）'!$C$6:$U$35,19,FALSE))</f>
        <v/>
      </c>
      <c r="AG213" s="119" t="str">
        <f>IF(AG211="","",VLOOKUP(AG211,'シフト記号表（勤務時間帯）'!$C$6:$U$35,19,FALSE))</f>
        <v/>
      </c>
      <c r="AH213" s="131" t="str">
        <f>IF(AH211="","",VLOOKUP(AH211,'シフト記号表（勤務時間帯）'!$C$6:$U$35,19,FALSE))</f>
        <v/>
      </c>
      <c r="AI213" s="131" t="str">
        <f>IF(AI211="","",VLOOKUP(AI211,'シフト記号表（勤務時間帯）'!$C$6:$U$35,19,FALSE))</f>
        <v/>
      </c>
      <c r="AJ213" s="131" t="str">
        <f>IF(AJ211="","",VLOOKUP(AJ211,'シフト記号表（勤務時間帯）'!$C$6:$U$35,19,FALSE))</f>
        <v/>
      </c>
      <c r="AK213" s="131" t="str">
        <f>IF(AK211="","",VLOOKUP(AK211,'シフト記号表（勤務時間帯）'!$C$6:$U$35,19,FALSE))</f>
        <v/>
      </c>
      <c r="AL213" s="131" t="str">
        <f>IF(AL211="","",VLOOKUP(AL211,'シフト記号表（勤務時間帯）'!$C$6:$U$35,19,FALSE))</f>
        <v/>
      </c>
      <c r="AM213" s="143" t="str">
        <f>IF(AM211="","",VLOOKUP(AM211,'シフト記号表（勤務時間帯）'!$C$6:$U$35,19,FALSE))</f>
        <v/>
      </c>
      <c r="AN213" s="119" t="str">
        <f>IF(AN211="","",VLOOKUP(AN211,'シフト記号表（勤務時間帯）'!$C$6:$U$35,19,FALSE))</f>
        <v/>
      </c>
      <c r="AO213" s="131" t="str">
        <f>IF(AO211="","",VLOOKUP(AO211,'シフト記号表（勤務時間帯）'!$C$6:$U$35,19,FALSE))</f>
        <v/>
      </c>
      <c r="AP213" s="131" t="str">
        <f>IF(AP211="","",VLOOKUP(AP211,'シフト記号表（勤務時間帯）'!$C$6:$U$35,19,FALSE))</f>
        <v/>
      </c>
      <c r="AQ213" s="131" t="str">
        <f>IF(AQ211="","",VLOOKUP(AQ211,'シフト記号表（勤務時間帯）'!$C$6:$U$35,19,FALSE))</f>
        <v/>
      </c>
      <c r="AR213" s="131" t="str">
        <f>IF(AR211="","",VLOOKUP(AR211,'シフト記号表（勤務時間帯）'!$C$6:$U$35,19,FALSE))</f>
        <v/>
      </c>
      <c r="AS213" s="131" t="str">
        <f>IF(AS211="","",VLOOKUP(AS211,'シフト記号表（勤務時間帯）'!$C$6:$U$35,19,FALSE))</f>
        <v/>
      </c>
      <c r="AT213" s="143" t="str">
        <f>IF(AT211="","",VLOOKUP(AT211,'シフト記号表（勤務時間帯）'!$C$6:$U$35,19,FALSE))</f>
        <v/>
      </c>
      <c r="AU213" s="119" t="str">
        <f>IF(AU211="","",VLOOKUP(AU211,'シフト記号表（勤務時間帯）'!$C$6:$U$35,19,FALSE))</f>
        <v/>
      </c>
      <c r="AV213" s="131" t="str">
        <f>IF(AV211="","",VLOOKUP(AV211,'シフト記号表（勤務時間帯）'!$C$6:$U$35,19,FALSE))</f>
        <v/>
      </c>
      <c r="AW213" s="131" t="str">
        <f>IF(AW211="","",VLOOKUP(AW211,'シフト記号表（勤務時間帯）'!$C$6:$U$35,19,FALSE))</f>
        <v/>
      </c>
      <c r="AX213" s="174">
        <f>IF($BB$3="４週",SUM(S213:AT213),IF($BB$3="暦月",SUM(S213:AW213),""))</f>
        <v>0</v>
      </c>
      <c r="AY213" s="182"/>
      <c r="AZ213" s="188">
        <f>IF($BB$3="４週",AX213/4,IF($BB$3="暦月",'通所型サービス（100名）'!AX213/('通所型サービス（100名）'!$BB$8/7),""))</f>
        <v>0</v>
      </c>
      <c r="BA213" s="106"/>
      <c r="BB213" s="25"/>
      <c r="BC213" s="37"/>
      <c r="BD213" s="37"/>
      <c r="BE213" s="37"/>
      <c r="BF213" s="91"/>
      <c r="BG213" s="3"/>
      <c r="BH213" s="3"/>
      <c r="BI213" s="3"/>
      <c r="BJ213" s="3"/>
      <c r="BK213" s="3"/>
      <c r="BL213" s="3"/>
      <c r="BM213" s="3"/>
      <c r="BN213" s="3"/>
      <c r="BO213" s="3"/>
      <c r="BP213" s="3"/>
      <c r="BQ213" s="3"/>
      <c r="BR213" s="3"/>
      <c r="BS213" s="3"/>
      <c r="BT213" s="3"/>
      <c r="BU213" s="3"/>
    </row>
    <row r="214" spans="1:73" ht="20.25" customHeight="1">
      <c r="A214" s="3"/>
      <c r="B214" s="12">
        <f>B211+1</f>
        <v>65</v>
      </c>
      <c r="C214" s="27"/>
      <c r="D214" s="38"/>
      <c r="E214" s="43"/>
      <c r="F214" s="51"/>
      <c r="G214" s="51"/>
      <c r="H214" s="70"/>
      <c r="I214" s="38"/>
      <c r="J214" s="38"/>
      <c r="K214" s="43"/>
      <c r="L214" s="84"/>
      <c r="M214" s="38"/>
      <c r="N214" s="38"/>
      <c r="O214" s="90"/>
      <c r="P214" s="96" t="s">
        <v>54</v>
      </c>
      <c r="Q214" s="102"/>
      <c r="R214" s="107"/>
      <c r="S214" s="216"/>
      <c r="T214" s="218"/>
      <c r="U214" s="218"/>
      <c r="V214" s="218"/>
      <c r="W214" s="218"/>
      <c r="X214" s="218"/>
      <c r="Y214" s="219"/>
      <c r="Z214" s="216"/>
      <c r="AA214" s="218"/>
      <c r="AB214" s="218"/>
      <c r="AC214" s="218"/>
      <c r="AD214" s="218"/>
      <c r="AE214" s="218"/>
      <c r="AF214" s="219"/>
      <c r="AG214" s="216"/>
      <c r="AH214" s="218"/>
      <c r="AI214" s="218"/>
      <c r="AJ214" s="218"/>
      <c r="AK214" s="218"/>
      <c r="AL214" s="218"/>
      <c r="AM214" s="219"/>
      <c r="AN214" s="216"/>
      <c r="AO214" s="218"/>
      <c r="AP214" s="218"/>
      <c r="AQ214" s="218"/>
      <c r="AR214" s="218"/>
      <c r="AS214" s="218"/>
      <c r="AT214" s="219"/>
      <c r="AU214" s="216"/>
      <c r="AV214" s="218"/>
      <c r="AW214" s="218"/>
      <c r="AX214" s="221"/>
      <c r="AY214" s="183"/>
      <c r="AZ214" s="226"/>
      <c r="BA214" s="107"/>
      <c r="BB214" s="198"/>
      <c r="BC214" s="38"/>
      <c r="BD214" s="38"/>
      <c r="BE214" s="38"/>
      <c r="BF214" s="90"/>
      <c r="BG214" s="3"/>
      <c r="BH214" s="3"/>
      <c r="BI214" s="3"/>
      <c r="BJ214" s="3"/>
      <c r="BK214" s="3"/>
      <c r="BL214" s="3"/>
      <c r="BM214" s="3"/>
      <c r="BN214" s="3"/>
      <c r="BO214" s="3"/>
      <c r="BP214" s="3"/>
      <c r="BQ214" s="3"/>
      <c r="BR214" s="3"/>
      <c r="BS214" s="3"/>
      <c r="BT214" s="3"/>
      <c r="BU214" s="3"/>
    </row>
    <row r="215" spans="1:73" ht="20.25" customHeight="1">
      <c r="A215" s="3"/>
      <c r="B215" s="8"/>
      <c r="C215" s="18"/>
      <c r="D215" s="32"/>
      <c r="E215" s="40"/>
      <c r="F215" s="49"/>
      <c r="G215" s="57"/>
      <c r="H215" s="66"/>
      <c r="I215" s="32"/>
      <c r="J215" s="32"/>
      <c r="K215" s="40"/>
      <c r="L215" s="66"/>
      <c r="M215" s="32"/>
      <c r="N215" s="32"/>
      <c r="O215" s="80"/>
      <c r="P215" s="94" t="s">
        <v>69</v>
      </c>
      <c r="Q215" s="100"/>
      <c r="R215" s="105"/>
      <c r="S215" s="118" t="str">
        <f>IF(S214="","",VLOOKUP(S214,'シフト記号表（勤務時間帯）'!$C$6:$K$35,9,FALSE))</f>
        <v/>
      </c>
      <c r="T215" s="130" t="str">
        <f>IF(T214="","",VLOOKUP(T214,'シフト記号表（勤務時間帯）'!$C$6:$K$35,9,FALSE))</f>
        <v/>
      </c>
      <c r="U215" s="130" t="str">
        <f>IF(U214="","",VLOOKUP(U214,'シフト記号表（勤務時間帯）'!$C$6:$K$35,9,FALSE))</f>
        <v/>
      </c>
      <c r="V215" s="130" t="str">
        <f>IF(V214="","",VLOOKUP(V214,'シフト記号表（勤務時間帯）'!$C$6:$K$35,9,FALSE))</f>
        <v/>
      </c>
      <c r="W215" s="130" t="str">
        <f>IF(W214="","",VLOOKUP(W214,'シフト記号表（勤務時間帯）'!$C$6:$K$35,9,FALSE))</f>
        <v/>
      </c>
      <c r="X215" s="130" t="str">
        <f>IF(X214="","",VLOOKUP(X214,'シフト記号表（勤務時間帯）'!$C$6:$K$35,9,FALSE))</f>
        <v/>
      </c>
      <c r="Y215" s="142" t="str">
        <f>IF(Y214="","",VLOOKUP(Y214,'シフト記号表（勤務時間帯）'!$C$6:$K$35,9,FALSE))</f>
        <v/>
      </c>
      <c r="Z215" s="118" t="str">
        <f>IF(Z214="","",VLOOKUP(Z214,'シフト記号表（勤務時間帯）'!$C$6:$K$35,9,FALSE))</f>
        <v/>
      </c>
      <c r="AA215" s="130" t="str">
        <f>IF(AA214="","",VLOOKUP(AA214,'シフト記号表（勤務時間帯）'!$C$6:$K$35,9,FALSE))</f>
        <v/>
      </c>
      <c r="AB215" s="130" t="str">
        <f>IF(AB214="","",VLOOKUP(AB214,'シフト記号表（勤務時間帯）'!$C$6:$K$35,9,FALSE))</f>
        <v/>
      </c>
      <c r="AC215" s="130" t="str">
        <f>IF(AC214="","",VLOOKUP(AC214,'シフト記号表（勤務時間帯）'!$C$6:$K$35,9,FALSE))</f>
        <v/>
      </c>
      <c r="AD215" s="130" t="str">
        <f>IF(AD214="","",VLOOKUP(AD214,'シフト記号表（勤務時間帯）'!$C$6:$K$35,9,FALSE))</f>
        <v/>
      </c>
      <c r="AE215" s="130" t="str">
        <f>IF(AE214="","",VLOOKUP(AE214,'シフト記号表（勤務時間帯）'!$C$6:$K$35,9,FALSE))</f>
        <v/>
      </c>
      <c r="AF215" s="142" t="str">
        <f>IF(AF214="","",VLOOKUP(AF214,'シフト記号表（勤務時間帯）'!$C$6:$K$35,9,FALSE))</f>
        <v/>
      </c>
      <c r="AG215" s="118" t="str">
        <f>IF(AG214="","",VLOOKUP(AG214,'シフト記号表（勤務時間帯）'!$C$6:$K$35,9,FALSE))</f>
        <v/>
      </c>
      <c r="AH215" s="130" t="str">
        <f>IF(AH214="","",VLOOKUP(AH214,'シフト記号表（勤務時間帯）'!$C$6:$K$35,9,FALSE))</f>
        <v/>
      </c>
      <c r="AI215" s="130" t="str">
        <f>IF(AI214="","",VLOOKUP(AI214,'シフト記号表（勤務時間帯）'!$C$6:$K$35,9,FALSE))</f>
        <v/>
      </c>
      <c r="AJ215" s="130" t="str">
        <f>IF(AJ214="","",VLOOKUP(AJ214,'シフト記号表（勤務時間帯）'!$C$6:$K$35,9,FALSE))</f>
        <v/>
      </c>
      <c r="AK215" s="130" t="str">
        <f>IF(AK214="","",VLOOKUP(AK214,'シフト記号表（勤務時間帯）'!$C$6:$K$35,9,FALSE))</f>
        <v/>
      </c>
      <c r="AL215" s="130" t="str">
        <f>IF(AL214="","",VLOOKUP(AL214,'シフト記号表（勤務時間帯）'!$C$6:$K$35,9,FALSE))</f>
        <v/>
      </c>
      <c r="AM215" s="142" t="str">
        <f>IF(AM214="","",VLOOKUP(AM214,'シフト記号表（勤務時間帯）'!$C$6:$K$35,9,FALSE))</f>
        <v/>
      </c>
      <c r="AN215" s="118" t="str">
        <f>IF(AN214="","",VLOOKUP(AN214,'シフト記号表（勤務時間帯）'!$C$6:$K$35,9,FALSE))</f>
        <v/>
      </c>
      <c r="AO215" s="130" t="str">
        <f>IF(AO214="","",VLOOKUP(AO214,'シフト記号表（勤務時間帯）'!$C$6:$K$35,9,FALSE))</f>
        <v/>
      </c>
      <c r="AP215" s="130" t="str">
        <f>IF(AP214="","",VLOOKUP(AP214,'シフト記号表（勤務時間帯）'!$C$6:$K$35,9,FALSE))</f>
        <v/>
      </c>
      <c r="AQ215" s="130" t="str">
        <f>IF(AQ214="","",VLOOKUP(AQ214,'シフト記号表（勤務時間帯）'!$C$6:$K$35,9,FALSE))</f>
        <v/>
      </c>
      <c r="AR215" s="130" t="str">
        <f>IF(AR214="","",VLOOKUP(AR214,'シフト記号表（勤務時間帯）'!$C$6:$K$35,9,FALSE))</f>
        <v/>
      </c>
      <c r="AS215" s="130" t="str">
        <f>IF(AS214="","",VLOOKUP(AS214,'シフト記号表（勤務時間帯）'!$C$6:$K$35,9,FALSE))</f>
        <v/>
      </c>
      <c r="AT215" s="142" t="str">
        <f>IF(AT214="","",VLOOKUP(AT214,'シフト記号表（勤務時間帯）'!$C$6:$K$35,9,FALSE))</f>
        <v/>
      </c>
      <c r="AU215" s="118" t="str">
        <f>IF(AU214="","",VLOOKUP(AU214,'シフト記号表（勤務時間帯）'!$C$6:$K$35,9,FALSE))</f>
        <v/>
      </c>
      <c r="AV215" s="130" t="str">
        <f>IF(AV214="","",VLOOKUP(AV214,'シフト記号表（勤務時間帯）'!$C$6:$K$35,9,FALSE))</f>
        <v/>
      </c>
      <c r="AW215" s="130" t="str">
        <f>IF(AW214="","",VLOOKUP(AW214,'シフト記号表（勤務時間帯）'!$C$6:$K$35,9,FALSE))</f>
        <v/>
      </c>
      <c r="AX215" s="173">
        <f>IF($BB$3="４週",SUM(S215:AT215),IF($BB$3="暦月",SUM(S215:AW215),""))</f>
        <v>0</v>
      </c>
      <c r="AY215" s="181"/>
      <c r="AZ215" s="187">
        <f>IF($BB$3="４週",AX215/4,IF($BB$3="暦月",'通所型サービス（100名）'!AX215/('通所型サービス（100名）'!$BB$8/7),""))</f>
        <v>0</v>
      </c>
      <c r="BA215" s="105"/>
      <c r="BB215" s="18"/>
      <c r="BC215" s="32"/>
      <c r="BD215" s="32"/>
      <c r="BE215" s="32"/>
      <c r="BF215" s="80"/>
      <c r="BG215" s="3"/>
      <c r="BH215" s="3"/>
      <c r="BI215" s="3"/>
      <c r="BJ215" s="3"/>
      <c r="BK215" s="3"/>
      <c r="BL215" s="3"/>
      <c r="BM215" s="3"/>
      <c r="BN215" s="3"/>
      <c r="BO215" s="3"/>
      <c r="BP215" s="3"/>
      <c r="BQ215" s="3"/>
      <c r="BR215" s="3"/>
      <c r="BS215" s="3"/>
      <c r="BT215" s="3"/>
      <c r="BU215" s="3"/>
    </row>
    <row r="216" spans="1:73" ht="20.25" customHeight="1">
      <c r="A216" s="3"/>
      <c r="B216" s="11"/>
      <c r="C216" s="25"/>
      <c r="D216" s="37"/>
      <c r="E216" s="42"/>
      <c r="F216" s="209">
        <f>C214</f>
        <v>0</v>
      </c>
      <c r="G216" s="60"/>
      <c r="H216" s="69"/>
      <c r="I216" s="37"/>
      <c r="J216" s="37"/>
      <c r="K216" s="42"/>
      <c r="L216" s="69"/>
      <c r="M216" s="37"/>
      <c r="N216" s="37"/>
      <c r="O216" s="91"/>
      <c r="P216" s="95" t="s">
        <v>36</v>
      </c>
      <c r="Q216" s="101"/>
      <c r="R216" s="106"/>
      <c r="S216" s="119" t="str">
        <f>IF(S214="","",VLOOKUP(S214,'シフト記号表（勤務時間帯）'!$C$6:$U$35,19,FALSE))</f>
        <v/>
      </c>
      <c r="T216" s="131" t="str">
        <f>IF(T214="","",VLOOKUP(T214,'シフト記号表（勤務時間帯）'!$C$6:$U$35,19,FALSE))</f>
        <v/>
      </c>
      <c r="U216" s="131" t="str">
        <f>IF(U214="","",VLOOKUP(U214,'シフト記号表（勤務時間帯）'!$C$6:$U$35,19,FALSE))</f>
        <v/>
      </c>
      <c r="V216" s="131" t="str">
        <f>IF(V214="","",VLOOKUP(V214,'シフト記号表（勤務時間帯）'!$C$6:$U$35,19,FALSE))</f>
        <v/>
      </c>
      <c r="W216" s="131" t="str">
        <f>IF(W214="","",VLOOKUP(W214,'シフト記号表（勤務時間帯）'!$C$6:$U$35,19,FALSE))</f>
        <v/>
      </c>
      <c r="X216" s="131" t="str">
        <f>IF(X214="","",VLOOKUP(X214,'シフト記号表（勤務時間帯）'!$C$6:$U$35,19,FALSE))</f>
        <v/>
      </c>
      <c r="Y216" s="143" t="str">
        <f>IF(Y214="","",VLOOKUP(Y214,'シフト記号表（勤務時間帯）'!$C$6:$U$35,19,FALSE))</f>
        <v/>
      </c>
      <c r="Z216" s="119" t="str">
        <f>IF(Z214="","",VLOOKUP(Z214,'シフト記号表（勤務時間帯）'!$C$6:$U$35,19,FALSE))</f>
        <v/>
      </c>
      <c r="AA216" s="131" t="str">
        <f>IF(AA214="","",VLOOKUP(AA214,'シフト記号表（勤務時間帯）'!$C$6:$U$35,19,FALSE))</f>
        <v/>
      </c>
      <c r="AB216" s="131" t="str">
        <f>IF(AB214="","",VLOOKUP(AB214,'シフト記号表（勤務時間帯）'!$C$6:$U$35,19,FALSE))</f>
        <v/>
      </c>
      <c r="AC216" s="131" t="str">
        <f>IF(AC214="","",VLOOKUP(AC214,'シフト記号表（勤務時間帯）'!$C$6:$U$35,19,FALSE))</f>
        <v/>
      </c>
      <c r="AD216" s="131" t="str">
        <f>IF(AD214="","",VLOOKUP(AD214,'シフト記号表（勤務時間帯）'!$C$6:$U$35,19,FALSE))</f>
        <v/>
      </c>
      <c r="AE216" s="131" t="str">
        <f>IF(AE214="","",VLOOKUP(AE214,'シフト記号表（勤務時間帯）'!$C$6:$U$35,19,FALSE))</f>
        <v/>
      </c>
      <c r="AF216" s="143" t="str">
        <f>IF(AF214="","",VLOOKUP(AF214,'シフト記号表（勤務時間帯）'!$C$6:$U$35,19,FALSE))</f>
        <v/>
      </c>
      <c r="AG216" s="119" t="str">
        <f>IF(AG214="","",VLOOKUP(AG214,'シフト記号表（勤務時間帯）'!$C$6:$U$35,19,FALSE))</f>
        <v/>
      </c>
      <c r="AH216" s="131" t="str">
        <f>IF(AH214="","",VLOOKUP(AH214,'シフト記号表（勤務時間帯）'!$C$6:$U$35,19,FALSE))</f>
        <v/>
      </c>
      <c r="AI216" s="131" t="str">
        <f>IF(AI214="","",VLOOKUP(AI214,'シフト記号表（勤務時間帯）'!$C$6:$U$35,19,FALSE))</f>
        <v/>
      </c>
      <c r="AJ216" s="131" t="str">
        <f>IF(AJ214="","",VLOOKUP(AJ214,'シフト記号表（勤務時間帯）'!$C$6:$U$35,19,FALSE))</f>
        <v/>
      </c>
      <c r="AK216" s="131" t="str">
        <f>IF(AK214="","",VLOOKUP(AK214,'シフト記号表（勤務時間帯）'!$C$6:$U$35,19,FALSE))</f>
        <v/>
      </c>
      <c r="AL216" s="131" t="str">
        <f>IF(AL214="","",VLOOKUP(AL214,'シフト記号表（勤務時間帯）'!$C$6:$U$35,19,FALSE))</f>
        <v/>
      </c>
      <c r="AM216" s="143" t="str">
        <f>IF(AM214="","",VLOOKUP(AM214,'シフト記号表（勤務時間帯）'!$C$6:$U$35,19,FALSE))</f>
        <v/>
      </c>
      <c r="AN216" s="119" t="str">
        <f>IF(AN214="","",VLOOKUP(AN214,'シフト記号表（勤務時間帯）'!$C$6:$U$35,19,FALSE))</f>
        <v/>
      </c>
      <c r="AO216" s="131" t="str">
        <f>IF(AO214="","",VLOOKUP(AO214,'シフト記号表（勤務時間帯）'!$C$6:$U$35,19,FALSE))</f>
        <v/>
      </c>
      <c r="AP216" s="131" t="str">
        <f>IF(AP214="","",VLOOKUP(AP214,'シフト記号表（勤務時間帯）'!$C$6:$U$35,19,FALSE))</f>
        <v/>
      </c>
      <c r="AQ216" s="131" t="str">
        <f>IF(AQ214="","",VLOOKUP(AQ214,'シフト記号表（勤務時間帯）'!$C$6:$U$35,19,FALSE))</f>
        <v/>
      </c>
      <c r="AR216" s="131" t="str">
        <f>IF(AR214="","",VLOOKUP(AR214,'シフト記号表（勤務時間帯）'!$C$6:$U$35,19,FALSE))</f>
        <v/>
      </c>
      <c r="AS216" s="131" t="str">
        <f>IF(AS214="","",VLOOKUP(AS214,'シフト記号表（勤務時間帯）'!$C$6:$U$35,19,FALSE))</f>
        <v/>
      </c>
      <c r="AT216" s="143" t="str">
        <f>IF(AT214="","",VLOOKUP(AT214,'シフト記号表（勤務時間帯）'!$C$6:$U$35,19,FALSE))</f>
        <v/>
      </c>
      <c r="AU216" s="119" t="str">
        <f>IF(AU214="","",VLOOKUP(AU214,'シフト記号表（勤務時間帯）'!$C$6:$U$35,19,FALSE))</f>
        <v/>
      </c>
      <c r="AV216" s="131" t="str">
        <f>IF(AV214="","",VLOOKUP(AV214,'シフト記号表（勤務時間帯）'!$C$6:$U$35,19,FALSE))</f>
        <v/>
      </c>
      <c r="AW216" s="131" t="str">
        <f>IF(AW214="","",VLOOKUP(AW214,'シフト記号表（勤務時間帯）'!$C$6:$U$35,19,FALSE))</f>
        <v/>
      </c>
      <c r="AX216" s="174">
        <f>IF($BB$3="４週",SUM(S216:AT216),IF($BB$3="暦月",SUM(S216:AW216),""))</f>
        <v>0</v>
      </c>
      <c r="AY216" s="182"/>
      <c r="AZ216" s="188">
        <f>IF($BB$3="４週",AX216/4,IF($BB$3="暦月",'通所型サービス（100名）'!AX216/('通所型サービス（100名）'!$BB$8/7),""))</f>
        <v>0</v>
      </c>
      <c r="BA216" s="106"/>
      <c r="BB216" s="25"/>
      <c r="BC216" s="37"/>
      <c r="BD216" s="37"/>
      <c r="BE216" s="37"/>
      <c r="BF216" s="91"/>
      <c r="BG216" s="3"/>
      <c r="BH216" s="3"/>
      <c r="BI216" s="3"/>
      <c r="BJ216" s="3"/>
      <c r="BK216" s="3"/>
      <c r="BL216" s="3"/>
      <c r="BM216" s="3"/>
      <c r="BN216" s="3"/>
      <c r="BO216" s="3"/>
      <c r="BP216" s="3"/>
      <c r="BQ216" s="3"/>
      <c r="BR216" s="3"/>
      <c r="BS216" s="3"/>
      <c r="BT216" s="3"/>
      <c r="BU216" s="3"/>
    </row>
    <row r="217" spans="1:73" ht="20.25" customHeight="1">
      <c r="A217" s="3"/>
      <c r="B217" s="12">
        <f>B214+1</f>
        <v>66</v>
      </c>
      <c r="C217" s="27"/>
      <c r="D217" s="38"/>
      <c r="E217" s="43"/>
      <c r="F217" s="51"/>
      <c r="G217" s="51"/>
      <c r="H217" s="70"/>
      <c r="I217" s="38"/>
      <c r="J217" s="38"/>
      <c r="K217" s="43"/>
      <c r="L217" s="84"/>
      <c r="M217" s="38"/>
      <c r="N217" s="38"/>
      <c r="O217" s="90"/>
      <c r="P217" s="96" t="s">
        <v>54</v>
      </c>
      <c r="Q217" s="102"/>
      <c r="R217" s="107"/>
      <c r="S217" s="216"/>
      <c r="T217" s="218"/>
      <c r="U217" s="218"/>
      <c r="V217" s="218"/>
      <c r="W217" s="218"/>
      <c r="X217" s="218"/>
      <c r="Y217" s="219"/>
      <c r="Z217" s="216"/>
      <c r="AA217" s="218"/>
      <c r="AB217" s="218"/>
      <c r="AC217" s="218"/>
      <c r="AD217" s="218"/>
      <c r="AE217" s="218"/>
      <c r="AF217" s="219"/>
      <c r="AG217" s="216"/>
      <c r="AH217" s="218"/>
      <c r="AI217" s="218"/>
      <c r="AJ217" s="218"/>
      <c r="AK217" s="218"/>
      <c r="AL217" s="218"/>
      <c r="AM217" s="219"/>
      <c r="AN217" s="216"/>
      <c r="AO217" s="218"/>
      <c r="AP217" s="218"/>
      <c r="AQ217" s="218"/>
      <c r="AR217" s="218"/>
      <c r="AS217" s="218"/>
      <c r="AT217" s="219"/>
      <c r="AU217" s="216"/>
      <c r="AV217" s="218"/>
      <c r="AW217" s="218"/>
      <c r="AX217" s="221"/>
      <c r="AY217" s="183"/>
      <c r="AZ217" s="226"/>
      <c r="BA217" s="107"/>
      <c r="BB217" s="198"/>
      <c r="BC217" s="38"/>
      <c r="BD217" s="38"/>
      <c r="BE217" s="38"/>
      <c r="BF217" s="90"/>
      <c r="BG217" s="3"/>
      <c r="BH217" s="3"/>
      <c r="BI217" s="3"/>
      <c r="BJ217" s="3"/>
      <c r="BK217" s="3"/>
      <c r="BL217" s="3"/>
      <c r="BM217" s="3"/>
      <c r="BN217" s="3"/>
      <c r="BO217" s="3"/>
      <c r="BP217" s="3"/>
      <c r="BQ217" s="3"/>
      <c r="BR217" s="3"/>
      <c r="BS217" s="3"/>
      <c r="BT217" s="3"/>
      <c r="BU217" s="3"/>
    </row>
    <row r="218" spans="1:73" ht="20.25" customHeight="1">
      <c r="A218" s="3"/>
      <c r="B218" s="8"/>
      <c r="C218" s="18"/>
      <c r="D218" s="32"/>
      <c r="E218" s="40"/>
      <c r="F218" s="49"/>
      <c r="G218" s="57"/>
      <c r="H218" s="66"/>
      <c r="I218" s="32"/>
      <c r="J218" s="32"/>
      <c r="K218" s="40"/>
      <c r="L218" s="66"/>
      <c r="M218" s="32"/>
      <c r="N218" s="32"/>
      <c r="O218" s="80"/>
      <c r="P218" s="94" t="s">
        <v>69</v>
      </c>
      <c r="Q218" s="100"/>
      <c r="R218" s="105"/>
      <c r="S218" s="118" t="str">
        <f>IF(S217="","",VLOOKUP(S217,'シフト記号表（勤務時間帯）'!$C$6:$K$35,9,FALSE))</f>
        <v/>
      </c>
      <c r="T218" s="130" t="str">
        <f>IF(T217="","",VLOOKUP(T217,'シフト記号表（勤務時間帯）'!$C$6:$K$35,9,FALSE))</f>
        <v/>
      </c>
      <c r="U218" s="130" t="str">
        <f>IF(U217="","",VLOOKUP(U217,'シフト記号表（勤務時間帯）'!$C$6:$K$35,9,FALSE))</f>
        <v/>
      </c>
      <c r="V218" s="130" t="str">
        <f>IF(V217="","",VLOOKUP(V217,'シフト記号表（勤務時間帯）'!$C$6:$K$35,9,FALSE))</f>
        <v/>
      </c>
      <c r="W218" s="130" t="str">
        <f>IF(W217="","",VLOOKUP(W217,'シフト記号表（勤務時間帯）'!$C$6:$K$35,9,FALSE))</f>
        <v/>
      </c>
      <c r="X218" s="130" t="str">
        <f>IF(X217="","",VLOOKUP(X217,'シフト記号表（勤務時間帯）'!$C$6:$K$35,9,FALSE))</f>
        <v/>
      </c>
      <c r="Y218" s="142" t="str">
        <f>IF(Y217="","",VLOOKUP(Y217,'シフト記号表（勤務時間帯）'!$C$6:$K$35,9,FALSE))</f>
        <v/>
      </c>
      <c r="Z218" s="118" t="str">
        <f>IF(Z217="","",VLOOKUP(Z217,'シフト記号表（勤務時間帯）'!$C$6:$K$35,9,FALSE))</f>
        <v/>
      </c>
      <c r="AA218" s="130" t="str">
        <f>IF(AA217="","",VLOOKUP(AA217,'シフト記号表（勤務時間帯）'!$C$6:$K$35,9,FALSE))</f>
        <v/>
      </c>
      <c r="AB218" s="130" t="str">
        <f>IF(AB217="","",VLOOKUP(AB217,'シフト記号表（勤務時間帯）'!$C$6:$K$35,9,FALSE))</f>
        <v/>
      </c>
      <c r="AC218" s="130" t="str">
        <f>IF(AC217="","",VLOOKUP(AC217,'シフト記号表（勤務時間帯）'!$C$6:$K$35,9,FALSE))</f>
        <v/>
      </c>
      <c r="AD218" s="130" t="str">
        <f>IF(AD217="","",VLOOKUP(AD217,'シフト記号表（勤務時間帯）'!$C$6:$K$35,9,FALSE))</f>
        <v/>
      </c>
      <c r="AE218" s="130" t="str">
        <f>IF(AE217="","",VLOOKUP(AE217,'シフト記号表（勤務時間帯）'!$C$6:$K$35,9,FALSE))</f>
        <v/>
      </c>
      <c r="AF218" s="142" t="str">
        <f>IF(AF217="","",VLOOKUP(AF217,'シフト記号表（勤務時間帯）'!$C$6:$K$35,9,FALSE))</f>
        <v/>
      </c>
      <c r="AG218" s="118" t="str">
        <f>IF(AG217="","",VLOOKUP(AG217,'シフト記号表（勤務時間帯）'!$C$6:$K$35,9,FALSE))</f>
        <v/>
      </c>
      <c r="AH218" s="130" t="str">
        <f>IF(AH217="","",VLOOKUP(AH217,'シフト記号表（勤務時間帯）'!$C$6:$K$35,9,FALSE))</f>
        <v/>
      </c>
      <c r="AI218" s="130" t="str">
        <f>IF(AI217="","",VLOOKUP(AI217,'シフト記号表（勤務時間帯）'!$C$6:$K$35,9,FALSE))</f>
        <v/>
      </c>
      <c r="AJ218" s="130" t="str">
        <f>IF(AJ217="","",VLOOKUP(AJ217,'シフト記号表（勤務時間帯）'!$C$6:$K$35,9,FALSE))</f>
        <v/>
      </c>
      <c r="AK218" s="130" t="str">
        <f>IF(AK217="","",VLOOKUP(AK217,'シフト記号表（勤務時間帯）'!$C$6:$K$35,9,FALSE))</f>
        <v/>
      </c>
      <c r="AL218" s="130" t="str">
        <f>IF(AL217="","",VLOOKUP(AL217,'シフト記号表（勤務時間帯）'!$C$6:$K$35,9,FALSE))</f>
        <v/>
      </c>
      <c r="AM218" s="142" t="str">
        <f>IF(AM217="","",VLOOKUP(AM217,'シフト記号表（勤務時間帯）'!$C$6:$K$35,9,FALSE))</f>
        <v/>
      </c>
      <c r="AN218" s="118" t="str">
        <f>IF(AN217="","",VLOOKUP(AN217,'シフト記号表（勤務時間帯）'!$C$6:$K$35,9,FALSE))</f>
        <v/>
      </c>
      <c r="AO218" s="130" t="str">
        <f>IF(AO217="","",VLOOKUP(AO217,'シフト記号表（勤務時間帯）'!$C$6:$K$35,9,FALSE))</f>
        <v/>
      </c>
      <c r="AP218" s="130" t="str">
        <f>IF(AP217="","",VLOOKUP(AP217,'シフト記号表（勤務時間帯）'!$C$6:$K$35,9,FALSE))</f>
        <v/>
      </c>
      <c r="AQ218" s="130" t="str">
        <f>IF(AQ217="","",VLOOKUP(AQ217,'シフト記号表（勤務時間帯）'!$C$6:$K$35,9,FALSE))</f>
        <v/>
      </c>
      <c r="AR218" s="130" t="str">
        <f>IF(AR217="","",VLOOKUP(AR217,'シフト記号表（勤務時間帯）'!$C$6:$K$35,9,FALSE))</f>
        <v/>
      </c>
      <c r="AS218" s="130" t="str">
        <f>IF(AS217="","",VLOOKUP(AS217,'シフト記号表（勤務時間帯）'!$C$6:$K$35,9,FALSE))</f>
        <v/>
      </c>
      <c r="AT218" s="142" t="str">
        <f>IF(AT217="","",VLOOKUP(AT217,'シフト記号表（勤務時間帯）'!$C$6:$K$35,9,FALSE))</f>
        <v/>
      </c>
      <c r="AU218" s="118" t="str">
        <f>IF(AU217="","",VLOOKUP(AU217,'シフト記号表（勤務時間帯）'!$C$6:$K$35,9,FALSE))</f>
        <v/>
      </c>
      <c r="AV218" s="130" t="str">
        <f>IF(AV217="","",VLOOKUP(AV217,'シフト記号表（勤務時間帯）'!$C$6:$K$35,9,FALSE))</f>
        <v/>
      </c>
      <c r="AW218" s="130" t="str">
        <f>IF(AW217="","",VLOOKUP(AW217,'シフト記号表（勤務時間帯）'!$C$6:$K$35,9,FALSE))</f>
        <v/>
      </c>
      <c r="AX218" s="173">
        <f>IF($BB$3="４週",SUM(S218:AT218),IF($BB$3="暦月",SUM(S218:AW218),""))</f>
        <v>0</v>
      </c>
      <c r="AY218" s="181"/>
      <c r="AZ218" s="187">
        <f>IF($BB$3="４週",AX218/4,IF($BB$3="暦月",'通所型サービス（100名）'!AX218/('通所型サービス（100名）'!$BB$8/7),""))</f>
        <v>0</v>
      </c>
      <c r="BA218" s="105"/>
      <c r="BB218" s="18"/>
      <c r="BC218" s="32"/>
      <c r="BD218" s="32"/>
      <c r="BE218" s="32"/>
      <c r="BF218" s="80"/>
      <c r="BG218" s="3"/>
      <c r="BH218" s="3"/>
      <c r="BI218" s="3"/>
      <c r="BJ218" s="3"/>
      <c r="BK218" s="3"/>
      <c r="BL218" s="3"/>
      <c r="BM218" s="3"/>
      <c r="BN218" s="3"/>
      <c r="BO218" s="3"/>
      <c r="BP218" s="3"/>
      <c r="BQ218" s="3"/>
      <c r="BR218" s="3"/>
      <c r="BS218" s="3"/>
      <c r="BT218" s="3"/>
      <c r="BU218" s="3"/>
    </row>
    <row r="219" spans="1:73" ht="20.25" customHeight="1">
      <c r="A219" s="3"/>
      <c r="B219" s="11"/>
      <c r="C219" s="25"/>
      <c r="D219" s="37"/>
      <c r="E219" s="42"/>
      <c r="F219" s="209">
        <f>C217</f>
        <v>0</v>
      </c>
      <c r="G219" s="60"/>
      <c r="H219" s="69"/>
      <c r="I219" s="37"/>
      <c r="J219" s="37"/>
      <c r="K219" s="42"/>
      <c r="L219" s="69"/>
      <c r="M219" s="37"/>
      <c r="N219" s="37"/>
      <c r="O219" s="91"/>
      <c r="P219" s="95" t="s">
        <v>36</v>
      </c>
      <c r="Q219" s="101"/>
      <c r="R219" s="106"/>
      <c r="S219" s="119" t="str">
        <f>IF(S217="","",VLOOKUP(S217,'シフト記号表（勤務時間帯）'!$C$6:$U$35,19,FALSE))</f>
        <v/>
      </c>
      <c r="T219" s="131" t="str">
        <f>IF(T217="","",VLOOKUP(T217,'シフト記号表（勤務時間帯）'!$C$6:$U$35,19,FALSE))</f>
        <v/>
      </c>
      <c r="U219" s="131" t="str">
        <f>IF(U217="","",VLOOKUP(U217,'シフト記号表（勤務時間帯）'!$C$6:$U$35,19,FALSE))</f>
        <v/>
      </c>
      <c r="V219" s="131" t="str">
        <f>IF(V217="","",VLOOKUP(V217,'シフト記号表（勤務時間帯）'!$C$6:$U$35,19,FALSE))</f>
        <v/>
      </c>
      <c r="W219" s="131" t="str">
        <f>IF(W217="","",VLOOKUP(W217,'シフト記号表（勤務時間帯）'!$C$6:$U$35,19,FALSE))</f>
        <v/>
      </c>
      <c r="X219" s="131" t="str">
        <f>IF(X217="","",VLOOKUP(X217,'シフト記号表（勤務時間帯）'!$C$6:$U$35,19,FALSE))</f>
        <v/>
      </c>
      <c r="Y219" s="143" t="str">
        <f>IF(Y217="","",VLOOKUP(Y217,'シフト記号表（勤務時間帯）'!$C$6:$U$35,19,FALSE))</f>
        <v/>
      </c>
      <c r="Z219" s="119" t="str">
        <f>IF(Z217="","",VLOOKUP(Z217,'シフト記号表（勤務時間帯）'!$C$6:$U$35,19,FALSE))</f>
        <v/>
      </c>
      <c r="AA219" s="131" t="str">
        <f>IF(AA217="","",VLOOKUP(AA217,'シフト記号表（勤務時間帯）'!$C$6:$U$35,19,FALSE))</f>
        <v/>
      </c>
      <c r="AB219" s="131" t="str">
        <f>IF(AB217="","",VLOOKUP(AB217,'シフト記号表（勤務時間帯）'!$C$6:$U$35,19,FALSE))</f>
        <v/>
      </c>
      <c r="AC219" s="131" t="str">
        <f>IF(AC217="","",VLOOKUP(AC217,'シフト記号表（勤務時間帯）'!$C$6:$U$35,19,FALSE))</f>
        <v/>
      </c>
      <c r="AD219" s="131" t="str">
        <f>IF(AD217="","",VLOOKUP(AD217,'シフト記号表（勤務時間帯）'!$C$6:$U$35,19,FALSE))</f>
        <v/>
      </c>
      <c r="AE219" s="131" t="str">
        <f>IF(AE217="","",VLOOKUP(AE217,'シフト記号表（勤務時間帯）'!$C$6:$U$35,19,FALSE))</f>
        <v/>
      </c>
      <c r="AF219" s="143" t="str">
        <f>IF(AF217="","",VLOOKUP(AF217,'シフト記号表（勤務時間帯）'!$C$6:$U$35,19,FALSE))</f>
        <v/>
      </c>
      <c r="AG219" s="119" t="str">
        <f>IF(AG217="","",VLOOKUP(AG217,'シフト記号表（勤務時間帯）'!$C$6:$U$35,19,FALSE))</f>
        <v/>
      </c>
      <c r="AH219" s="131" t="str">
        <f>IF(AH217="","",VLOOKUP(AH217,'シフト記号表（勤務時間帯）'!$C$6:$U$35,19,FALSE))</f>
        <v/>
      </c>
      <c r="AI219" s="131" t="str">
        <f>IF(AI217="","",VLOOKUP(AI217,'シフト記号表（勤務時間帯）'!$C$6:$U$35,19,FALSE))</f>
        <v/>
      </c>
      <c r="AJ219" s="131" t="str">
        <f>IF(AJ217="","",VLOOKUP(AJ217,'シフト記号表（勤務時間帯）'!$C$6:$U$35,19,FALSE))</f>
        <v/>
      </c>
      <c r="AK219" s="131" t="str">
        <f>IF(AK217="","",VLOOKUP(AK217,'シフト記号表（勤務時間帯）'!$C$6:$U$35,19,FALSE))</f>
        <v/>
      </c>
      <c r="AL219" s="131" t="str">
        <f>IF(AL217="","",VLOOKUP(AL217,'シフト記号表（勤務時間帯）'!$C$6:$U$35,19,FALSE))</f>
        <v/>
      </c>
      <c r="AM219" s="143" t="str">
        <f>IF(AM217="","",VLOOKUP(AM217,'シフト記号表（勤務時間帯）'!$C$6:$U$35,19,FALSE))</f>
        <v/>
      </c>
      <c r="AN219" s="119" t="str">
        <f>IF(AN217="","",VLOOKUP(AN217,'シフト記号表（勤務時間帯）'!$C$6:$U$35,19,FALSE))</f>
        <v/>
      </c>
      <c r="AO219" s="131" t="str">
        <f>IF(AO217="","",VLOOKUP(AO217,'シフト記号表（勤務時間帯）'!$C$6:$U$35,19,FALSE))</f>
        <v/>
      </c>
      <c r="AP219" s="131" t="str">
        <f>IF(AP217="","",VLOOKUP(AP217,'シフト記号表（勤務時間帯）'!$C$6:$U$35,19,FALSE))</f>
        <v/>
      </c>
      <c r="AQ219" s="131" t="str">
        <f>IF(AQ217="","",VLOOKUP(AQ217,'シフト記号表（勤務時間帯）'!$C$6:$U$35,19,FALSE))</f>
        <v/>
      </c>
      <c r="AR219" s="131" t="str">
        <f>IF(AR217="","",VLOOKUP(AR217,'シフト記号表（勤務時間帯）'!$C$6:$U$35,19,FALSE))</f>
        <v/>
      </c>
      <c r="AS219" s="131" t="str">
        <f>IF(AS217="","",VLOOKUP(AS217,'シフト記号表（勤務時間帯）'!$C$6:$U$35,19,FALSE))</f>
        <v/>
      </c>
      <c r="AT219" s="143" t="str">
        <f>IF(AT217="","",VLOOKUP(AT217,'シフト記号表（勤務時間帯）'!$C$6:$U$35,19,FALSE))</f>
        <v/>
      </c>
      <c r="AU219" s="119" t="str">
        <f>IF(AU217="","",VLOOKUP(AU217,'シフト記号表（勤務時間帯）'!$C$6:$U$35,19,FALSE))</f>
        <v/>
      </c>
      <c r="AV219" s="131" t="str">
        <f>IF(AV217="","",VLOOKUP(AV217,'シフト記号表（勤務時間帯）'!$C$6:$U$35,19,FALSE))</f>
        <v/>
      </c>
      <c r="AW219" s="131" t="str">
        <f>IF(AW217="","",VLOOKUP(AW217,'シフト記号表（勤務時間帯）'!$C$6:$U$35,19,FALSE))</f>
        <v/>
      </c>
      <c r="AX219" s="174">
        <f>IF($BB$3="４週",SUM(S219:AT219),IF($BB$3="暦月",SUM(S219:AW219),""))</f>
        <v>0</v>
      </c>
      <c r="AY219" s="182"/>
      <c r="AZ219" s="188">
        <f>IF($BB$3="４週",AX219/4,IF($BB$3="暦月",'通所型サービス（100名）'!AX219/('通所型サービス（100名）'!$BB$8/7),""))</f>
        <v>0</v>
      </c>
      <c r="BA219" s="106"/>
      <c r="BB219" s="25"/>
      <c r="BC219" s="37"/>
      <c r="BD219" s="37"/>
      <c r="BE219" s="37"/>
      <c r="BF219" s="91"/>
      <c r="BG219" s="3"/>
      <c r="BH219" s="3"/>
      <c r="BI219" s="3"/>
      <c r="BJ219" s="3"/>
      <c r="BK219" s="3"/>
      <c r="BL219" s="3"/>
      <c r="BM219" s="3"/>
      <c r="BN219" s="3"/>
      <c r="BO219" s="3"/>
      <c r="BP219" s="3"/>
      <c r="BQ219" s="3"/>
      <c r="BR219" s="3"/>
      <c r="BS219" s="3"/>
      <c r="BT219" s="3"/>
      <c r="BU219" s="3"/>
    </row>
    <row r="220" spans="1:73" ht="20.25" customHeight="1">
      <c r="A220" s="3"/>
      <c r="B220" s="12">
        <f>B217+1</f>
        <v>67</v>
      </c>
      <c r="C220" s="27"/>
      <c r="D220" s="38"/>
      <c r="E220" s="43"/>
      <c r="F220" s="51"/>
      <c r="G220" s="51"/>
      <c r="H220" s="70"/>
      <c r="I220" s="38"/>
      <c r="J220" s="38"/>
      <c r="K220" s="43"/>
      <c r="L220" s="84"/>
      <c r="M220" s="38"/>
      <c r="N220" s="38"/>
      <c r="O220" s="90"/>
      <c r="P220" s="96" t="s">
        <v>54</v>
      </c>
      <c r="Q220" s="102"/>
      <c r="R220" s="107"/>
      <c r="S220" s="216"/>
      <c r="T220" s="218"/>
      <c r="U220" s="218"/>
      <c r="V220" s="218"/>
      <c r="W220" s="218"/>
      <c r="X220" s="218"/>
      <c r="Y220" s="219"/>
      <c r="Z220" s="216"/>
      <c r="AA220" s="218"/>
      <c r="AB220" s="218"/>
      <c r="AC220" s="218"/>
      <c r="AD220" s="218"/>
      <c r="AE220" s="218"/>
      <c r="AF220" s="219"/>
      <c r="AG220" s="216"/>
      <c r="AH220" s="218"/>
      <c r="AI220" s="218"/>
      <c r="AJ220" s="218"/>
      <c r="AK220" s="218"/>
      <c r="AL220" s="218"/>
      <c r="AM220" s="219"/>
      <c r="AN220" s="216"/>
      <c r="AO220" s="218"/>
      <c r="AP220" s="218"/>
      <c r="AQ220" s="218"/>
      <c r="AR220" s="218"/>
      <c r="AS220" s="218"/>
      <c r="AT220" s="219"/>
      <c r="AU220" s="216"/>
      <c r="AV220" s="218"/>
      <c r="AW220" s="218"/>
      <c r="AX220" s="221"/>
      <c r="AY220" s="183"/>
      <c r="AZ220" s="226"/>
      <c r="BA220" s="107"/>
      <c r="BB220" s="198"/>
      <c r="BC220" s="38"/>
      <c r="BD220" s="38"/>
      <c r="BE220" s="38"/>
      <c r="BF220" s="90"/>
      <c r="BG220" s="3"/>
      <c r="BH220" s="3"/>
      <c r="BI220" s="3"/>
      <c r="BJ220" s="3"/>
      <c r="BK220" s="3"/>
      <c r="BL220" s="3"/>
      <c r="BM220" s="3"/>
      <c r="BN220" s="3"/>
      <c r="BO220" s="3"/>
      <c r="BP220" s="3"/>
      <c r="BQ220" s="3"/>
      <c r="BR220" s="3"/>
      <c r="BS220" s="3"/>
      <c r="BT220" s="3"/>
      <c r="BU220" s="3"/>
    </row>
    <row r="221" spans="1:73" ht="20.25" customHeight="1">
      <c r="A221" s="3"/>
      <c r="B221" s="8"/>
      <c r="C221" s="18"/>
      <c r="D221" s="32"/>
      <c r="E221" s="40"/>
      <c r="F221" s="49"/>
      <c r="G221" s="57"/>
      <c r="H221" s="66"/>
      <c r="I221" s="32"/>
      <c r="J221" s="32"/>
      <c r="K221" s="40"/>
      <c r="L221" s="66"/>
      <c r="M221" s="32"/>
      <c r="N221" s="32"/>
      <c r="O221" s="80"/>
      <c r="P221" s="94" t="s">
        <v>69</v>
      </c>
      <c r="Q221" s="100"/>
      <c r="R221" s="105"/>
      <c r="S221" s="118" t="str">
        <f>IF(S220="","",VLOOKUP(S220,'シフト記号表（勤務時間帯）'!$C$6:$K$35,9,FALSE))</f>
        <v/>
      </c>
      <c r="T221" s="130" t="str">
        <f>IF(T220="","",VLOOKUP(T220,'シフト記号表（勤務時間帯）'!$C$6:$K$35,9,FALSE))</f>
        <v/>
      </c>
      <c r="U221" s="130" t="str">
        <f>IF(U220="","",VLOOKUP(U220,'シフト記号表（勤務時間帯）'!$C$6:$K$35,9,FALSE))</f>
        <v/>
      </c>
      <c r="V221" s="130" t="str">
        <f>IF(V220="","",VLOOKUP(V220,'シフト記号表（勤務時間帯）'!$C$6:$K$35,9,FALSE))</f>
        <v/>
      </c>
      <c r="W221" s="130" t="str">
        <f>IF(W220="","",VLOOKUP(W220,'シフト記号表（勤務時間帯）'!$C$6:$K$35,9,FALSE))</f>
        <v/>
      </c>
      <c r="X221" s="130" t="str">
        <f>IF(X220="","",VLOOKUP(X220,'シフト記号表（勤務時間帯）'!$C$6:$K$35,9,FALSE))</f>
        <v/>
      </c>
      <c r="Y221" s="142" t="str">
        <f>IF(Y220="","",VLOOKUP(Y220,'シフト記号表（勤務時間帯）'!$C$6:$K$35,9,FALSE))</f>
        <v/>
      </c>
      <c r="Z221" s="118" t="str">
        <f>IF(Z220="","",VLOOKUP(Z220,'シフト記号表（勤務時間帯）'!$C$6:$K$35,9,FALSE))</f>
        <v/>
      </c>
      <c r="AA221" s="130" t="str">
        <f>IF(AA220="","",VLOOKUP(AA220,'シフト記号表（勤務時間帯）'!$C$6:$K$35,9,FALSE))</f>
        <v/>
      </c>
      <c r="AB221" s="130" t="str">
        <f>IF(AB220="","",VLOOKUP(AB220,'シフト記号表（勤務時間帯）'!$C$6:$K$35,9,FALSE))</f>
        <v/>
      </c>
      <c r="AC221" s="130" t="str">
        <f>IF(AC220="","",VLOOKUP(AC220,'シフト記号表（勤務時間帯）'!$C$6:$K$35,9,FALSE))</f>
        <v/>
      </c>
      <c r="AD221" s="130" t="str">
        <f>IF(AD220="","",VLOOKUP(AD220,'シフト記号表（勤務時間帯）'!$C$6:$K$35,9,FALSE))</f>
        <v/>
      </c>
      <c r="AE221" s="130" t="str">
        <f>IF(AE220="","",VLOOKUP(AE220,'シフト記号表（勤務時間帯）'!$C$6:$K$35,9,FALSE))</f>
        <v/>
      </c>
      <c r="AF221" s="142" t="str">
        <f>IF(AF220="","",VLOOKUP(AF220,'シフト記号表（勤務時間帯）'!$C$6:$K$35,9,FALSE))</f>
        <v/>
      </c>
      <c r="AG221" s="118" t="str">
        <f>IF(AG220="","",VLOOKUP(AG220,'シフト記号表（勤務時間帯）'!$C$6:$K$35,9,FALSE))</f>
        <v/>
      </c>
      <c r="AH221" s="130" t="str">
        <f>IF(AH220="","",VLOOKUP(AH220,'シフト記号表（勤務時間帯）'!$C$6:$K$35,9,FALSE))</f>
        <v/>
      </c>
      <c r="AI221" s="130" t="str">
        <f>IF(AI220="","",VLOOKUP(AI220,'シフト記号表（勤務時間帯）'!$C$6:$K$35,9,FALSE))</f>
        <v/>
      </c>
      <c r="AJ221" s="130" t="str">
        <f>IF(AJ220="","",VLOOKUP(AJ220,'シフト記号表（勤務時間帯）'!$C$6:$K$35,9,FALSE))</f>
        <v/>
      </c>
      <c r="AK221" s="130" t="str">
        <f>IF(AK220="","",VLOOKUP(AK220,'シフト記号表（勤務時間帯）'!$C$6:$K$35,9,FALSE))</f>
        <v/>
      </c>
      <c r="AL221" s="130" t="str">
        <f>IF(AL220="","",VLOOKUP(AL220,'シフト記号表（勤務時間帯）'!$C$6:$K$35,9,FALSE))</f>
        <v/>
      </c>
      <c r="AM221" s="142" t="str">
        <f>IF(AM220="","",VLOOKUP(AM220,'シフト記号表（勤務時間帯）'!$C$6:$K$35,9,FALSE))</f>
        <v/>
      </c>
      <c r="AN221" s="118" t="str">
        <f>IF(AN220="","",VLOOKUP(AN220,'シフト記号表（勤務時間帯）'!$C$6:$K$35,9,FALSE))</f>
        <v/>
      </c>
      <c r="AO221" s="130" t="str">
        <f>IF(AO220="","",VLOOKUP(AO220,'シフト記号表（勤務時間帯）'!$C$6:$K$35,9,FALSE))</f>
        <v/>
      </c>
      <c r="AP221" s="130" t="str">
        <f>IF(AP220="","",VLOOKUP(AP220,'シフト記号表（勤務時間帯）'!$C$6:$K$35,9,FALSE))</f>
        <v/>
      </c>
      <c r="AQ221" s="130" t="str">
        <f>IF(AQ220="","",VLOOKUP(AQ220,'シフト記号表（勤務時間帯）'!$C$6:$K$35,9,FALSE))</f>
        <v/>
      </c>
      <c r="AR221" s="130" t="str">
        <f>IF(AR220="","",VLOOKUP(AR220,'シフト記号表（勤務時間帯）'!$C$6:$K$35,9,FALSE))</f>
        <v/>
      </c>
      <c r="AS221" s="130" t="str">
        <f>IF(AS220="","",VLOOKUP(AS220,'シフト記号表（勤務時間帯）'!$C$6:$K$35,9,FALSE))</f>
        <v/>
      </c>
      <c r="AT221" s="142" t="str">
        <f>IF(AT220="","",VLOOKUP(AT220,'シフト記号表（勤務時間帯）'!$C$6:$K$35,9,FALSE))</f>
        <v/>
      </c>
      <c r="AU221" s="118" t="str">
        <f>IF(AU220="","",VLOOKUP(AU220,'シフト記号表（勤務時間帯）'!$C$6:$K$35,9,FALSE))</f>
        <v/>
      </c>
      <c r="AV221" s="130" t="str">
        <f>IF(AV220="","",VLOOKUP(AV220,'シフト記号表（勤務時間帯）'!$C$6:$K$35,9,FALSE))</f>
        <v/>
      </c>
      <c r="AW221" s="130" t="str">
        <f>IF(AW220="","",VLOOKUP(AW220,'シフト記号表（勤務時間帯）'!$C$6:$K$35,9,FALSE))</f>
        <v/>
      </c>
      <c r="AX221" s="173">
        <f>IF($BB$3="４週",SUM(S221:AT221),IF($BB$3="暦月",SUM(S221:AW221),""))</f>
        <v>0</v>
      </c>
      <c r="AY221" s="181"/>
      <c r="AZ221" s="187">
        <f>IF($BB$3="４週",AX221/4,IF($BB$3="暦月",'通所型サービス（100名）'!AX221/('通所型サービス（100名）'!$BB$8/7),""))</f>
        <v>0</v>
      </c>
      <c r="BA221" s="105"/>
      <c r="BB221" s="18"/>
      <c r="BC221" s="32"/>
      <c r="BD221" s="32"/>
      <c r="BE221" s="32"/>
      <c r="BF221" s="80"/>
      <c r="BG221" s="3"/>
      <c r="BH221" s="3"/>
      <c r="BI221" s="3"/>
      <c r="BJ221" s="3"/>
      <c r="BK221" s="3"/>
      <c r="BL221" s="3"/>
      <c r="BM221" s="3"/>
      <c r="BN221" s="3"/>
      <c r="BO221" s="3"/>
      <c r="BP221" s="3"/>
      <c r="BQ221" s="3"/>
      <c r="BR221" s="3"/>
      <c r="BS221" s="3"/>
      <c r="BT221" s="3"/>
      <c r="BU221" s="3"/>
    </row>
    <row r="222" spans="1:73" ht="20.25" customHeight="1">
      <c r="A222" s="3"/>
      <c r="B222" s="11"/>
      <c r="C222" s="25"/>
      <c r="D222" s="37"/>
      <c r="E222" s="42"/>
      <c r="F222" s="209">
        <f>C220</f>
        <v>0</v>
      </c>
      <c r="G222" s="60"/>
      <c r="H222" s="69"/>
      <c r="I222" s="37"/>
      <c r="J222" s="37"/>
      <c r="K222" s="42"/>
      <c r="L222" s="69"/>
      <c r="M222" s="37"/>
      <c r="N222" s="37"/>
      <c r="O222" s="91"/>
      <c r="P222" s="95" t="s">
        <v>36</v>
      </c>
      <c r="Q222" s="101"/>
      <c r="R222" s="106"/>
      <c r="S222" s="119" t="str">
        <f>IF(S220="","",VLOOKUP(S220,'シフト記号表（勤務時間帯）'!$C$6:$U$35,19,FALSE))</f>
        <v/>
      </c>
      <c r="T222" s="131" t="str">
        <f>IF(T220="","",VLOOKUP(T220,'シフト記号表（勤務時間帯）'!$C$6:$U$35,19,FALSE))</f>
        <v/>
      </c>
      <c r="U222" s="131" t="str">
        <f>IF(U220="","",VLOOKUP(U220,'シフト記号表（勤務時間帯）'!$C$6:$U$35,19,FALSE))</f>
        <v/>
      </c>
      <c r="V222" s="131" t="str">
        <f>IF(V220="","",VLOOKUP(V220,'シフト記号表（勤務時間帯）'!$C$6:$U$35,19,FALSE))</f>
        <v/>
      </c>
      <c r="W222" s="131" t="str">
        <f>IF(W220="","",VLOOKUP(W220,'シフト記号表（勤務時間帯）'!$C$6:$U$35,19,FALSE))</f>
        <v/>
      </c>
      <c r="X222" s="131" t="str">
        <f>IF(X220="","",VLOOKUP(X220,'シフト記号表（勤務時間帯）'!$C$6:$U$35,19,FALSE))</f>
        <v/>
      </c>
      <c r="Y222" s="143" t="str">
        <f>IF(Y220="","",VLOOKUP(Y220,'シフト記号表（勤務時間帯）'!$C$6:$U$35,19,FALSE))</f>
        <v/>
      </c>
      <c r="Z222" s="119" t="str">
        <f>IF(Z220="","",VLOOKUP(Z220,'シフト記号表（勤務時間帯）'!$C$6:$U$35,19,FALSE))</f>
        <v/>
      </c>
      <c r="AA222" s="131" t="str">
        <f>IF(AA220="","",VLOOKUP(AA220,'シフト記号表（勤務時間帯）'!$C$6:$U$35,19,FALSE))</f>
        <v/>
      </c>
      <c r="AB222" s="131" t="str">
        <f>IF(AB220="","",VLOOKUP(AB220,'シフト記号表（勤務時間帯）'!$C$6:$U$35,19,FALSE))</f>
        <v/>
      </c>
      <c r="AC222" s="131" t="str">
        <f>IF(AC220="","",VLOOKUP(AC220,'シフト記号表（勤務時間帯）'!$C$6:$U$35,19,FALSE))</f>
        <v/>
      </c>
      <c r="AD222" s="131" t="str">
        <f>IF(AD220="","",VLOOKUP(AD220,'シフト記号表（勤務時間帯）'!$C$6:$U$35,19,FALSE))</f>
        <v/>
      </c>
      <c r="AE222" s="131" t="str">
        <f>IF(AE220="","",VLOOKUP(AE220,'シフト記号表（勤務時間帯）'!$C$6:$U$35,19,FALSE))</f>
        <v/>
      </c>
      <c r="AF222" s="143" t="str">
        <f>IF(AF220="","",VLOOKUP(AF220,'シフト記号表（勤務時間帯）'!$C$6:$U$35,19,FALSE))</f>
        <v/>
      </c>
      <c r="AG222" s="119" t="str">
        <f>IF(AG220="","",VLOOKUP(AG220,'シフト記号表（勤務時間帯）'!$C$6:$U$35,19,FALSE))</f>
        <v/>
      </c>
      <c r="AH222" s="131" t="str">
        <f>IF(AH220="","",VLOOKUP(AH220,'シフト記号表（勤務時間帯）'!$C$6:$U$35,19,FALSE))</f>
        <v/>
      </c>
      <c r="AI222" s="131" t="str">
        <f>IF(AI220="","",VLOOKUP(AI220,'シフト記号表（勤務時間帯）'!$C$6:$U$35,19,FALSE))</f>
        <v/>
      </c>
      <c r="AJ222" s="131" t="str">
        <f>IF(AJ220="","",VLOOKUP(AJ220,'シフト記号表（勤務時間帯）'!$C$6:$U$35,19,FALSE))</f>
        <v/>
      </c>
      <c r="AK222" s="131" t="str">
        <f>IF(AK220="","",VLOOKUP(AK220,'シフト記号表（勤務時間帯）'!$C$6:$U$35,19,FALSE))</f>
        <v/>
      </c>
      <c r="AL222" s="131" t="str">
        <f>IF(AL220="","",VLOOKUP(AL220,'シフト記号表（勤務時間帯）'!$C$6:$U$35,19,FALSE))</f>
        <v/>
      </c>
      <c r="AM222" s="143" t="str">
        <f>IF(AM220="","",VLOOKUP(AM220,'シフト記号表（勤務時間帯）'!$C$6:$U$35,19,FALSE))</f>
        <v/>
      </c>
      <c r="AN222" s="119" t="str">
        <f>IF(AN220="","",VLOOKUP(AN220,'シフト記号表（勤務時間帯）'!$C$6:$U$35,19,FALSE))</f>
        <v/>
      </c>
      <c r="AO222" s="131" t="str">
        <f>IF(AO220="","",VLOOKUP(AO220,'シフト記号表（勤務時間帯）'!$C$6:$U$35,19,FALSE))</f>
        <v/>
      </c>
      <c r="AP222" s="131" t="str">
        <f>IF(AP220="","",VLOOKUP(AP220,'シフト記号表（勤務時間帯）'!$C$6:$U$35,19,FALSE))</f>
        <v/>
      </c>
      <c r="AQ222" s="131" t="str">
        <f>IF(AQ220="","",VLOOKUP(AQ220,'シフト記号表（勤務時間帯）'!$C$6:$U$35,19,FALSE))</f>
        <v/>
      </c>
      <c r="AR222" s="131" t="str">
        <f>IF(AR220="","",VLOOKUP(AR220,'シフト記号表（勤務時間帯）'!$C$6:$U$35,19,FALSE))</f>
        <v/>
      </c>
      <c r="AS222" s="131" t="str">
        <f>IF(AS220="","",VLOOKUP(AS220,'シフト記号表（勤務時間帯）'!$C$6:$U$35,19,FALSE))</f>
        <v/>
      </c>
      <c r="AT222" s="143" t="str">
        <f>IF(AT220="","",VLOOKUP(AT220,'シフト記号表（勤務時間帯）'!$C$6:$U$35,19,FALSE))</f>
        <v/>
      </c>
      <c r="AU222" s="119" t="str">
        <f>IF(AU220="","",VLOOKUP(AU220,'シフト記号表（勤務時間帯）'!$C$6:$U$35,19,FALSE))</f>
        <v/>
      </c>
      <c r="AV222" s="131" t="str">
        <f>IF(AV220="","",VLOOKUP(AV220,'シフト記号表（勤務時間帯）'!$C$6:$U$35,19,FALSE))</f>
        <v/>
      </c>
      <c r="AW222" s="131" t="str">
        <f>IF(AW220="","",VLOOKUP(AW220,'シフト記号表（勤務時間帯）'!$C$6:$U$35,19,FALSE))</f>
        <v/>
      </c>
      <c r="AX222" s="174">
        <f>IF($BB$3="４週",SUM(S222:AT222),IF($BB$3="暦月",SUM(S222:AW222),""))</f>
        <v>0</v>
      </c>
      <c r="AY222" s="182"/>
      <c r="AZ222" s="188">
        <f>IF($BB$3="４週",AX222/4,IF($BB$3="暦月",'通所型サービス（100名）'!AX222/('通所型サービス（100名）'!$BB$8/7),""))</f>
        <v>0</v>
      </c>
      <c r="BA222" s="106"/>
      <c r="BB222" s="25"/>
      <c r="BC222" s="37"/>
      <c r="BD222" s="37"/>
      <c r="BE222" s="37"/>
      <c r="BF222" s="91"/>
      <c r="BG222" s="3"/>
      <c r="BH222" s="3"/>
      <c r="BI222" s="3"/>
      <c r="BJ222" s="3"/>
      <c r="BK222" s="3"/>
      <c r="BL222" s="3"/>
      <c r="BM222" s="3"/>
      <c r="BN222" s="3"/>
      <c r="BO222" s="3"/>
      <c r="BP222" s="3"/>
      <c r="BQ222" s="3"/>
      <c r="BR222" s="3"/>
      <c r="BS222" s="3"/>
      <c r="BT222" s="3"/>
      <c r="BU222" s="3"/>
    </row>
    <row r="223" spans="1:73" ht="20.25" customHeight="1">
      <c r="A223" s="3"/>
      <c r="B223" s="12">
        <f>B220+1</f>
        <v>68</v>
      </c>
      <c r="C223" s="27"/>
      <c r="D223" s="38"/>
      <c r="E223" s="43"/>
      <c r="F223" s="51"/>
      <c r="G223" s="51"/>
      <c r="H223" s="70"/>
      <c r="I223" s="38"/>
      <c r="J223" s="38"/>
      <c r="K223" s="43"/>
      <c r="L223" s="84"/>
      <c r="M223" s="38"/>
      <c r="N223" s="38"/>
      <c r="O223" s="90"/>
      <c r="P223" s="96" t="s">
        <v>54</v>
      </c>
      <c r="Q223" s="102"/>
      <c r="R223" s="107"/>
      <c r="S223" s="216"/>
      <c r="T223" s="218"/>
      <c r="U223" s="218"/>
      <c r="V223" s="218"/>
      <c r="W223" s="218"/>
      <c r="X223" s="218"/>
      <c r="Y223" s="219"/>
      <c r="Z223" s="216"/>
      <c r="AA223" s="218"/>
      <c r="AB223" s="218"/>
      <c r="AC223" s="218"/>
      <c r="AD223" s="218"/>
      <c r="AE223" s="218"/>
      <c r="AF223" s="219"/>
      <c r="AG223" s="216"/>
      <c r="AH223" s="218"/>
      <c r="AI223" s="218"/>
      <c r="AJ223" s="218"/>
      <c r="AK223" s="218"/>
      <c r="AL223" s="218"/>
      <c r="AM223" s="219"/>
      <c r="AN223" s="216"/>
      <c r="AO223" s="218"/>
      <c r="AP223" s="218"/>
      <c r="AQ223" s="218"/>
      <c r="AR223" s="218"/>
      <c r="AS223" s="218"/>
      <c r="AT223" s="219"/>
      <c r="AU223" s="216"/>
      <c r="AV223" s="218"/>
      <c r="AW223" s="218"/>
      <c r="AX223" s="221"/>
      <c r="AY223" s="183"/>
      <c r="AZ223" s="226"/>
      <c r="BA223" s="107"/>
      <c r="BB223" s="198"/>
      <c r="BC223" s="38"/>
      <c r="BD223" s="38"/>
      <c r="BE223" s="38"/>
      <c r="BF223" s="90"/>
      <c r="BG223" s="3"/>
      <c r="BH223" s="3"/>
      <c r="BI223" s="3"/>
      <c r="BJ223" s="3"/>
      <c r="BK223" s="3"/>
      <c r="BL223" s="3"/>
      <c r="BM223" s="3"/>
      <c r="BN223" s="3"/>
      <c r="BO223" s="3"/>
      <c r="BP223" s="3"/>
      <c r="BQ223" s="3"/>
      <c r="BR223" s="3"/>
      <c r="BS223" s="3"/>
      <c r="BT223" s="3"/>
      <c r="BU223" s="3"/>
    </row>
    <row r="224" spans="1:73" ht="20.25" customHeight="1">
      <c r="A224" s="3"/>
      <c r="B224" s="8"/>
      <c r="C224" s="18"/>
      <c r="D224" s="32"/>
      <c r="E224" s="40"/>
      <c r="F224" s="49"/>
      <c r="G224" s="57"/>
      <c r="H224" s="66"/>
      <c r="I224" s="32"/>
      <c r="J224" s="32"/>
      <c r="K224" s="40"/>
      <c r="L224" s="66"/>
      <c r="M224" s="32"/>
      <c r="N224" s="32"/>
      <c r="O224" s="80"/>
      <c r="P224" s="94" t="s">
        <v>69</v>
      </c>
      <c r="Q224" s="100"/>
      <c r="R224" s="105"/>
      <c r="S224" s="118" t="str">
        <f>IF(S223="","",VLOOKUP(S223,'シフト記号表（勤務時間帯）'!$C$6:$K$35,9,FALSE))</f>
        <v/>
      </c>
      <c r="T224" s="130" t="str">
        <f>IF(T223="","",VLOOKUP(T223,'シフト記号表（勤務時間帯）'!$C$6:$K$35,9,FALSE))</f>
        <v/>
      </c>
      <c r="U224" s="130" t="str">
        <f>IF(U223="","",VLOOKUP(U223,'シフト記号表（勤務時間帯）'!$C$6:$K$35,9,FALSE))</f>
        <v/>
      </c>
      <c r="V224" s="130" t="str">
        <f>IF(V223="","",VLOOKUP(V223,'シフト記号表（勤務時間帯）'!$C$6:$K$35,9,FALSE))</f>
        <v/>
      </c>
      <c r="W224" s="130" t="str">
        <f>IF(W223="","",VLOOKUP(W223,'シフト記号表（勤務時間帯）'!$C$6:$K$35,9,FALSE))</f>
        <v/>
      </c>
      <c r="X224" s="130" t="str">
        <f>IF(X223="","",VLOOKUP(X223,'シフト記号表（勤務時間帯）'!$C$6:$K$35,9,FALSE))</f>
        <v/>
      </c>
      <c r="Y224" s="142" t="str">
        <f>IF(Y223="","",VLOOKUP(Y223,'シフト記号表（勤務時間帯）'!$C$6:$K$35,9,FALSE))</f>
        <v/>
      </c>
      <c r="Z224" s="118" t="str">
        <f>IF(Z223="","",VLOOKUP(Z223,'シフト記号表（勤務時間帯）'!$C$6:$K$35,9,FALSE))</f>
        <v/>
      </c>
      <c r="AA224" s="130" t="str">
        <f>IF(AA223="","",VLOOKUP(AA223,'シフト記号表（勤務時間帯）'!$C$6:$K$35,9,FALSE))</f>
        <v/>
      </c>
      <c r="AB224" s="130" t="str">
        <f>IF(AB223="","",VLOOKUP(AB223,'シフト記号表（勤務時間帯）'!$C$6:$K$35,9,FALSE))</f>
        <v/>
      </c>
      <c r="AC224" s="130" t="str">
        <f>IF(AC223="","",VLOOKUP(AC223,'シフト記号表（勤務時間帯）'!$C$6:$K$35,9,FALSE))</f>
        <v/>
      </c>
      <c r="AD224" s="130" t="str">
        <f>IF(AD223="","",VLOOKUP(AD223,'シフト記号表（勤務時間帯）'!$C$6:$K$35,9,FALSE))</f>
        <v/>
      </c>
      <c r="AE224" s="130" t="str">
        <f>IF(AE223="","",VLOOKUP(AE223,'シフト記号表（勤務時間帯）'!$C$6:$K$35,9,FALSE))</f>
        <v/>
      </c>
      <c r="AF224" s="142" t="str">
        <f>IF(AF223="","",VLOOKUP(AF223,'シフト記号表（勤務時間帯）'!$C$6:$K$35,9,FALSE))</f>
        <v/>
      </c>
      <c r="AG224" s="118" t="str">
        <f>IF(AG223="","",VLOOKUP(AG223,'シフト記号表（勤務時間帯）'!$C$6:$K$35,9,FALSE))</f>
        <v/>
      </c>
      <c r="AH224" s="130" t="str">
        <f>IF(AH223="","",VLOOKUP(AH223,'シフト記号表（勤務時間帯）'!$C$6:$K$35,9,FALSE))</f>
        <v/>
      </c>
      <c r="AI224" s="130" t="str">
        <f>IF(AI223="","",VLOOKUP(AI223,'シフト記号表（勤務時間帯）'!$C$6:$K$35,9,FALSE))</f>
        <v/>
      </c>
      <c r="AJ224" s="130" t="str">
        <f>IF(AJ223="","",VLOOKUP(AJ223,'シフト記号表（勤務時間帯）'!$C$6:$K$35,9,FALSE))</f>
        <v/>
      </c>
      <c r="AK224" s="130" t="str">
        <f>IF(AK223="","",VLOOKUP(AK223,'シフト記号表（勤務時間帯）'!$C$6:$K$35,9,FALSE))</f>
        <v/>
      </c>
      <c r="AL224" s="130" t="str">
        <f>IF(AL223="","",VLOOKUP(AL223,'シフト記号表（勤務時間帯）'!$C$6:$K$35,9,FALSE))</f>
        <v/>
      </c>
      <c r="AM224" s="142" t="str">
        <f>IF(AM223="","",VLOOKUP(AM223,'シフト記号表（勤務時間帯）'!$C$6:$K$35,9,FALSE))</f>
        <v/>
      </c>
      <c r="AN224" s="118" t="str">
        <f>IF(AN223="","",VLOOKUP(AN223,'シフト記号表（勤務時間帯）'!$C$6:$K$35,9,FALSE))</f>
        <v/>
      </c>
      <c r="AO224" s="130" t="str">
        <f>IF(AO223="","",VLOOKUP(AO223,'シフト記号表（勤務時間帯）'!$C$6:$K$35,9,FALSE))</f>
        <v/>
      </c>
      <c r="AP224" s="130" t="str">
        <f>IF(AP223="","",VLOOKUP(AP223,'シフト記号表（勤務時間帯）'!$C$6:$K$35,9,FALSE))</f>
        <v/>
      </c>
      <c r="AQ224" s="130" t="str">
        <f>IF(AQ223="","",VLOOKUP(AQ223,'シフト記号表（勤務時間帯）'!$C$6:$K$35,9,FALSE))</f>
        <v/>
      </c>
      <c r="AR224" s="130" t="str">
        <f>IF(AR223="","",VLOOKUP(AR223,'シフト記号表（勤務時間帯）'!$C$6:$K$35,9,FALSE))</f>
        <v/>
      </c>
      <c r="AS224" s="130" t="str">
        <f>IF(AS223="","",VLOOKUP(AS223,'シフト記号表（勤務時間帯）'!$C$6:$K$35,9,FALSE))</f>
        <v/>
      </c>
      <c r="AT224" s="142" t="str">
        <f>IF(AT223="","",VLOOKUP(AT223,'シフト記号表（勤務時間帯）'!$C$6:$K$35,9,FALSE))</f>
        <v/>
      </c>
      <c r="AU224" s="118" t="str">
        <f>IF(AU223="","",VLOOKUP(AU223,'シフト記号表（勤務時間帯）'!$C$6:$K$35,9,FALSE))</f>
        <v/>
      </c>
      <c r="AV224" s="130" t="str">
        <f>IF(AV223="","",VLOOKUP(AV223,'シフト記号表（勤務時間帯）'!$C$6:$K$35,9,FALSE))</f>
        <v/>
      </c>
      <c r="AW224" s="130" t="str">
        <f>IF(AW223="","",VLOOKUP(AW223,'シフト記号表（勤務時間帯）'!$C$6:$K$35,9,FALSE))</f>
        <v/>
      </c>
      <c r="AX224" s="173">
        <f>IF($BB$3="４週",SUM(S224:AT224),IF($BB$3="暦月",SUM(S224:AW224),""))</f>
        <v>0</v>
      </c>
      <c r="AY224" s="181"/>
      <c r="AZ224" s="187">
        <f>IF($BB$3="４週",AX224/4,IF($BB$3="暦月",'通所型サービス（100名）'!AX224/('通所型サービス（100名）'!$BB$8/7),""))</f>
        <v>0</v>
      </c>
      <c r="BA224" s="105"/>
      <c r="BB224" s="18"/>
      <c r="BC224" s="32"/>
      <c r="BD224" s="32"/>
      <c r="BE224" s="32"/>
      <c r="BF224" s="80"/>
      <c r="BG224" s="3"/>
      <c r="BH224" s="3"/>
      <c r="BI224" s="3"/>
      <c r="BJ224" s="3"/>
      <c r="BK224" s="3"/>
      <c r="BL224" s="3"/>
      <c r="BM224" s="3"/>
      <c r="BN224" s="3"/>
      <c r="BO224" s="3"/>
      <c r="BP224" s="3"/>
      <c r="BQ224" s="3"/>
      <c r="BR224" s="3"/>
      <c r="BS224" s="3"/>
      <c r="BT224" s="3"/>
      <c r="BU224" s="3"/>
    </row>
    <row r="225" spans="1:73" ht="20.25" customHeight="1">
      <c r="A225" s="3"/>
      <c r="B225" s="11"/>
      <c r="C225" s="25"/>
      <c r="D225" s="37"/>
      <c r="E225" s="42"/>
      <c r="F225" s="209">
        <f>C223</f>
        <v>0</v>
      </c>
      <c r="G225" s="60"/>
      <c r="H225" s="69"/>
      <c r="I225" s="37"/>
      <c r="J225" s="37"/>
      <c r="K225" s="42"/>
      <c r="L225" s="69"/>
      <c r="M225" s="37"/>
      <c r="N225" s="37"/>
      <c r="O225" s="91"/>
      <c r="P225" s="95" t="s">
        <v>36</v>
      </c>
      <c r="Q225" s="101"/>
      <c r="R225" s="106"/>
      <c r="S225" s="119" t="str">
        <f>IF(S223="","",VLOOKUP(S223,'シフト記号表（勤務時間帯）'!$C$6:$U$35,19,FALSE))</f>
        <v/>
      </c>
      <c r="T225" s="131" t="str">
        <f>IF(T223="","",VLOOKUP(T223,'シフト記号表（勤務時間帯）'!$C$6:$U$35,19,FALSE))</f>
        <v/>
      </c>
      <c r="U225" s="131" t="str">
        <f>IF(U223="","",VLOOKUP(U223,'シフト記号表（勤務時間帯）'!$C$6:$U$35,19,FALSE))</f>
        <v/>
      </c>
      <c r="V225" s="131" t="str">
        <f>IF(V223="","",VLOOKUP(V223,'シフト記号表（勤務時間帯）'!$C$6:$U$35,19,FALSE))</f>
        <v/>
      </c>
      <c r="W225" s="131" t="str">
        <f>IF(W223="","",VLOOKUP(W223,'シフト記号表（勤務時間帯）'!$C$6:$U$35,19,FALSE))</f>
        <v/>
      </c>
      <c r="X225" s="131" t="str">
        <f>IF(X223="","",VLOOKUP(X223,'シフト記号表（勤務時間帯）'!$C$6:$U$35,19,FALSE))</f>
        <v/>
      </c>
      <c r="Y225" s="143" t="str">
        <f>IF(Y223="","",VLOOKUP(Y223,'シフト記号表（勤務時間帯）'!$C$6:$U$35,19,FALSE))</f>
        <v/>
      </c>
      <c r="Z225" s="119" t="str">
        <f>IF(Z223="","",VLOOKUP(Z223,'シフト記号表（勤務時間帯）'!$C$6:$U$35,19,FALSE))</f>
        <v/>
      </c>
      <c r="AA225" s="131" t="str">
        <f>IF(AA223="","",VLOOKUP(AA223,'シフト記号表（勤務時間帯）'!$C$6:$U$35,19,FALSE))</f>
        <v/>
      </c>
      <c r="AB225" s="131" t="str">
        <f>IF(AB223="","",VLOOKUP(AB223,'シフト記号表（勤務時間帯）'!$C$6:$U$35,19,FALSE))</f>
        <v/>
      </c>
      <c r="AC225" s="131" t="str">
        <f>IF(AC223="","",VLOOKUP(AC223,'シフト記号表（勤務時間帯）'!$C$6:$U$35,19,FALSE))</f>
        <v/>
      </c>
      <c r="AD225" s="131" t="str">
        <f>IF(AD223="","",VLOOKUP(AD223,'シフト記号表（勤務時間帯）'!$C$6:$U$35,19,FALSE))</f>
        <v/>
      </c>
      <c r="AE225" s="131" t="str">
        <f>IF(AE223="","",VLOOKUP(AE223,'シフト記号表（勤務時間帯）'!$C$6:$U$35,19,FALSE))</f>
        <v/>
      </c>
      <c r="AF225" s="143" t="str">
        <f>IF(AF223="","",VLOOKUP(AF223,'シフト記号表（勤務時間帯）'!$C$6:$U$35,19,FALSE))</f>
        <v/>
      </c>
      <c r="AG225" s="119" t="str">
        <f>IF(AG223="","",VLOOKUP(AG223,'シフト記号表（勤務時間帯）'!$C$6:$U$35,19,FALSE))</f>
        <v/>
      </c>
      <c r="AH225" s="131" t="str">
        <f>IF(AH223="","",VLOOKUP(AH223,'シフト記号表（勤務時間帯）'!$C$6:$U$35,19,FALSE))</f>
        <v/>
      </c>
      <c r="AI225" s="131" t="str">
        <f>IF(AI223="","",VLOOKUP(AI223,'シフト記号表（勤務時間帯）'!$C$6:$U$35,19,FALSE))</f>
        <v/>
      </c>
      <c r="AJ225" s="131" t="str">
        <f>IF(AJ223="","",VLOOKUP(AJ223,'シフト記号表（勤務時間帯）'!$C$6:$U$35,19,FALSE))</f>
        <v/>
      </c>
      <c r="AK225" s="131" t="str">
        <f>IF(AK223="","",VLOOKUP(AK223,'シフト記号表（勤務時間帯）'!$C$6:$U$35,19,FALSE))</f>
        <v/>
      </c>
      <c r="AL225" s="131" t="str">
        <f>IF(AL223="","",VLOOKUP(AL223,'シフト記号表（勤務時間帯）'!$C$6:$U$35,19,FALSE))</f>
        <v/>
      </c>
      <c r="AM225" s="143" t="str">
        <f>IF(AM223="","",VLOOKUP(AM223,'シフト記号表（勤務時間帯）'!$C$6:$U$35,19,FALSE))</f>
        <v/>
      </c>
      <c r="AN225" s="119" t="str">
        <f>IF(AN223="","",VLOOKUP(AN223,'シフト記号表（勤務時間帯）'!$C$6:$U$35,19,FALSE))</f>
        <v/>
      </c>
      <c r="AO225" s="131" t="str">
        <f>IF(AO223="","",VLOOKUP(AO223,'シフト記号表（勤務時間帯）'!$C$6:$U$35,19,FALSE))</f>
        <v/>
      </c>
      <c r="AP225" s="131" t="str">
        <f>IF(AP223="","",VLOOKUP(AP223,'シフト記号表（勤務時間帯）'!$C$6:$U$35,19,FALSE))</f>
        <v/>
      </c>
      <c r="AQ225" s="131" t="str">
        <f>IF(AQ223="","",VLOOKUP(AQ223,'シフト記号表（勤務時間帯）'!$C$6:$U$35,19,FALSE))</f>
        <v/>
      </c>
      <c r="AR225" s="131" t="str">
        <f>IF(AR223="","",VLOOKUP(AR223,'シフト記号表（勤務時間帯）'!$C$6:$U$35,19,FALSE))</f>
        <v/>
      </c>
      <c r="AS225" s="131" t="str">
        <f>IF(AS223="","",VLOOKUP(AS223,'シフト記号表（勤務時間帯）'!$C$6:$U$35,19,FALSE))</f>
        <v/>
      </c>
      <c r="AT225" s="143" t="str">
        <f>IF(AT223="","",VLOOKUP(AT223,'シフト記号表（勤務時間帯）'!$C$6:$U$35,19,FALSE))</f>
        <v/>
      </c>
      <c r="AU225" s="119" t="str">
        <f>IF(AU223="","",VLOOKUP(AU223,'シフト記号表（勤務時間帯）'!$C$6:$U$35,19,FALSE))</f>
        <v/>
      </c>
      <c r="AV225" s="131" t="str">
        <f>IF(AV223="","",VLOOKUP(AV223,'シフト記号表（勤務時間帯）'!$C$6:$U$35,19,FALSE))</f>
        <v/>
      </c>
      <c r="AW225" s="131" t="str">
        <f>IF(AW223="","",VLOOKUP(AW223,'シフト記号表（勤務時間帯）'!$C$6:$U$35,19,FALSE))</f>
        <v/>
      </c>
      <c r="AX225" s="174">
        <f>IF($BB$3="４週",SUM(S225:AT225),IF($BB$3="暦月",SUM(S225:AW225),""))</f>
        <v>0</v>
      </c>
      <c r="AY225" s="182"/>
      <c r="AZ225" s="188">
        <f>IF($BB$3="４週",AX225/4,IF($BB$3="暦月",'通所型サービス（100名）'!AX225/('通所型サービス（100名）'!$BB$8/7),""))</f>
        <v>0</v>
      </c>
      <c r="BA225" s="106"/>
      <c r="BB225" s="25"/>
      <c r="BC225" s="37"/>
      <c r="BD225" s="37"/>
      <c r="BE225" s="37"/>
      <c r="BF225" s="91"/>
      <c r="BG225" s="3"/>
      <c r="BH225" s="3"/>
      <c r="BI225" s="3"/>
      <c r="BJ225" s="3"/>
      <c r="BK225" s="3"/>
      <c r="BL225" s="3"/>
      <c r="BM225" s="3"/>
      <c r="BN225" s="3"/>
      <c r="BO225" s="3"/>
      <c r="BP225" s="3"/>
      <c r="BQ225" s="3"/>
      <c r="BR225" s="3"/>
      <c r="BS225" s="3"/>
      <c r="BT225" s="3"/>
      <c r="BU225" s="3"/>
    </row>
    <row r="226" spans="1:73" ht="20.25" customHeight="1">
      <c r="A226" s="3"/>
      <c r="B226" s="12">
        <f>B223+1</f>
        <v>69</v>
      </c>
      <c r="C226" s="27"/>
      <c r="D226" s="38"/>
      <c r="E226" s="43"/>
      <c r="F226" s="51"/>
      <c r="G226" s="51"/>
      <c r="H226" s="70"/>
      <c r="I226" s="38"/>
      <c r="J226" s="38"/>
      <c r="K226" s="43"/>
      <c r="L226" s="84"/>
      <c r="M226" s="38"/>
      <c r="N226" s="38"/>
      <c r="O226" s="90"/>
      <c r="P226" s="96" t="s">
        <v>54</v>
      </c>
      <c r="Q226" s="102"/>
      <c r="R226" s="107"/>
      <c r="S226" s="216"/>
      <c r="T226" s="218"/>
      <c r="U226" s="218"/>
      <c r="V226" s="218"/>
      <c r="W226" s="218"/>
      <c r="X226" s="218"/>
      <c r="Y226" s="219"/>
      <c r="Z226" s="216"/>
      <c r="AA226" s="218"/>
      <c r="AB226" s="218"/>
      <c r="AC226" s="218"/>
      <c r="AD226" s="218"/>
      <c r="AE226" s="218"/>
      <c r="AF226" s="219"/>
      <c r="AG226" s="216"/>
      <c r="AH226" s="218"/>
      <c r="AI226" s="218"/>
      <c r="AJ226" s="218"/>
      <c r="AK226" s="218"/>
      <c r="AL226" s="218"/>
      <c r="AM226" s="219"/>
      <c r="AN226" s="216"/>
      <c r="AO226" s="218"/>
      <c r="AP226" s="218"/>
      <c r="AQ226" s="218"/>
      <c r="AR226" s="218"/>
      <c r="AS226" s="218"/>
      <c r="AT226" s="219"/>
      <c r="AU226" s="216"/>
      <c r="AV226" s="218"/>
      <c r="AW226" s="218"/>
      <c r="AX226" s="221"/>
      <c r="AY226" s="183"/>
      <c r="AZ226" s="226"/>
      <c r="BA226" s="107"/>
      <c r="BB226" s="198"/>
      <c r="BC226" s="38"/>
      <c r="BD226" s="38"/>
      <c r="BE226" s="38"/>
      <c r="BF226" s="90"/>
      <c r="BG226" s="3"/>
      <c r="BH226" s="3"/>
      <c r="BI226" s="3"/>
      <c r="BJ226" s="3"/>
      <c r="BK226" s="3"/>
      <c r="BL226" s="3"/>
      <c r="BM226" s="3"/>
      <c r="BN226" s="3"/>
      <c r="BO226" s="3"/>
      <c r="BP226" s="3"/>
      <c r="BQ226" s="3"/>
      <c r="BR226" s="3"/>
      <c r="BS226" s="3"/>
      <c r="BT226" s="3"/>
      <c r="BU226" s="3"/>
    </row>
    <row r="227" spans="1:73" ht="20.25" customHeight="1">
      <c r="A227" s="3"/>
      <c r="B227" s="8"/>
      <c r="C227" s="18"/>
      <c r="D227" s="32"/>
      <c r="E227" s="40"/>
      <c r="F227" s="49"/>
      <c r="G227" s="57"/>
      <c r="H227" s="66"/>
      <c r="I227" s="32"/>
      <c r="J227" s="32"/>
      <c r="K227" s="40"/>
      <c r="L227" s="66"/>
      <c r="M227" s="32"/>
      <c r="N227" s="32"/>
      <c r="O227" s="80"/>
      <c r="P227" s="94" t="s">
        <v>69</v>
      </c>
      <c r="Q227" s="100"/>
      <c r="R227" s="105"/>
      <c r="S227" s="118" t="str">
        <f>IF(S226="","",VLOOKUP(S226,'シフト記号表（勤務時間帯）'!$C$6:$K$35,9,FALSE))</f>
        <v/>
      </c>
      <c r="T227" s="130" t="str">
        <f>IF(T226="","",VLOOKUP(T226,'シフト記号表（勤務時間帯）'!$C$6:$K$35,9,FALSE))</f>
        <v/>
      </c>
      <c r="U227" s="130" t="str">
        <f>IF(U226="","",VLOOKUP(U226,'シフト記号表（勤務時間帯）'!$C$6:$K$35,9,FALSE))</f>
        <v/>
      </c>
      <c r="V227" s="130" t="str">
        <f>IF(V226="","",VLOOKUP(V226,'シフト記号表（勤務時間帯）'!$C$6:$K$35,9,FALSE))</f>
        <v/>
      </c>
      <c r="W227" s="130" t="str">
        <f>IF(W226="","",VLOOKUP(W226,'シフト記号表（勤務時間帯）'!$C$6:$K$35,9,FALSE))</f>
        <v/>
      </c>
      <c r="X227" s="130" t="str">
        <f>IF(X226="","",VLOOKUP(X226,'シフト記号表（勤務時間帯）'!$C$6:$K$35,9,FALSE))</f>
        <v/>
      </c>
      <c r="Y227" s="142" t="str">
        <f>IF(Y226="","",VLOOKUP(Y226,'シフト記号表（勤務時間帯）'!$C$6:$K$35,9,FALSE))</f>
        <v/>
      </c>
      <c r="Z227" s="118" t="str">
        <f>IF(Z226="","",VLOOKUP(Z226,'シフト記号表（勤務時間帯）'!$C$6:$K$35,9,FALSE))</f>
        <v/>
      </c>
      <c r="AA227" s="130" t="str">
        <f>IF(AA226="","",VLOOKUP(AA226,'シフト記号表（勤務時間帯）'!$C$6:$K$35,9,FALSE))</f>
        <v/>
      </c>
      <c r="AB227" s="130" t="str">
        <f>IF(AB226="","",VLOOKUP(AB226,'シフト記号表（勤務時間帯）'!$C$6:$K$35,9,FALSE))</f>
        <v/>
      </c>
      <c r="AC227" s="130" t="str">
        <f>IF(AC226="","",VLOOKUP(AC226,'シフト記号表（勤務時間帯）'!$C$6:$K$35,9,FALSE))</f>
        <v/>
      </c>
      <c r="AD227" s="130" t="str">
        <f>IF(AD226="","",VLOOKUP(AD226,'シフト記号表（勤務時間帯）'!$C$6:$K$35,9,FALSE))</f>
        <v/>
      </c>
      <c r="AE227" s="130" t="str">
        <f>IF(AE226="","",VLOOKUP(AE226,'シフト記号表（勤務時間帯）'!$C$6:$K$35,9,FALSE))</f>
        <v/>
      </c>
      <c r="AF227" s="142" t="str">
        <f>IF(AF226="","",VLOOKUP(AF226,'シフト記号表（勤務時間帯）'!$C$6:$K$35,9,FALSE))</f>
        <v/>
      </c>
      <c r="AG227" s="118" t="str">
        <f>IF(AG226="","",VLOOKUP(AG226,'シフト記号表（勤務時間帯）'!$C$6:$K$35,9,FALSE))</f>
        <v/>
      </c>
      <c r="AH227" s="130" t="str">
        <f>IF(AH226="","",VLOOKUP(AH226,'シフト記号表（勤務時間帯）'!$C$6:$K$35,9,FALSE))</f>
        <v/>
      </c>
      <c r="AI227" s="130" t="str">
        <f>IF(AI226="","",VLOOKUP(AI226,'シフト記号表（勤務時間帯）'!$C$6:$K$35,9,FALSE))</f>
        <v/>
      </c>
      <c r="AJ227" s="130" t="str">
        <f>IF(AJ226="","",VLOOKUP(AJ226,'シフト記号表（勤務時間帯）'!$C$6:$K$35,9,FALSE))</f>
        <v/>
      </c>
      <c r="AK227" s="130" t="str">
        <f>IF(AK226="","",VLOOKUP(AK226,'シフト記号表（勤務時間帯）'!$C$6:$K$35,9,FALSE))</f>
        <v/>
      </c>
      <c r="AL227" s="130" t="str">
        <f>IF(AL226="","",VLOOKUP(AL226,'シフト記号表（勤務時間帯）'!$C$6:$K$35,9,FALSE))</f>
        <v/>
      </c>
      <c r="AM227" s="142" t="str">
        <f>IF(AM226="","",VLOOKUP(AM226,'シフト記号表（勤務時間帯）'!$C$6:$K$35,9,FALSE))</f>
        <v/>
      </c>
      <c r="AN227" s="118" t="str">
        <f>IF(AN226="","",VLOOKUP(AN226,'シフト記号表（勤務時間帯）'!$C$6:$K$35,9,FALSE))</f>
        <v/>
      </c>
      <c r="AO227" s="130" t="str">
        <f>IF(AO226="","",VLOOKUP(AO226,'シフト記号表（勤務時間帯）'!$C$6:$K$35,9,FALSE))</f>
        <v/>
      </c>
      <c r="AP227" s="130" t="str">
        <f>IF(AP226="","",VLOOKUP(AP226,'シフト記号表（勤務時間帯）'!$C$6:$K$35,9,FALSE))</f>
        <v/>
      </c>
      <c r="AQ227" s="130" t="str">
        <f>IF(AQ226="","",VLOOKUP(AQ226,'シフト記号表（勤務時間帯）'!$C$6:$K$35,9,FALSE))</f>
        <v/>
      </c>
      <c r="AR227" s="130" t="str">
        <f>IF(AR226="","",VLOOKUP(AR226,'シフト記号表（勤務時間帯）'!$C$6:$K$35,9,FALSE))</f>
        <v/>
      </c>
      <c r="AS227" s="130" t="str">
        <f>IF(AS226="","",VLOOKUP(AS226,'シフト記号表（勤務時間帯）'!$C$6:$K$35,9,FALSE))</f>
        <v/>
      </c>
      <c r="AT227" s="142" t="str">
        <f>IF(AT226="","",VLOOKUP(AT226,'シフト記号表（勤務時間帯）'!$C$6:$K$35,9,FALSE))</f>
        <v/>
      </c>
      <c r="AU227" s="118" t="str">
        <f>IF(AU226="","",VLOOKUP(AU226,'シフト記号表（勤務時間帯）'!$C$6:$K$35,9,FALSE))</f>
        <v/>
      </c>
      <c r="AV227" s="130" t="str">
        <f>IF(AV226="","",VLOOKUP(AV226,'シフト記号表（勤務時間帯）'!$C$6:$K$35,9,FALSE))</f>
        <v/>
      </c>
      <c r="AW227" s="130" t="str">
        <f>IF(AW226="","",VLOOKUP(AW226,'シフト記号表（勤務時間帯）'!$C$6:$K$35,9,FALSE))</f>
        <v/>
      </c>
      <c r="AX227" s="173">
        <f>IF($BB$3="４週",SUM(S227:AT227),IF($BB$3="暦月",SUM(S227:AW227),""))</f>
        <v>0</v>
      </c>
      <c r="AY227" s="181"/>
      <c r="AZ227" s="187">
        <f>IF($BB$3="４週",AX227/4,IF($BB$3="暦月",'通所型サービス（100名）'!AX227/('通所型サービス（100名）'!$BB$8/7),""))</f>
        <v>0</v>
      </c>
      <c r="BA227" s="105"/>
      <c r="BB227" s="18"/>
      <c r="BC227" s="32"/>
      <c r="BD227" s="32"/>
      <c r="BE227" s="32"/>
      <c r="BF227" s="80"/>
      <c r="BG227" s="3"/>
      <c r="BH227" s="3"/>
      <c r="BI227" s="3"/>
      <c r="BJ227" s="3"/>
      <c r="BK227" s="3"/>
      <c r="BL227" s="3"/>
      <c r="BM227" s="3"/>
      <c r="BN227" s="3"/>
      <c r="BO227" s="3"/>
      <c r="BP227" s="3"/>
      <c r="BQ227" s="3"/>
      <c r="BR227" s="3"/>
      <c r="BS227" s="3"/>
      <c r="BT227" s="3"/>
      <c r="BU227" s="3"/>
    </row>
    <row r="228" spans="1:73" ht="20.25" customHeight="1">
      <c r="A228" s="3"/>
      <c r="B228" s="11"/>
      <c r="C228" s="25"/>
      <c r="D228" s="37"/>
      <c r="E228" s="42"/>
      <c r="F228" s="209">
        <f>C226</f>
        <v>0</v>
      </c>
      <c r="G228" s="60"/>
      <c r="H228" s="69"/>
      <c r="I228" s="37"/>
      <c r="J228" s="37"/>
      <c r="K228" s="42"/>
      <c r="L228" s="69"/>
      <c r="M228" s="37"/>
      <c r="N228" s="37"/>
      <c r="O228" s="91"/>
      <c r="P228" s="95" t="s">
        <v>36</v>
      </c>
      <c r="Q228" s="101"/>
      <c r="R228" s="106"/>
      <c r="S228" s="119" t="str">
        <f>IF(S226="","",VLOOKUP(S226,'シフト記号表（勤務時間帯）'!$C$6:$U$35,19,FALSE))</f>
        <v/>
      </c>
      <c r="T228" s="131" t="str">
        <f>IF(T226="","",VLOOKUP(T226,'シフト記号表（勤務時間帯）'!$C$6:$U$35,19,FALSE))</f>
        <v/>
      </c>
      <c r="U228" s="131" t="str">
        <f>IF(U226="","",VLOOKUP(U226,'シフト記号表（勤務時間帯）'!$C$6:$U$35,19,FALSE))</f>
        <v/>
      </c>
      <c r="V228" s="131" t="str">
        <f>IF(V226="","",VLOOKUP(V226,'シフト記号表（勤務時間帯）'!$C$6:$U$35,19,FALSE))</f>
        <v/>
      </c>
      <c r="W228" s="131" t="str">
        <f>IF(W226="","",VLOOKUP(W226,'シフト記号表（勤務時間帯）'!$C$6:$U$35,19,FALSE))</f>
        <v/>
      </c>
      <c r="X228" s="131" t="str">
        <f>IF(X226="","",VLOOKUP(X226,'シフト記号表（勤務時間帯）'!$C$6:$U$35,19,FALSE))</f>
        <v/>
      </c>
      <c r="Y228" s="143" t="str">
        <f>IF(Y226="","",VLOOKUP(Y226,'シフト記号表（勤務時間帯）'!$C$6:$U$35,19,FALSE))</f>
        <v/>
      </c>
      <c r="Z228" s="119" t="str">
        <f>IF(Z226="","",VLOOKUP(Z226,'シフト記号表（勤務時間帯）'!$C$6:$U$35,19,FALSE))</f>
        <v/>
      </c>
      <c r="AA228" s="131" t="str">
        <f>IF(AA226="","",VLOOKUP(AA226,'シフト記号表（勤務時間帯）'!$C$6:$U$35,19,FALSE))</f>
        <v/>
      </c>
      <c r="AB228" s="131" t="str">
        <f>IF(AB226="","",VLOOKUP(AB226,'シフト記号表（勤務時間帯）'!$C$6:$U$35,19,FALSE))</f>
        <v/>
      </c>
      <c r="AC228" s="131" t="str">
        <f>IF(AC226="","",VLOOKUP(AC226,'シフト記号表（勤務時間帯）'!$C$6:$U$35,19,FALSE))</f>
        <v/>
      </c>
      <c r="AD228" s="131" t="str">
        <f>IF(AD226="","",VLOOKUP(AD226,'シフト記号表（勤務時間帯）'!$C$6:$U$35,19,FALSE))</f>
        <v/>
      </c>
      <c r="AE228" s="131" t="str">
        <f>IF(AE226="","",VLOOKUP(AE226,'シフト記号表（勤務時間帯）'!$C$6:$U$35,19,FALSE))</f>
        <v/>
      </c>
      <c r="AF228" s="143" t="str">
        <f>IF(AF226="","",VLOOKUP(AF226,'シフト記号表（勤務時間帯）'!$C$6:$U$35,19,FALSE))</f>
        <v/>
      </c>
      <c r="AG228" s="119" t="str">
        <f>IF(AG226="","",VLOOKUP(AG226,'シフト記号表（勤務時間帯）'!$C$6:$U$35,19,FALSE))</f>
        <v/>
      </c>
      <c r="AH228" s="131" t="str">
        <f>IF(AH226="","",VLOOKUP(AH226,'シフト記号表（勤務時間帯）'!$C$6:$U$35,19,FALSE))</f>
        <v/>
      </c>
      <c r="AI228" s="131" t="str">
        <f>IF(AI226="","",VLOOKUP(AI226,'シフト記号表（勤務時間帯）'!$C$6:$U$35,19,FALSE))</f>
        <v/>
      </c>
      <c r="AJ228" s="131" t="str">
        <f>IF(AJ226="","",VLOOKUP(AJ226,'シフト記号表（勤務時間帯）'!$C$6:$U$35,19,FALSE))</f>
        <v/>
      </c>
      <c r="AK228" s="131" t="str">
        <f>IF(AK226="","",VLOOKUP(AK226,'シフト記号表（勤務時間帯）'!$C$6:$U$35,19,FALSE))</f>
        <v/>
      </c>
      <c r="AL228" s="131" t="str">
        <f>IF(AL226="","",VLOOKUP(AL226,'シフト記号表（勤務時間帯）'!$C$6:$U$35,19,FALSE))</f>
        <v/>
      </c>
      <c r="AM228" s="143" t="str">
        <f>IF(AM226="","",VLOOKUP(AM226,'シフト記号表（勤務時間帯）'!$C$6:$U$35,19,FALSE))</f>
        <v/>
      </c>
      <c r="AN228" s="119" t="str">
        <f>IF(AN226="","",VLOOKUP(AN226,'シフト記号表（勤務時間帯）'!$C$6:$U$35,19,FALSE))</f>
        <v/>
      </c>
      <c r="AO228" s="131" t="str">
        <f>IF(AO226="","",VLOOKUP(AO226,'シフト記号表（勤務時間帯）'!$C$6:$U$35,19,FALSE))</f>
        <v/>
      </c>
      <c r="AP228" s="131" t="str">
        <f>IF(AP226="","",VLOOKUP(AP226,'シフト記号表（勤務時間帯）'!$C$6:$U$35,19,FALSE))</f>
        <v/>
      </c>
      <c r="AQ228" s="131" t="str">
        <f>IF(AQ226="","",VLOOKUP(AQ226,'シフト記号表（勤務時間帯）'!$C$6:$U$35,19,FALSE))</f>
        <v/>
      </c>
      <c r="AR228" s="131" t="str">
        <f>IF(AR226="","",VLOOKUP(AR226,'シフト記号表（勤務時間帯）'!$C$6:$U$35,19,FALSE))</f>
        <v/>
      </c>
      <c r="AS228" s="131" t="str">
        <f>IF(AS226="","",VLOOKUP(AS226,'シフト記号表（勤務時間帯）'!$C$6:$U$35,19,FALSE))</f>
        <v/>
      </c>
      <c r="AT228" s="143" t="str">
        <f>IF(AT226="","",VLOOKUP(AT226,'シフト記号表（勤務時間帯）'!$C$6:$U$35,19,FALSE))</f>
        <v/>
      </c>
      <c r="AU228" s="119" t="str">
        <f>IF(AU226="","",VLOOKUP(AU226,'シフト記号表（勤務時間帯）'!$C$6:$U$35,19,FALSE))</f>
        <v/>
      </c>
      <c r="AV228" s="131" t="str">
        <f>IF(AV226="","",VLOOKUP(AV226,'シフト記号表（勤務時間帯）'!$C$6:$U$35,19,FALSE))</f>
        <v/>
      </c>
      <c r="AW228" s="131" t="str">
        <f>IF(AW226="","",VLOOKUP(AW226,'シフト記号表（勤務時間帯）'!$C$6:$U$35,19,FALSE))</f>
        <v/>
      </c>
      <c r="AX228" s="174">
        <f>IF($BB$3="４週",SUM(S228:AT228),IF($BB$3="暦月",SUM(S228:AW228),""))</f>
        <v>0</v>
      </c>
      <c r="AY228" s="182"/>
      <c r="AZ228" s="188">
        <f>IF($BB$3="４週",AX228/4,IF($BB$3="暦月",'通所型サービス（100名）'!AX228/('通所型サービス（100名）'!$BB$8/7),""))</f>
        <v>0</v>
      </c>
      <c r="BA228" s="106"/>
      <c r="BB228" s="25"/>
      <c r="BC228" s="37"/>
      <c r="BD228" s="37"/>
      <c r="BE228" s="37"/>
      <c r="BF228" s="91"/>
      <c r="BG228" s="3"/>
      <c r="BH228" s="3"/>
      <c r="BI228" s="3"/>
      <c r="BJ228" s="3"/>
      <c r="BK228" s="3"/>
      <c r="BL228" s="3"/>
      <c r="BM228" s="3"/>
      <c r="BN228" s="3"/>
      <c r="BO228" s="3"/>
      <c r="BP228" s="3"/>
      <c r="BQ228" s="3"/>
      <c r="BR228" s="3"/>
      <c r="BS228" s="3"/>
      <c r="BT228" s="3"/>
      <c r="BU228" s="3"/>
    </row>
    <row r="229" spans="1:73" ht="20.25" customHeight="1">
      <c r="A229" s="3"/>
      <c r="B229" s="12">
        <f>B226+1</f>
        <v>70</v>
      </c>
      <c r="C229" s="27"/>
      <c r="D229" s="38"/>
      <c r="E229" s="43"/>
      <c r="F229" s="51"/>
      <c r="G229" s="51"/>
      <c r="H229" s="70"/>
      <c r="I229" s="38"/>
      <c r="J229" s="38"/>
      <c r="K229" s="43"/>
      <c r="L229" s="84"/>
      <c r="M229" s="38"/>
      <c r="N229" s="38"/>
      <c r="O229" s="90"/>
      <c r="P229" s="96" t="s">
        <v>54</v>
      </c>
      <c r="Q229" s="102"/>
      <c r="R229" s="107"/>
      <c r="S229" s="216"/>
      <c r="T229" s="218"/>
      <c r="U229" s="218"/>
      <c r="V229" s="218"/>
      <c r="W229" s="218"/>
      <c r="X229" s="218"/>
      <c r="Y229" s="219"/>
      <c r="Z229" s="216"/>
      <c r="AA229" s="218"/>
      <c r="AB229" s="218"/>
      <c r="AC229" s="218"/>
      <c r="AD229" s="218"/>
      <c r="AE229" s="218"/>
      <c r="AF229" s="219"/>
      <c r="AG229" s="216"/>
      <c r="AH229" s="218"/>
      <c r="AI229" s="218"/>
      <c r="AJ229" s="218"/>
      <c r="AK229" s="218"/>
      <c r="AL229" s="218"/>
      <c r="AM229" s="219"/>
      <c r="AN229" s="216"/>
      <c r="AO229" s="218"/>
      <c r="AP229" s="218"/>
      <c r="AQ229" s="218"/>
      <c r="AR229" s="218"/>
      <c r="AS229" s="218"/>
      <c r="AT229" s="219"/>
      <c r="AU229" s="216"/>
      <c r="AV229" s="218"/>
      <c r="AW229" s="218"/>
      <c r="AX229" s="221"/>
      <c r="AY229" s="183"/>
      <c r="AZ229" s="226"/>
      <c r="BA229" s="107"/>
      <c r="BB229" s="198"/>
      <c r="BC229" s="38"/>
      <c r="BD229" s="38"/>
      <c r="BE229" s="38"/>
      <c r="BF229" s="90"/>
      <c r="BG229" s="3"/>
      <c r="BH229" s="3"/>
      <c r="BI229" s="3"/>
      <c r="BJ229" s="3"/>
      <c r="BK229" s="3"/>
      <c r="BL229" s="3"/>
      <c r="BM229" s="3"/>
      <c r="BN229" s="3"/>
      <c r="BO229" s="3"/>
      <c r="BP229" s="3"/>
      <c r="BQ229" s="3"/>
      <c r="BR229" s="3"/>
      <c r="BS229" s="3"/>
      <c r="BT229" s="3"/>
      <c r="BU229" s="3"/>
    </row>
    <row r="230" spans="1:73" ht="20.25" customHeight="1">
      <c r="A230" s="3"/>
      <c r="B230" s="8"/>
      <c r="C230" s="18"/>
      <c r="D230" s="32"/>
      <c r="E230" s="40"/>
      <c r="F230" s="49"/>
      <c r="G230" s="57"/>
      <c r="H230" s="66"/>
      <c r="I230" s="32"/>
      <c r="J230" s="32"/>
      <c r="K230" s="40"/>
      <c r="L230" s="66"/>
      <c r="M230" s="32"/>
      <c r="N230" s="32"/>
      <c r="O230" s="80"/>
      <c r="P230" s="94" t="s">
        <v>69</v>
      </c>
      <c r="Q230" s="100"/>
      <c r="R230" s="105"/>
      <c r="S230" s="118" t="str">
        <f>IF(S229="","",VLOOKUP(S229,'シフト記号表（勤務時間帯）'!$C$6:$K$35,9,FALSE))</f>
        <v/>
      </c>
      <c r="T230" s="130" t="str">
        <f>IF(T229="","",VLOOKUP(T229,'シフト記号表（勤務時間帯）'!$C$6:$K$35,9,FALSE))</f>
        <v/>
      </c>
      <c r="U230" s="130" t="str">
        <f>IF(U229="","",VLOOKUP(U229,'シフト記号表（勤務時間帯）'!$C$6:$K$35,9,FALSE))</f>
        <v/>
      </c>
      <c r="V230" s="130" t="str">
        <f>IF(V229="","",VLOOKUP(V229,'シフト記号表（勤務時間帯）'!$C$6:$K$35,9,FALSE))</f>
        <v/>
      </c>
      <c r="W230" s="130" t="str">
        <f>IF(W229="","",VLOOKUP(W229,'シフト記号表（勤務時間帯）'!$C$6:$K$35,9,FALSE))</f>
        <v/>
      </c>
      <c r="X230" s="130" t="str">
        <f>IF(X229="","",VLOOKUP(X229,'シフト記号表（勤務時間帯）'!$C$6:$K$35,9,FALSE))</f>
        <v/>
      </c>
      <c r="Y230" s="142" t="str">
        <f>IF(Y229="","",VLOOKUP(Y229,'シフト記号表（勤務時間帯）'!$C$6:$K$35,9,FALSE))</f>
        <v/>
      </c>
      <c r="Z230" s="118" t="str">
        <f>IF(Z229="","",VLOOKUP(Z229,'シフト記号表（勤務時間帯）'!$C$6:$K$35,9,FALSE))</f>
        <v/>
      </c>
      <c r="AA230" s="130" t="str">
        <f>IF(AA229="","",VLOOKUP(AA229,'シフト記号表（勤務時間帯）'!$C$6:$K$35,9,FALSE))</f>
        <v/>
      </c>
      <c r="AB230" s="130" t="str">
        <f>IF(AB229="","",VLOOKUP(AB229,'シフト記号表（勤務時間帯）'!$C$6:$K$35,9,FALSE))</f>
        <v/>
      </c>
      <c r="AC230" s="130" t="str">
        <f>IF(AC229="","",VLOOKUP(AC229,'シフト記号表（勤務時間帯）'!$C$6:$K$35,9,FALSE))</f>
        <v/>
      </c>
      <c r="AD230" s="130" t="str">
        <f>IF(AD229="","",VLOOKUP(AD229,'シフト記号表（勤務時間帯）'!$C$6:$K$35,9,FALSE))</f>
        <v/>
      </c>
      <c r="AE230" s="130" t="str">
        <f>IF(AE229="","",VLOOKUP(AE229,'シフト記号表（勤務時間帯）'!$C$6:$K$35,9,FALSE))</f>
        <v/>
      </c>
      <c r="AF230" s="142" t="str">
        <f>IF(AF229="","",VLOOKUP(AF229,'シフト記号表（勤務時間帯）'!$C$6:$K$35,9,FALSE))</f>
        <v/>
      </c>
      <c r="AG230" s="118" t="str">
        <f>IF(AG229="","",VLOOKUP(AG229,'シフト記号表（勤務時間帯）'!$C$6:$K$35,9,FALSE))</f>
        <v/>
      </c>
      <c r="AH230" s="130" t="str">
        <f>IF(AH229="","",VLOOKUP(AH229,'シフト記号表（勤務時間帯）'!$C$6:$K$35,9,FALSE))</f>
        <v/>
      </c>
      <c r="AI230" s="130" t="str">
        <f>IF(AI229="","",VLOOKUP(AI229,'シフト記号表（勤務時間帯）'!$C$6:$K$35,9,FALSE))</f>
        <v/>
      </c>
      <c r="AJ230" s="130" t="str">
        <f>IF(AJ229="","",VLOOKUP(AJ229,'シフト記号表（勤務時間帯）'!$C$6:$K$35,9,FALSE))</f>
        <v/>
      </c>
      <c r="AK230" s="130" t="str">
        <f>IF(AK229="","",VLOOKUP(AK229,'シフト記号表（勤務時間帯）'!$C$6:$K$35,9,FALSE))</f>
        <v/>
      </c>
      <c r="AL230" s="130" t="str">
        <f>IF(AL229="","",VLOOKUP(AL229,'シフト記号表（勤務時間帯）'!$C$6:$K$35,9,FALSE))</f>
        <v/>
      </c>
      <c r="AM230" s="142" t="str">
        <f>IF(AM229="","",VLOOKUP(AM229,'シフト記号表（勤務時間帯）'!$C$6:$K$35,9,FALSE))</f>
        <v/>
      </c>
      <c r="AN230" s="118" t="str">
        <f>IF(AN229="","",VLOOKUP(AN229,'シフト記号表（勤務時間帯）'!$C$6:$K$35,9,FALSE))</f>
        <v/>
      </c>
      <c r="AO230" s="130" t="str">
        <f>IF(AO229="","",VLOOKUP(AO229,'シフト記号表（勤務時間帯）'!$C$6:$K$35,9,FALSE))</f>
        <v/>
      </c>
      <c r="AP230" s="130" t="str">
        <f>IF(AP229="","",VLOOKUP(AP229,'シフト記号表（勤務時間帯）'!$C$6:$K$35,9,FALSE))</f>
        <v/>
      </c>
      <c r="AQ230" s="130" t="str">
        <f>IF(AQ229="","",VLOOKUP(AQ229,'シフト記号表（勤務時間帯）'!$C$6:$K$35,9,FALSE))</f>
        <v/>
      </c>
      <c r="AR230" s="130" t="str">
        <f>IF(AR229="","",VLOOKUP(AR229,'シフト記号表（勤務時間帯）'!$C$6:$K$35,9,FALSE))</f>
        <v/>
      </c>
      <c r="AS230" s="130" t="str">
        <f>IF(AS229="","",VLOOKUP(AS229,'シフト記号表（勤務時間帯）'!$C$6:$K$35,9,FALSE))</f>
        <v/>
      </c>
      <c r="AT230" s="142" t="str">
        <f>IF(AT229="","",VLOOKUP(AT229,'シフト記号表（勤務時間帯）'!$C$6:$K$35,9,FALSE))</f>
        <v/>
      </c>
      <c r="AU230" s="118" t="str">
        <f>IF(AU229="","",VLOOKUP(AU229,'シフト記号表（勤務時間帯）'!$C$6:$K$35,9,FALSE))</f>
        <v/>
      </c>
      <c r="AV230" s="130" t="str">
        <f>IF(AV229="","",VLOOKUP(AV229,'シフト記号表（勤務時間帯）'!$C$6:$K$35,9,FALSE))</f>
        <v/>
      </c>
      <c r="AW230" s="130" t="str">
        <f>IF(AW229="","",VLOOKUP(AW229,'シフト記号表（勤務時間帯）'!$C$6:$K$35,9,FALSE))</f>
        <v/>
      </c>
      <c r="AX230" s="173">
        <f>IF($BB$3="４週",SUM(S230:AT230),IF($BB$3="暦月",SUM(S230:AW230),""))</f>
        <v>0</v>
      </c>
      <c r="AY230" s="181"/>
      <c r="AZ230" s="187">
        <f>IF($BB$3="４週",AX230/4,IF($BB$3="暦月",'通所型サービス（100名）'!AX230/('通所型サービス（100名）'!$BB$8/7),""))</f>
        <v>0</v>
      </c>
      <c r="BA230" s="105"/>
      <c r="BB230" s="18"/>
      <c r="BC230" s="32"/>
      <c r="BD230" s="32"/>
      <c r="BE230" s="32"/>
      <c r="BF230" s="80"/>
      <c r="BG230" s="3"/>
      <c r="BH230" s="3"/>
      <c r="BI230" s="3"/>
      <c r="BJ230" s="3"/>
      <c r="BK230" s="3"/>
      <c r="BL230" s="3"/>
      <c r="BM230" s="3"/>
      <c r="BN230" s="3"/>
      <c r="BO230" s="3"/>
      <c r="BP230" s="3"/>
      <c r="BQ230" s="3"/>
      <c r="BR230" s="3"/>
      <c r="BS230" s="3"/>
      <c r="BT230" s="3"/>
      <c r="BU230" s="3"/>
    </row>
    <row r="231" spans="1:73" ht="20.25" customHeight="1">
      <c r="A231" s="3"/>
      <c r="B231" s="11"/>
      <c r="C231" s="25"/>
      <c r="D231" s="37"/>
      <c r="E231" s="42"/>
      <c r="F231" s="209">
        <f>C229</f>
        <v>0</v>
      </c>
      <c r="G231" s="60"/>
      <c r="H231" s="69"/>
      <c r="I231" s="37"/>
      <c r="J231" s="37"/>
      <c r="K231" s="42"/>
      <c r="L231" s="69"/>
      <c r="M231" s="37"/>
      <c r="N231" s="37"/>
      <c r="O231" s="91"/>
      <c r="P231" s="95" t="s">
        <v>36</v>
      </c>
      <c r="Q231" s="101"/>
      <c r="R231" s="106"/>
      <c r="S231" s="119" t="str">
        <f>IF(S229="","",VLOOKUP(S229,'シフト記号表（勤務時間帯）'!$C$6:$U$35,19,FALSE))</f>
        <v/>
      </c>
      <c r="T231" s="131" t="str">
        <f>IF(T229="","",VLOOKUP(T229,'シフト記号表（勤務時間帯）'!$C$6:$U$35,19,FALSE))</f>
        <v/>
      </c>
      <c r="U231" s="131" t="str">
        <f>IF(U229="","",VLOOKUP(U229,'シフト記号表（勤務時間帯）'!$C$6:$U$35,19,FALSE))</f>
        <v/>
      </c>
      <c r="V231" s="131" t="str">
        <f>IF(V229="","",VLOOKUP(V229,'シフト記号表（勤務時間帯）'!$C$6:$U$35,19,FALSE))</f>
        <v/>
      </c>
      <c r="W231" s="131" t="str">
        <f>IF(W229="","",VLOOKUP(W229,'シフト記号表（勤務時間帯）'!$C$6:$U$35,19,FALSE))</f>
        <v/>
      </c>
      <c r="X231" s="131" t="str">
        <f>IF(X229="","",VLOOKUP(X229,'シフト記号表（勤務時間帯）'!$C$6:$U$35,19,FALSE))</f>
        <v/>
      </c>
      <c r="Y231" s="143" t="str">
        <f>IF(Y229="","",VLOOKUP(Y229,'シフト記号表（勤務時間帯）'!$C$6:$U$35,19,FALSE))</f>
        <v/>
      </c>
      <c r="Z231" s="119" t="str">
        <f>IF(Z229="","",VLOOKUP(Z229,'シフト記号表（勤務時間帯）'!$C$6:$U$35,19,FALSE))</f>
        <v/>
      </c>
      <c r="AA231" s="131" t="str">
        <f>IF(AA229="","",VLOOKUP(AA229,'シフト記号表（勤務時間帯）'!$C$6:$U$35,19,FALSE))</f>
        <v/>
      </c>
      <c r="AB231" s="131" t="str">
        <f>IF(AB229="","",VLOOKUP(AB229,'シフト記号表（勤務時間帯）'!$C$6:$U$35,19,FALSE))</f>
        <v/>
      </c>
      <c r="AC231" s="131" t="str">
        <f>IF(AC229="","",VLOOKUP(AC229,'シフト記号表（勤務時間帯）'!$C$6:$U$35,19,FALSE))</f>
        <v/>
      </c>
      <c r="AD231" s="131" t="str">
        <f>IF(AD229="","",VLOOKUP(AD229,'シフト記号表（勤務時間帯）'!$C$6:$U$35,19,FALSE))</f>
        <v/>
      </c>
      <c r="AE231" s="131" t="str">
        <f>IF(AE229="","",VLOOKUP(AE229,'シフト記号表（勤務時間帯）'!$C$6:$U$35,19,FALSE))</f>
        <v/>
      </c>
      <c r="AF231" s="143" t="str">
        <f>IF(AF229="","",VLOOKUP(AF229,'シフト記号表（勤務時間帯）'!$C$6:$U$35,19,FALSE))</f>
        <v/>
      </c>
      <c r="AG231" s="119" t="str">
        <f>IF(AG229="","",VLOOKUP(AG229,'シフト記号表（勤務時間帯）'!$C$6:$U$35,19,FALSE))</f>
        <v/>
      </c>
      <c r="AH231" s="131" t="str">
        <f>IF(AH229="","",VLOOKUP(AH229,'シフト記号表（勤務時間帯）'!$C$6:$U$35,19,FALSE))</f>
        <v/>
      </c>
      <c r="AI231" s="131" t="str">
        <f>IF(AI229="","",VLOOKUP(AI229,'シフト記号表（勤務時間帯）'!$C$6:$U$35,19,FALSE))</f>
        <v/>
      </c>
      <c r="AJ231" s="131" t="str">
        <f>IF(AJ229="","",VLOOKUP(AJ229,'シフト記号表（勤務時間帯）'!$C$6:$U$35,19,FALSE))</f>
        <v/>
      </c>
      <c r="AK231" s="131" t="str">
        <f>IF(AK229="","",VLOOKUP(AK229,'シフト記号表（勤務時間帯）'!$C$6:$U$35,19,FALSE))</f>
        <v/>
      </c>
      <c r="AL231" s="131" t="str">
        <f>IF(AL229="","",VLOOKUP(AL229,'シフト記号表（勤務時間帯）'!$C$6:$U$35,19,FALSE))</f>
        <v/>
      </c>
      <c r="AM231" s="143" t="str">
        <f>IF(AM229="","",VLOOKUP(AM229,'シフト記号表（勤務時間帯）'!$C$6:$U$35,19,FALSE))</f>
        <v/>
      </c>
      <c r="AN231" s="119" t="str">
        <f>IF(AN229="","",VLOOKUP(AN229,'シフト記号表（勤務時間帯）'!$C$6:$U$35,19,FALSE))</f>
        <v/>
      </c>
      <c r="AO231" s="131" t="str">
        <f>IF(AO229="","",VLOOKUP(AO229,'シフト記号表（勤務時間帯）'!$C$6:$U$35,19,FALSE))</f>
        <v/>
      </c>
      <c r="AP231" s="131" t="str">
        <f>IF(AP229="","",VLOOKUP(AP229,'シフト記号表（勤務時間帯）'!$C$6:$U$35,19,FALSE))</f>
        <v/>
      </c>
      <c r="AQ231" s="131" t="str">
        <f>IF(AQ229="","",VLOOKUP(AQ229,'シフト記号表（勤務時間帯）'!$C$6:$U$35,19,FALSE))</f>
        <v/>
      </c>
      <c r="AR231" s="131" t="str">
        <f>IF(AR229="","",VLOOKUP(AR229,'シフト記号表（勤務時間帯）'!$C$6:$U$35,19,FALSE))</f>
        <v/>
      </c>
      <c r="AS231" s="131" t="str">
        <f>IF(AS229="","",VLOOKUP(AS229,'シフト記号表（勤務時間帯）'!$C$6:$U$35,19,FALSE))</f>
        <v/>
      </c>
      <c r="AT231" s="143" t="str">
        <f>IF(AT229="","",VLOOKUP(AT229,'シフト記号表（勤務時間帯）'!$C$6:$U$35,19,FALSE))</f>
        <v/>
      </c>
      <c r="AU231" s="119" t="str">
        <f>IF(AU229="","",VLOOKUP(AU229,'シフト記号表（勤務時間帯）'!$C$6:$U$35,19,FALSE))</f>
        <v/>
      </c>
      <c r="AV231" s="131" t="str">
        <f>IF(AV229="","",VLOOKUP(AV229,'シフト記号表（勤務時間帯）'!$C$6:$U$35,19,FALSE))</f>
        <v/>
      </c>
      <c r="AW231" s="131" t="str">
        <f>IF(AW229="","",VLOOKUP(AW229,'シフト記号表（勤務時間帯）'!$C$6:$U$35,19,FALSE))</f>
        <v/>
      </c>
      <c r="AX231" s="174">
        <f>IF($BB$3="４週",SUM(S231:AT231),IF($BB$3="暦月",SUM(S231:AW231),""))</f>
        <v>0</v>
      </c>
      <c r="AY231" s="182"/>
      <c r="AZ231" s="188">
        <f>IF($BB$3="４週",AX231/4,IF($BB$3="暦月",'通所型サービス（100名）'!AX231/('通所型サービス（100名）'!$BB$8/7),""))</f>
        <v>0</v>
      </c>
      <c r="BA231" s="106"/>
      <c r="BB231" s="25"/>
      <c r="BC231" s="37"/>
      <c r="BD231" s="37"/>
      <c r="BE231" s="37"/>
      <c r="BF231" s="91"/>
      <c r="BG231" s="3"/>
      <c r="BH231" s="3"/>
      <c r="BI231" s="3"/>
      <c r="BJ231" s="3"/>
      <c r="BK231" s="3"/>
      <c r="BL231" s="3"/>
      <c r="BM231" s="3"/>
      <c r="BN231" s="3"/>
      <c r="BO231" s="3"/>
      <c r="BP231" s="3"/>
      <c r="BQ231" s="3"/>
      <c r="BR231" s="3"/>
      <c r="BS231" s="3"/>
      <c r="BT231" s="3"/>
      <c r="BU231" s="3"/>
    </row>
    <row r="232" spans="1:73" ht="20.25" customHeight="1">
      <c r="A232" s="3"/>
      <c r="B232" s="12">
        <f>B229+1</f>
        <v>71</v>
      </c>
      <c r="C232" s="27"/>
      <c r="D232" s="38"/>
      <c r="E232" s="43"/>
      <c r="F232" s="51"/>
      <c r="G232" s="51"/>
      <c r="H232" s="70"/>
      <c r="I232" s="38"/>
      <c r="J232" s="38"/>
      <c r="K232" s="43"/>
      <c r="L232" s="84"/>
      <c r="M232" s="38"/>
      <c r="N232" s="38"/>
      <c r="O232" s="90"/>
      <c r="P232" s="96" t="s">
        <v>54</v>
      </c>
      <c r="Q232" s="102"/>
      <c r="R232" s="107"/>
      <c r="S232" s="216"/>
      <c r="T232" s="218"/>
      <c r="U232" s="218"/>
      <c r="V232" s="218"/>
      <c r="W232" s="218"/>
      <c r="X232" s="218"/>
      <c r="Y232" s="219"/>
      <c r="Z232" s="216"/>
      <c r="AA232" s="218"/>
      <c r="AB232" s="218"/>
      <c r="AC232" s="218"/>
      <c r="AD232" s="218"/>
      <c r="AE232" s="218"/>
      <c r="AF232" s="219"/>
      <c r="AG232" s="216"/>
      <c r="AH232" s="218"/>
      <c r="AI232" s="218"/>
      <c r="AJ232" s="218"/>
      <c r="AK232" s="218"/>
      <c r="AL232" s="218"/>
      <c r="AM232" s="219"/>
      <c r="AN232" s="216"/>
      <c r="AO232" s="218"/>
      <c r="AP232" s="218"/>
      <c r="AQ232" s="218"/>
      <c r="AR232" s="218"/>
      <c r="AS232" s="218"/>
      <c r="AT232" s="219"/>
      <c r="AU232" s="216"/>
      <c r="AV232" s="218"/>
      <c r="AW232" s="218"/>
      <c r="AX232" s="221"/>
      <c r="AY232" s="183"/>
      <c r="AZ232" s="226"/>
      <c r="BA232" s="107"/>
      <c r="BB232" s="198"/>
      <c r="BC232" s="38"/>
      <c r="BD232" s="38"/>
      <c r="BE232" s="38"/>
      <c r="BF232" s="90"/>
      <c r="BG232" s="3"/>
      <c r="BH232" s="3"/>
      <c r="BI232" s="3"/>
      <c r="BJ232" s="3"/>
      <c r="BK232" s="3"/>
      <c r="BL232" s="3"/>
      <c r="BM232" s="3"/>
      <c r="BN232" s="3"/>
      <c r="BO232" s="3"/>
      <c r="BP232" s="3"/>
      <c r="BQ232" s="3"/>
      <c r="BR232" s="3"/>
      <c r="BS232" s="3"/>
      <c r="BT232" s="3"/>
      <c r="BU232" s="3"/>
    </row>
    <row r="233" spans="1:73" ht="20.25" customHeight="1">
      <c r="A233" s="3"/>
      <c r="B233" s="8"/>
      <c r="C233" s="18"/>
      <c r="D233" s="32"/>
      <c r="E233" s="40"/>
      <c r="F233" s="49"/>
      <c r="G233" s="57"/>
      <c r="H233" s="66"/>
      <c r="I233" s="32"/>
      <c r="J233" s="32"/>
      <c r="K233" s="40"/>
      <c r="L233" s="66"/>
      <c r="M233" s="32"/>
      <c r="N233" s="32"/>
      <c r="O233" s="80"/>
      <c r="P233" s="94" t="s">
        <v>69</v>
      </c>
      <c r="Q233" s="100"/>
      <c r="R233" s="105"/>
      <c r="S233" s="118" t="str">
        <f>IF(S232="","",VLOOKUP(S232,'シフト記号表（勤務時間帯）'!$C$6:$K$35,9,FALSE))</f>
        <v/>
      </c>
      <c r="T233" s="130" t="str">
        <f>IF(T232="","",VLOOKUP(T232,'シフト記号表（勤務時間帯）'!$C$6:$K$35,9,FALSE))</f>
        <v/>
      </c>
      <c r="U233" s="130" t="str">
        <f>IF(U232="","",VLOOKUP(U232,'シフト記号表（勤務時間帯）'!$C$6:$K$35,9,FALSE))</f>
        <v/>
      </c>
      <c r="V233" s="130" t="str">
        <f>IF(V232="","",VLOOKUP(V232,'シフト記号表（勤務時間帯）'!$C$6:$K$35,9,FALSE))</f>
        <v/>
      </c>
      <c r="W233" s="130" t="str">
        <f>IF(W232="","",VLOOKUP(W232,'シフト記号表（勤務時間帯）'!$C$6:$K$35,9,FALSE))</f>
        <v/>
      </c>
      <c r="X233" s="130" t="str">
        <f>IF(X232="","",VLOOKUP(X232,'シフト記号表（勤務時間帯）'!$C$6:$K$35,9,FALSE))</f>
        <v/>
      </c>
      <c r="Y233" s="142" t="str">
        <f>IF(Y232="","",VLOOKUP(Y232,'シフト記号表（勤務時間帯）'!$C$6:$K$35,9,FALSE))</f>
        <v/>
      </c>
      <c r="Z233" s="118" t="str">
        <f>IF(Z232="","",VLOOKUP(Z232,'シフト記号表（勤務時間帯）'!$C$6:$K$35,9,FALSE))</f>
        <v/>
      </c>
      <c r="AA233" s="130" t="str">
        <f>IF(AA232="","",VLOOKUP(AA232,'シフト記号表（勤務時間帯）'!$C$6:$K$35,9,FALSE))</f>
        <v/>
      </c>
      <c r="AB233" s="130" t="str">
        <f>IF(AB232="","",VLOOKUP(AB232,'シフト記号表（勤務時間帯）'!$C$6:$K$35,9,FALSE))</f>
        <v/>
      </c>
      <c r="AC233" s="130" t="str">
        <f>IF(AC232="","",VLOOKUP(AC232,'シフト記号表（勤務時間帯）'!$C$6:$K$35,9,FALSE))</f>
        <v/>
      </c>
      <c r="AD233" s="130" t="str">
        <f>IF(AD232="","",VLOOKUP(AD232,'シフト記号表（勤務時間帯）'!$C$6:$K$35,9,FALSE))</f>
        <v/>
      </c>
      <c r="AE233" s="130" t="str">
        <f>IF(AE232="","",VLOOKUP(AE232,'シフト記号表（勤務時間帯）'!$C$6:$K$35,9,FALSE))</f>
        <v/>
      </c>
      <c r="AF233" s="142" t="str">
        <f>IF(AF232="","",VLOOKUP(AF232,'シフト記号表（勤務時間帯）'!$C$6:$K$35,9,FALSE))</f>
        <v/>
      </c>
      <c r="AG233" s="118" t="str">
        <f>IF(AG232="","",VLOOKUP(AG232,'シフト記号表（勤務時間帯）'!$C$6:$K$35,9,FALSE))</f>
        <v/>
      </c>
      <c r="AH233" s="130" t="str">
        <f>IF(AH232="","",VLOOKUP(AH232,'シフト記号表（勤務時間帯）'!$C$6:$K$35,9,FALSE))</f>
        <v/>
      </c>
      <c r="AI233" s="130" t="str">
        <f>IF(AI232="","",VLOOKUP(AI232,'シフト記号表（勤務時間帯）'!$C$6:$K$35,9,FALSE))</f>
        <v/>
      </c>
      <c r="AJ233" s="130" t="str">
        <f>IF(AJ232="","",VLOOKUP(AJ232,'シフト記号表（勤務時間帯）'!$C$6:$K$35,9,FALSE))</f>
        <v/>
      </c>
      <c r="AK233" s="130" t="str">
        <f>IF(AK232="","",VLOOKUP(AK232,'シフト記号表（勤務時間帯）'!$C$6:$K$35,9,FALSE))</f>
        <v/>
      </c>
      <c r="AL233" s="130" t="str">
        <f>IF(AL232="","",VLOOKUP(AL232,'シフト記号表（勤務時間帯）'!$C$6:$K$35,9,FALSE))</f>
        <v/>
      </c>
      <c r="AM233" s="142" t="str">
        <f>IF(AM232="","",VLOOKUP(AM232,'シフト記号表（勤務時間帯）'!$C$6:$K$35,9,FALSE))</f>
        <v/>
      </c>
      <c r="AN233" s="118" t="str">
        <f>IF(AN232="","",VLOOKUP(AN232,'シフト記号表（勤務時間帯）'!$C$6:$K$35,9,FALSE))</f>
        <v/>
      </c>
      <c r="AO233" s="130" t="str">
        <f>IF(AO232="","",VLOOKUP(AO232,'シフト記号表（勤務時間帯）'!$C$6:$K$35,9,FALSE))</f>
        <v/>
      </c>
      <c r="AP233" s="130" t="str">
        <f>IF(AP232="","",VLOOKUP(AP232,'シフト記号表（勤務時間帯）'!$C$6:$K$35,9,FALSE))</f>
        <v/>
      </c>
      <c r="AQ233" s="130" t="str">
        <f>IF(AQ232="","",VLOOKUP(AQ232,'シフト記号表（勤務時間帯）'!$C$6:$K$35,9,FALSE))</f>
        <v/>
      </c>
      <c r="AR233" s="130" t="str">
        <f>IF(AR232="","",VLOOKUP(AR232,'シフト記号表（勤務時間帯）'!$C$6:$K$35,9,FALSE))</f>
        <v/>
      </c>
      <c r="AS233" s="130" t="str">
        <f>IF(AS232="","",VLOOKUP(AS232,'シフト記号表（勤務時間帯）'!$C$6:$K$35,9,FALSE))</f>
        <v/>
      </c>
      <c r="AT233" s="142" t="str">
        <f>IF(AT232="","",VLOOKUP(AT232,'シフト記号表（勤務時間帯）'!$C$6:$K$35,9,FALSE))</f>
        <v/>
      </c>
      <c r="AU233" s="118" t="str">
        <f>IF(AU232="","",VLOOKUP(AU232,'シフト記号表（勤務時間帯）'!$C$6:$K$35,9,FALSE))</f>
        <v/>
      </c>
      <c r="AV233" s="130" t="str">
        <f>IF(AV232="","",VLOOKUP(AV232,'シフト記号表（勤務時間帯）'!$C$6:$K$35,9,FALSE))</f>
        <v/>
      </c>
      <c r="AW233" s="130" t="str">
        <f>IF(AW232="","",VLOOKUP(AW232,'シフト記号表（勤務時間帯）'!$C$6:$K$35,9,FALSE))</f>
        <v/>
      </c>
      <c r="AX233" s="173">
        <f>IF($BB$3="４週",SUM(S233:AT233),IF($BB$3="暦月",SUM(S233:AW233),""))</f>
        <v>0</v>
      </c>
      <c r="AY233" s="181"/>
      <c r="AZ233" s="187">
        <f>IF($BB$3="４週",AX233/4,IF($BB$3="暦月",'通所型サービス（100名）'!AX233/('通所型サービス（100名）'!$BB$8/7),""))</f>
        <v>0</v>
      </c>
      <c r="BA233" s="105"/>
      <c r="BB233" s="18"/>
      <c r="BC233" s="32"/>
      <c r="BD233" s="32"/>
      <c r="BE233" s="32"/>
      <c r="BF233" s="80"/>
      <c r="BG233" s="3"/>
      <c r="BH233" s="3"/>
      <c r="BI233" s="3"/>
      <c r="BJ233" s="3"/>
      <c r="BK233" s="3"/>
      <c r="BL233" s="3"/>
      <c r="BM233" s="3"/>
      <c r="BN233" s="3"/>
      <c r="BO233" s="3"/>
      <c r="BP233" s="3"/>
      <c r="BQ233" s="3"/>
      <c r="BR233" s="3"/>
      <c r="BS233" s="3"/>
      <c r="BT233" s="3"/>
      <c r="BU233" s="3"/>
    </row>
    <row r="234" spans="1:73" ht="20.25" customHeight="1">
      <c r="A234" s="3"/>
      <c r="B234" s="11"/>
      <c r="C234" s="25"/>
      <c r="D234" s="37"/>
      <c r="E234" s="42"/>
      <c r="F234" s="209">
        <f>C232</f>
        <v>0</v>
      </c>
      <c r="G234" s="60"/>
      <c r="H234" s="69"/>
      <c r="I234" s="37"/>
      <c r="J234" s="37"/>
      <c r="K234" s="42"/>
      <c r="L234" s="69"/>
      <c r="M234" s="37"/>
      <c r="N234" s="37"/>
      <c r="O234" s="91"/>
      <c r="P234" s="95" t="s">
        <v>36</v>
      </c>
      <c r="Q234" s="101"/>
      <c r="R234" s="106"/>
      <c r="S234" s="119" t="str">
        <f>IF(S232="","",VLOOKUP(S232,'シフト記号表（勤務時間帯）'!$C$6:$U$35,19,FALSE))</f>
        <v/>
      </c>
      <c r="T234" s="131" t="str">
        <f>IF(T232="","",VLOOKUP(T232,'シフト記号表（勤務時間帯）'!$C$6:$U$35,19,FALSE))</f>
        <v/>
      </c>
      <c r="U234" s="131" t="str">
        <f>IF(U232="","",VLOOKUP(U232,'シフト記号表（勤務時間帯）'!$C$6:$U$35,19,FALSE))</f>
        <v/>
      </c>
      <c r="V234" s="131" t="str">
        <f>IF(V232="","",VLOOKUP(V232,'シフト記号表（勤務時間帯）'!$C$6:$U$35,19,FALSE))</f>
        <v/>
      </c>
      <c r="W234" s="131" t="str">
        <f>IF(W232="","",VLOOKUP(W232,'シフト記号表（勤務時間帯）'!$C$6:$U$35,19,FALSE))</f>
        <v/>
      </c>
      <c r="X234" s="131" t="str">
        <f>IF(X232="","",VLOOKUP(X232,'シフト記号表（勤務時間帯）'!$C$6:$U$35,19,FALSE))</f>
        <v/>
      </c>
      <c r="Y234" s="143" t="str">
        <f>IF(Y232="","",VLOOKUP(Y232,'シフト記号表（勤務時間帯）'!$C$6:$U$35,19,FALSE))</f>
        <v/>
      </c>
      <c r="Z234" s="119" t="str">
        <f>IF(Z232="","",VLOOKUP(Z232,'シフト記号表（勤務時間帯）'!$C$6:$U$35,19,FALSE))</f>
        <v/>
      </c>
      <c r="AA234" s="131" t="str">
        <f>IF(AA232="","",VLOOKUP(AA232,'シフト記号表（勤務時間帯）'!$C$6:$U$35,19,FALSE))</f>
        <v/>
      </c>
      <c r="AB234" s="131" t="str">
        <f>IF(AB232="","",VLOOKUP(AB232,'シフト記号表（勤務時間帯）'!$C$6:$U$35,19,FALSE))</f>
        <v/>
      </c>
      <c r="AC234" s="131" t="str">
        <f>IF(AC232="","",VLOOKUP(AC232,'シフト記号表（勤務時間帯）'!$C$6:$U$35,19,FALSE))</f>
        <v/>
      </c>
      <c r="AD234" s="131" t="str">
        <f>IF(AD232="","",VLOOKUP(AD232,'シフト記号表（勤務時間帯）'!$C$6:$U$35,19,FALSE))</f>
        <v/>
      </c>
      <c r="AE234" s="131" t="str">
        <f>IF(AE232="","",VLOOKUP(AE232,'シフト記号表（勤務時間帯）'!$C$6:$U$35,19,FALSE))</f>
        <v/>
      </c>
      <c r="AF234" s="143" t="str">
        <f>IF(AF232="","",VLOOKUP(AF232,'シフト記号表（勤務時間帯）'!$C$6:$U$35,19,FALSE))</f>
        <v/>
      </c>
      <c r="AG234" s="119" t="str">
        <f>IF(AG232="","",VLOOKUP(AG232,'シフト記号表（勤務時間帯）'!$C$6:$U$35,19,FALSE))</f>
        <v/>
      </c>
      <c r="AH234" s="131" t="str">
        <f>IF(AH232="","",VLOOKUP(AH232,'シフト記号表（勤務時間帯）'!$C$6:$U$35,19,FALSE))</f>
        <v/>
      </c>
      <c r="AI234" s="131" t="str">
        <f>IF(AI232="","",VLOOKUP(AI232,'シフト記号表（勤務時間帯）'!$C$6:$U$35,19,FALSE))</f>
        <v/>
      </c>
      <c r="AJ234" s="131" t="str">
        <f>IF(AJ232="","",VLOOKUP(AJ232,'シフト記号表（勤務時間帯）'!$C$6:$U$35,19,FALSE))</f>
        <v/>
      </c>
      <c r="AK234" s="131" t="str">
        <f>IF(AK232="","",VLOOKUP(AK232,'シフト記号表（勤務時間帯）'!$C$6:$U$35,19,FALSE))</f>
        <v/>
      </c>
      <c r="AL234" s="131" t="str">
        <f>IF(AL232="","",VLOOKUP(AL232,'シフト記号表（勤務時間帯）'!$C$6:$U$35,19,FALSE))</f>
        <v/>
      </c>
      <c r="AM234" s="143" t="str">
        <f>IF(AM232="","",VLOOKUP(AM232,'シフト記号表（勤務時間帯）'!$C$6:$U$35,19,FALSE))</f>
        <v/>
      </c>
      <c r="AN234" s="119" t="str">
        <f>IF(AN232="","",VLOOKUP(AN232,'シフト記号表（勤務時間帯）'!$C$6:$U$35,19,FALSE))</f>
        <v/>
      </c>
      <c r="AO234" s="131" t="str">
        <f>IF(AO232="","",VLOOKUP(AO232,'シフト記号表（勤務時間帯）'!$C$6:$U$35,19,FALSE))</f>
        <v/>
      </c>
      <c r="AP234" s="131" t="str">
        <f>IF(AP232="","",VLOOKUP(AP232,'シフト記号表（勤務時間帯）'!$C$6:$U$35,19,FALSE))</f>
        <v/>
      </c>
      <c r="AQ234" s="131" t="str">
        <f>IF(AQ232="","",VLOOKUP(AQ232,'シフト記号表（勤務時間帯）'!$C$6:$U$35,19,FALSE))</f>
        <v/>
      </c>
      <c r="AR234" s="131" t="str">
        <f>IF(AR232="","",VLOOKUP(AR232,'シフト記号表（勤務時間帯）'!$C$6:$U$35,19,FALSE))</f>
        <v/>
      </c>
      <c r="AS234" s="131" t="str">
        <f>IF(AS232="","",VLOOKUP(AS232,'シフト記号表（勤務時間帯）'!$C$6:$U$35,19,FALSE))</f>
        <v/>
      </c>
      <c r="AT234" s="143" t="str">
        <f>IF(AT232="","",VLOOKUP(AT232,'シフト記号表（勤務時間帯）'!$C$6:$U$35,19,FALSE))</f>
        <v/>
      </c>
      <c r="AU234" s="119" t="str">
        <f>IF(AU232="","",VLOOKUP(AU232,'シフト記号表（勤務時間帯）'!$C$6:$U$35,19,FALSE))</f>
        <v/>
      </c>
      <c r="AV234" s="131" t="str">
        <f>IF(AV232="","",VLOOKUP(AV232,'シフト記号表（勤務時間帯）'!$C$6:$U$35,19,FALSE))</f>
        <v/>
      </c>
      <c r="AW234" s="131" t="str">
        <f>IF(AW232="","",VLOOKUP(AW232,'シフト記号表（勤務時間帯）'!$C$6:$U$35,19,FALSE))</f>
        <v/>
      </c>
      <c r="AX234" s="174">
        <f>IF($BB$3="４週",SUM(S234:AT234),IF($BB$3="暦月",SUM(S234:AW234),""))</f>
        <v>0</v>
      </c>
      <c r="AY234" s="182"/>
      <c r="AZ234" s="188">
        <f>IF($BB$3="４週",AX234/4,IF($BB$3="暦月",'通所型サービス（100名）'!AX234/('通所型サービス（100名）'!$BB$8/7),""))</f>
        <v>0</v>
      </c>
      <c r="BA234" s="106"/>
      <c r="BB234" s="25"/>
      <c r="BC234" s="37"/>
      <c r="BD234" s="37"/>
      <c r="BE234" s="37"/>
      <c r="BF234" s="91"/>
      <c r="BG234" s="3"/>
      <c r="BH234" s="3"/>
      <c r="BI234" s="3"/>
      <c r="BJ234" s="3"/>
      <c r="BK234" s="3"/>
      <c r="BL234" s="3"/>
      <c r="BM234" s="3"/>
      <c r="BN234" s="3"/>
      <c r="BO234" s="3"/>
      <c r="BP234" s="3"/>
      <c r="BQ234" s="3"/>
      <c r="BR234" s="3"/>
      <c r="BS234" s="3"/>
      <c r="BT234" s="3"/>
      <c r="BU234" s="3"/>
    </row>
    <row r="235" spans="1:73" ht="20.25" customHeight="1">
      <c r="A235" s="3"/>
      <c r="B235" s="12">
        <f>B232+1</f>
        <v>72</v>
      </c>
      <c r="C235" s="27"/>
      <c r="D235" s="38"/>
      <c r="E235" s="43"/>
      <c r="F235" s="51"/>
      <c r="G235" s="51"/>
      <c r="H235" s="70"/>
      <c r="I235" s="38"/>
      <c r="J235" s="38"/>
      <c r="K235" s="43"/>
      <c r="L235" s="84"/>
      <c r="M235" s="38"/>
      <c r="N235" s="38"/>
      <c r="O235" s="90"/>
      <c r="P235" s="96" t="s">
        <v>54</v>
      </c>
      <c r="Q235" s="102"/>
      <c r="R235" s="107"/>
      <c r="S235" s="216"/>
      <c r="T235" s="218"/>
      <c r="U235" s="218"/>
      <c r="V235" s="218"/>
      <c r="W235" s="218"/>
      <c r="X235" s="218"/>
      <c r="Y235" s="219"/>
      <c r="Z235" s="216"/>
      <c r="AA235" s="218"/>
      <c r="AB235" s="218"/>
      <c r="AC235" s="218"/>
      <c r="AD235" s="218"/>
      <c r="AE235" s="218"/>
      <c r="AF235" s="219"/>
      <c r="AG235" s="216"/>
      <c r="AH235" s="218"/>
      <c r="AI235" s="218"/>
      <c r="AJ235" s="218"/>
      <c r="AK235" s="218"/>
      <c r="AL235" s="218"/>
      <c r="AM235" s="219"/>
      <c r="AN235" s="216"/>
      <c r="AO235" s="218"/>
      <c r="AP235" s="218"/>
      <c r="AQ235" s="218"/>
      <c r="AR235" s="218"/>
      <c r="AS235" s="218"/>
      <c r="AT235" s="219"/>
      <c r="AU235" s="216"/>
      <c r="AV235" s="218"/>
      <c r="AW235" s="218"/>
      <c r="AX235" s="221"/>
      <c r="AY235" s="183"/>
      <c r="AZ235" s="226"/>
      <c r="BA235" s="107"/>
      <c r="BB235" s="198"/>
      <c r="BC235" s="38"/>
      <c r="BD235" s="38"/>
      <c r="BE235" s="38"/>
      <c r="BF235" s="90"/>
      <c r="BG235" s="3"/>
      <c r="BH235" s="3"/>
      <c r="BI235" s="3"/>
      <c r="BJ235" s="3"/>
      <c r="BK235" s="3"/>
      <c r="BL235" s="3"/>
      <c r="BM235" s="3"/>
      <c r="BN235" s="3"/>
      <c r="BO235" s="3"/>
      <c r="BP235" s="3"/>
      <c r="BQ235" s="3"/>
      <c r="BR235" s="3"/>
      <c r="BS235" s="3"/>
      <c r="BT235" s="3"/>
      <c r="BU235" s="3"/>
    </row>
    <row r="236" spans="1:73" ht="20.25" customHeight="1">
      <c r="A236" s="3"/>
      <c r="B236" s="8"/>
      <c r="C236" s="18"/>
      <c r="D236" s="32"/>
      <c r="E236" s="40"/>
      <c r="F236" s="49"/>
      <c r="G236" s="57"/>
      <c r="H236" s="66"/>
      <c r="I236" s="32"/>
      <c r="J236" s="32"/>
      <c r="K236" s="40"/>
      <c r="L236" s="66"/>
      <c r="M236" s="32"/>
      <c r="N236" s="32"/>
      <c r="O236" s="80"/>
      <c r="P236" s="94" t="s">
        <v>69</v>
      </c>
      <c r="Q236" s="100"/>
      <c r="R236" s="105"/>
      <c r="S236" s="118" t="str">
        <f>IF(S235="","",VLOOKUP(S235,'シフト記号表（勤務時間帯）'!$C$6:$K$35,9,FALSE))</f>
        <v/>
      </c>
      <c r="T236" s="130" t="str">
        <f>IF(T235="","",VLOOKUP(T235,'シフト記号表（勤務時間帯）'!$C$6:$K$35,9,FALSE))</f>
        <v/>
      </c>
      <c r="U236" s="130" t="str">
        <f>IF(U235="","",VLOOKUP(U235,'シフト記号表（勤務時間帯）'!$C$6:$K$35,9,FALSE))</f>
        <v/>
      </c>
      <c r="V236" s="130" t="str">
        <f>IF(V235="","",VLOOKUP(V235,'シフト記号表（勤務時間帯）'!$C$6:$K$35,9,FALSE))</f>
        <v/>
      </c>
      <c r="W236" s="130" t="str">
        <f>IF(W235="","",VLOOKUP(W235,'シフト記号表（勤務時間帯）'!$C$6:$K$35,9,FALSE))</f>
        <v/>
      </c>
      <c r="X236" s="130" t="str">
        <f>IF(X235="","",VLOOKUP(X235,'シフト記号表（勤務時間帯）'!$C$6:$K$35,9,FALSE))</f>
        <v/>
      </c>
      <c r="Y236" s="142" t="str">
        <f>IF(Y235="","",VLOOKUP(Y235,'シフト記号表（勤務時間帯）'!$C$6:$K$35,9,FALSE))</f>
        <v/>
      </c>
      <c r="Z236" s="118" t="str">
        <f>IF(Z235="","",VLOOKUP(Z235,'シフト記号表（勤務時間帯）'!$C$6:$K$35,9,FALSE))</f>
        <v/>
      </c>
      <c r="AA236" s="130" t="str">
        <f>IF(AA235="","",VLOOKUP(AA235,'シフト記号表（勤務時間帯）'!$C$6:$K$35,9,FALSE))</f>
        <v/>
      </c>
      <c r="AB236" s="130" t="str">
        <f>IF(AB235="","",VLOOKUP(AB235,'シフト記号表（勤務時間帯）'!$C$6:$K$35,9,FALSE))</f>
        <v/>
      </c>
      <c r="AC236" s="130" t="str">
        <f>IF(AC235="","",VLOOKUP(AC235,'シフト記号表（勤務時間帯）'!$C$6:$K$35,9,FALSE))</f>
        <v/>
      </c>
      <c r="AD236" s="130" t="str">
        <f>IF(AD235="","",VLOOKUP(AD235,'シフト記号表（勤務時間帯）'!$C$6:$K$35,9,FALSE))</f>
        <v/>
      </c>
      <c r="AE236" s="130" t="str">
        <f>IF(AE235="","",VLOOKUP(AE235,'シフト記号表（勤務時間帯）'!$C$6:$K$35,9,FALSE))</f>
        <v/>
      </c>
      <c r="AF236" s="142" t="str">
        <f>IF(AF235="","",VLOOKUP(AF235,'シフト記号表（勤務時間帯）'!$C$6:$K$35,9,FALSE))</f>
        <v/>
      </c>
      <c r="AG236" s="118" t="str">
        <f>IF(AG235="","",VLOOKUP(AG235,'シフト記号表（勤務時間帯）'!$C$6:$K$35,9,FALSE))</f>
        <v/>
      </c>
      <c r="AH236" s="130" t="str">
        <f>IF(AH235="","",VLOOKUP(AH235,'シフト記号表（勤務時間帯）'!$C$6:$K$35,9,FALSE))</f>
        <v/>
      </c>
      <c r="AI236" s="130" t="str">
        <f>IF(AI235="","",VLOOKUP(AI235,'シフト記号表（勤務時間帯）'!$C$6:$K$35,9,FALSE))</f>
        <v/>
      </c>
      <c r="AJ236" s="130" t="str">
        <f>IF(AJ235="","",VLOOKUP(AJ235,'シフト記号表（勤務時間帯）'!$C$6:$K$35,9,FALSE))</f>
        <v/>
      </c>
      <c r="AK236" s="130" t="str">
        <f>IF(AK235="","",VLOOKUP(AK235,'シフト記号表（勤務時間帯）'!$C$6:$K$35,9,FALSE))</f>
        <v/>
      </c>
      <c r="AL236" s="130" t="str">
        <f>IF(AL235="","",VLOOKUP(AL235,'シフト記号表（勤務時間帯）'!$C$6:$K$35,9,FALSE))</f>
        <v/>
      </c>
      <c r="AM236" s="142" t="str">
        <f>IF(AM235="","",VLOOKUP(AM235,'シフト記号表（勤務時間帯）'!$C$6:$K$35,9,FALSE))</f>
        <v/>
      </c>
      <c r="AN236" s="118" t="str">
        <f>IF(AN235="","",VLOOKUP(AN235,'シフト記号表（勤務時間帯）'!$C$6:$K$35,9,FALSE))</f>
        <v/>
      </c>
      <c r="AO236" s="130" t="str">
        <f>IF(AO235="","",VLOOKUP(AO235,'シフト記号表（勤務時間帯）'!$C$6:$K$35,9,FALSE))</f>
        <v/>
      </c>
      <c r="AP236" s="130" t="str">
        <f>IF(AP235="","",VLOOKUP(AP235,'シフト記号表（勤務時間帯）'!$C$6:$K$35,9,FALSE))</f>
        <v/>
      </c>
      <c r="AQ236" s="130" t="str">
        <f>IF(AQ235="","",VLOOKUP(AQ235,'シフト記号表（勤務時間帯）'!$C$6:$K$35,9,FALSE))</f>
        <v/>
      </c>
      <c r="AR236" s="130" t="str">
        <f>IF(AR235="","",VLOOKUP(AR235,'シフト記号表（勤務時間帯）'!$C$6:$K$35,9,FALSE))</f>
        <v/>
      </c>
      <c r="AS236" s="130" t="str">
        <f>IF(AS235="","",VLOOKUP(AS235,'シフト記号表（勤務時間帯）'!$C$6:$K$35,9,FALSE))</f>
        <v/>
      </c>
      <c r="AT236" s="142" t="str">
        <f>IF(AT235="","",VLOOKUP(AT235,'シフト記号表（勤務時間帯）'!$C$6:$K$35,9,FALSE))</f>
        <v/>
      </c>
      <c r="AU236" s="118" t="str">
        <f>IF(AU235="","",VLOOKUP(AU235,'シフト記号表（勤務時間帯）'!$C$6:$K$35,9,FALSE))</f>
        <v/>
      </c>
      <c r="AV236" s="130" t="str">
        <f>IF(AV235="","",VLOOKUP(AV235,'シフト記号表（勤務時間帯）'!$C$6:$K$35,9,FALSE))</f>
        <v/>
      </c>
      <c r="AW236" s="130" t="str">
        <f>IF(AW235="","",VLOOKUP(AW235,'シフト記号表（勤務時間帯）'!$C$6:$K$35,9,FALSE))</f>
        <v/>
      </c>
      <c r="AX236" s="173">
        <f>IF($BB$3="４週",SUM(S236:AT236),IF($BB$3="暦月",SUM(S236:AW236),""))</f>
        <v>0</v>
      </c>
      <c r="AY236" s="181"/>
      <c r="AZ236" s="187">
        <f>IF($BB$3="４週",AX236/4,IF($BB$3="暦月",'通所型サービス（100名）'!AX236/('通所型サービス（100名）'!$BB$8/7),""))</f>
        <v>0</v>
      </c>
      <c r="BA236" s="105"/>
      <c r="BB236" s="18"/>
      <c r="BC236" s="32"/>
      <c r="BD236" s="32"/>
      <c r="BE236" s="32"/>
      <c r="BF236" s="80"/>
      <c r="BG236" s="3"/>
      <c r="BH236" s="3"/>
      <c r="BI236" s="3"/>
      <c r="BJ236" s="3"/>
      <c r="BK236" s="3"/>
      <c r="BL236" s="3"/>
      <c r="BM236" s="3"/>
      <c r="BN236" s="3"/>
      <c r="BO236" s="3"/>
      <c r="BP236" s="3"/>
      <c r="BQ236" s="3"/>
      <c r="BR236" s="3"/>
      <c r="BS236" s="3"/>
      <c r="BT236" s="3"/>
      <c r="BU236" s="3"/>
    </row>
    <row r="237" spans="1:73" ht="20.25" customHeight="1">
      <c r="A237" s="3"/>
      <c r="B237" s="11"/>
      <c r="C237" s="25"/>
      <c r="D237" s="37"/>
      <c r="E237" s="42"/>
      <c r="F237" s="209">
        <f>C235</f>
        <v>0</v>
      </c>
      <c r="G237" s="60"/>
      <c r="H237" s="69"/>
      <c r="I237" s="37"/>
      <c r="J237" s="37"/>
      <c r="K237" s="42"/>
      <c r="L237" s="69"/>
      <c r="M237" s="37"/>
      <c r="N237" s="37"/>
      <c r="O237" s="91"/>
      <c r="P237" s="95" t="s">
        <v>36</v>
      </c>
      <c r="Q237" s="101"/>
      <c r="R237" s="106"/>
      <c r="S237" s="119" t="str">
        <f>IF(S235="","",VLOOKUP(S235,'シフト記号表（勤務時間帯）'!$C$6:$U$35,19,FALSE))</f>
        <v/>
      </c>
      <c r="T237" s="131" t="str">
        <f>IF(T235="","",VLOOKUP(T235,'シフト記号表（勤務時間帯）'!$C$6:$U$35,19,FALSE))</f>
        <v/>
      </c>
      <c r="U237" s="131" t="str">
        <f>IF(U235="","",VLOOKUP(U235,'シフト記号表（勤務時間帯）'!$C$6:$U$35,19,FALSE))</f>
        <v/>
      </c>
      <c r="V237" s="131" t="str">
        <f>IF(V235="","",VLOOKUP(V235,'シフト記号表（勤務時間帯）'!$C$6:$U$35,19,FALSE))</f>
        <v/>
      </c>
      <c r="W237" s="131" t="str">
        <f>IF(W235="","",VLOOKUP(W235,'シフト記号表（勤務時間帯）'!$C$6:$U$35,19,FALSE))</f>
        <v/>
      </c>
      <c r="X237" s="131" t="str">
        <f>IF(X235="","",VLOOKUP(X235,'シフト記号表（勤務時間帯）'!$C$6:$U$35,19,FALSE))</f>
        <v/>
      </c>
      <c r="Y237" s="143" t="str">
        <f>IF(Y235="","",VLOOKUP(Y235,'シフト記号表（勤務時間帯）'!$C$6:$U$35,19,FALSE))</f>
        <v/>
      </c>
      <c r="Z237" s="119" t="str">
        <f>IF(Z235="","",VLOOKUP(Z235,'シフト記号表（勤務時間帯）'!$C$6:$U$35,19,FALSE))</f>
        <v/>
      </c>
      <c r="AA237" s="131" t="str">
        <f>IF(AA235="","",VLOOKUP(AA235,'シフト記号表（勤務時間帯）'!$C$6:$U$35,19,FALSE))</f>
        <v/>
      </c>
      <c r="AB237" s="131" t="str">
        <f>IF(AB235="","",VLOOKUP(AB235,'シフト記号表（勤務時間帯）'!$C$6:$U$35,19,FALSE))</f>
        <v/>
      </c>
      <c r="AC237" s="131" t="str">
        <f>IF(AC235="","",VLOOKUP(AC235,'シフト記号表（勤務時間帯）'!$C$6:$U$35,19,FALSE))</f>
        <v/>
      </c>
      <c r="AD237" s="131" t="str">
        <f>IF(AD235="","",VLOOKUP(AD235,'シフト記号表（勤務時間帯）'!$C$6:$U$35,19,FALSE))</f>
        <v/>
      </c>
      <c r="AE237" s="131" t="str">
        <f>IF(AE235="","",VLOOKUP(AE235,'シフト記号表（勤務時間帯）'!$C$6:$U$35,19,FALSE))</f>
        <v/>
      </c>
      <c r="AF237" s="143" t="str">
        <f>IF(AF235="","",VLOOKUP(AF235,'シフト記号表（勤務時間帯）'!$C$6:$U$35,19,FALSE))</f>
        <v/>
      </c>
      <c r="AG237" s="119" t="str">
        <f>IF(AG235="","",VLOOKUP(AG235,'シフト記号表（勤務時間帯）'!$C$6:$U$35,19,FALSE))</f>
        <v/>
      </c>
      <c r="AH237" s="131" t="str">
        <f>IF(AH235="","",VLOOKUP(AH235,'シフト記号表（勤務時間帯）'!$C$6:$U$35,19,FALSE))</f>
        <v/>
      </c>
      <c r="AI237" s="131" t="str">
        <f>IF(AI235="","",VLOOKUP(AI235,'シフト記号表（勤務時間帯）'!$C$6:$U$35,19,FALSE))</f>
        <v/>
      </c>
      <c r="AJ237" s="131" t="str">
        <f>IF(AJ235="","",VLOOKUP(AJ235,'シフト記号表（勤務時間帯）'!$C$6:$U$35,19,FALSE))</f>
        <v/>
      </c>
      <c r="AK237" s="131" t="str">
        <f>IF(AK235="","",VLOOKUP(AK235,'シフト記号表（勤務時間帯）'!$C$6:$U$35,19,FALSE))</f>
        <v/>
      </c>
      <c r="AL237" s="131" t="str">
        <f>IF(AL235="","",VLOOKUP(AL235,'シフト記号表（勤務時間帯）'!$C$6:$U$35,19,FALSE))</f>
        <v/>
      </c>
      <c r="AM237" s="143" t="str">
        <f>IF(AM235="","",VLOOKUP(AM235,'シフト記号表（勤務時間帯）'!$C$6:$U$35,19,FALSE))</f>
        <v/>
      </c>
      <c r="AN237" s="119" t="str">
        <f>IF(AN235="","",VLOOKUP(AN235,'シフト記号表（勤務時間帯）'!$C$6:$U$35,19,FALSE))</f>
        <v/>
      </c>
      <c r="AO237" s="131" t="str">
        <f>IF(AO235="","",VLOOKUP(AO235,'シフト記号表（勤務時間帯）'!$C$6:$U$35,19,FALSE))</f>
        <v/>
      </c>
      <c r="AP237" s="131" t="str">
        <f>IF(AP235="","",VLOOKUP(AP235,'シフト記号表（勤務時間帯）'!$C$6:$U$35,19,FALSE))</f>
        <v/>
      </c>
      <c r="AQ237" s="131" t="str">
        <f>IF(AQ235="","",VLOOKUP(AQ235,'シフト記号表（勤務時間帯）'!$C$6:$U$35,19,FALSE))</f>
        <v/>
      </c>
      <c r="AR237" s="131" t="str">
        <f>IF(AR235="","",VLOOKUP(AR235,'シフト記号表（勤務時間帯）'!$C$6:$U$35,19,FALSE))</f>
        <v/>
      </c>
      <c r="AS237" s="131" t="str">
        <f>IF(AS235="","",VLOOKUP(AS235,'シフト記号表（勤務時間帯）'!$C$6:$U$35,19,FALSE))</f>
        <v/>
      </c>
      <c r="AT237" s="143" t="str">
        <f>IF(AT235="","",VLOOKUP(AT235,'シフト記号表（勤務時間帯）'!$C$6:$U$35,19,FALSE))</f>
        <v/>
      </c>
      <c r="AU237" s="119" t="str">
        <f>IF(AU235="","",VLOOKUP(AU235,'シフト記号表（勤務時間帯）'!$C$6:$U$35,19,FALSE))</f>
        <v/>
      </c>
      <c r="AV237" s="131" t="str">
        <f>IF(AV235="","",VLOOKUP(AV235,'シフト記号表（勤務時間帯）'!$C$6:$U$35,19,FALSE))</f>
        <v/>
      </c>
      <c r="AW237" s="131" t="str">
        <f>IF(AW235="","",VLOOKUP(AW235,'シフト記号表（勤務時間帯）'!$C$6:$U$35,19,FALSE))</f>
        <v/>
      </c>
      <c r="AX237" s="174">
        <f>IF($BB$3="４週",SUM(S237:AT237),IF($BB$3="暦月",SUM(S237:AW237),""))</f>
        <v>0</v>
      </c>
      <c r="AY237" s="182"/>
      <c r="AZ237" s="188">
        <f>IF($BB$3="４週",AX237/4,IF($BB$3="暦月",'通所型サービス（100名）'!AX237/('通所型サービス（100名）'!$BB$8/7),""))</f>
        <v>0</v>
      </c>
      <c r="BA237" s="106"/>
      <c r="BB237" s="25"/>
      <c r="BC237" s="37"/>
      <c r="BD237" s="37"/>
      <c r="BE237" s="37"/>
      <c r="BF237" s="91"/>
      <c r="BG237" s="3"/>
      <c r="BH237" s="3"/>
      <c r="BI237" s="3"/>
      <c r="BJ237" s="3"/>
      <c r="BK237" s="3"/>
      <c r="BL237" s="3"/>
      <c r="BM237" s="3"/>
      <c r="BN237" s="3"/>
      <c r="BO237" s="3"/>
      <c r="BP237" s="3"/>
      <c r="BQ237" s="3"/>
      <c r="BR237" s="3"/>
      <c r="BS237" s="3"/>
      <c r="BT237" s="3"/>
      <c r="BU237" s="3"/>
    </row>
    <row r="238" spans="1:73" ht="20.25" customHeight="1">
      <c r="A238" s="3"/>
      <c r="B238" s="12">
        <f>B235+1</f>
        <v>73</v>
      </c>
      <c r="C238" s="27"/>
      <c r="D238" s="38"/>
      <c r="E238" s="43"/>
      <c r="F238" s="51"/>
      <c r="G238" s="51"/>
      <c r="H238" s="70"/>
      <c r="I238" s="38"/>
      <c r="J238" s="38"/>
      <c r="K238" s="43"/>
      <c r="L238" s="84"/>
      <c r="M238" s="38"/>
      <c r="N238" s="38"/>
      <c r="O238" s="90"/>
      <c r="P238" s="96" t="s">
        <v>54</v>
      </c>
      <c r="Q238" s="102"/>
      <c r="R238" s="107"/>
      <c r="S238" s="216"/>
      <c r="T238" s="218"/>
      <c r="U238" s="218"/>
      <c r="V238" s="218"/>
      <c r="W238" s="218"/>
      <c r="X238" s="218"/>
      <c r="Y238" s="219"/>
      <c r="Z238" s="216"/>
      <c r="AA238" s="218"/>
      <c r="AB238" s="218"/>
      <c r="AC238" s="218"/>
      <c r="AD238" s="218"/>
      <c r="AE238" s="218"/>
      <c r="AF238" s="219"/>
      <c r="AG238" s="216"/>
      <c r="AH238" s="218"/>
      <c r="AI238" s="218"/>
      <c r="AJ238" s="218"/>
      <c r="AK238" s="218"/>
      <c r="AL238" s="218"/>
      <c r="AM238" s="219"/>
      <c r="AN238" s="216"/>
      <c r="AO238" s="218"/>
      <c r="AP238" s="218"/>
      <c r="AQ238" s="218"/>
      <c r="AR238" s="218"/>
      <c r="AS238" s="218"/>
      <c r="AT238" s="219"/>
      <c r="AU238" s="216"/>
      <c r="AV238" s="218"/>
      <c r="AW238" s="218"/>
      <c r="AX238" s="221"/>
      <c r="AY238" s="183"/>
      <c r="AZ238" s="226"/>
      <c r="BA238" s="107"/>
      <c r="BB238" s="198"/>
      <c r="BC238" s="38"/>
      <c r="BD238" s="38"/>
      <c r="BE238" s="38"/>
      <c r="BF238" s="90"/>
      <c r="BG238" s="3"/>
      <c r="BH238" s="3"/>
      <c r="BI238" s="3"/>
      <c r="BJ238" s="3"/>
      <c r="BK238" s="3"/>
      <c r="BL238" s="3"/>
      <c r="BM238" s="3"/>
      <c r="BN238" s="3"/>
      <c r="BO238" s="3"/>
      <c r="BP238" s="3"/>
      <c r="BQ238" s="3"/>
      <c r="BR238" s="3"/>
      <c r="BS238" s="3"/>
      <c r="BT238" s="3"/>
      <c r="BU238" s="3"/>
    </row>
    <row r="239" spans="1:73" ht="20.25" customHeight="1">
      <c r="A239" s="3"/>
      <c r="B239" s="8"/>
      <c r="C239" s="18"/>
      <c r="D239" s="32"/>
      <c r="E239" s="40"/>
      <c r="F239" s="49"/>
      <c r="G239" s="57"/>
      <c r="H239" s="66"/>
      <c r="I239" s="32"/>
      <c r="J239" s="32"/>
      <c r="K239" s="40"/>
      <c r="L239" s="66"/>
      <c r="M239" s="32"/>
      <c r="N239" s="32"/>
      <c r="O239" s="80"/>
      <c r="P239" s="94" t="s">
        <v>69</v>
      </c>
      <c r="Q239" s="100"/>
      <c r="R239" s="105"/>
      <c r="S239" s="118" t="str">
        <f>IF(S238="","",VLOOKUP(S238,'シフト記号表（勤務時間帯）'!$C$6:$K$35,9,FALSE))</f>
        <v/>
      </c>
      <c r="T239" s="130" t="str">
        <f>IF(T238="","",VLOOKUP(T238,'シフト記号表（勤務時間帯）'!$C$6:$K$35,9,FALSE))</f>
        <v/>
      </c>
      <c r="U239" s="130" t="str">
        <f>IF(U238="","",VLOOKUP(U238,'シフト記号表（勤務時間帯）'!$C$6:$K$35,9,FALSE))</f>
        <v/>
      </c>
      <c r="V239" s="130" t="str">
        <f>IF(V238="","",VLOOKUP(V238,'シフト記号表（勤務時間帯）'!$C$6:$K$35,9,FALSE))</f>
        <v/>
      </c>
      <c r="W239" s="130" t="str">
        <f>IF(W238="","",VLOOKUP(W238,'シフト記号表（勤務時間帯）'!$C$6:$K$35,9,FALSE))</f>
        <v/>
      </c>
      <c r="X239" s="130" t="str">
        <f>IF(X238="","",VLOOKUP(X238,'シフト記号表（勤務時間帯）'!$C$6:$K$35,9,FALSE))</f>
        <v/>
      </c>
      <c r="Y239" s="142" t="str">
        <f>IF(Y238="","",VLOOKUP(Y238,'シフト記号表（勤務時間帯）'!$C$6:$K$35,9,FALSE))</f>
        <v/>
      </c>
      <c r="Z239" s="118" t="str">
        <f>IF(Z238="","",VLOOKUP(Z238,'シフト記号表（勤務時間帯）'!$C$6:$K$35,9,FALSE))</f>
        <v/>
      </c>
      <c r="AA239" s="130" t="str">
        <f>IF(AA238="","",VLOOKUP(AA238,'シフト記号表（勤務時間帯）'!$C$6:$K$35,9,FALSE))</f>
        <v/>
      </c>
      <c r="AB239" s="130" t="str">
        <f>IF(AB238="","",VLOOKUP(AB238,'シフト記号表（勤務時間帯）'!$C$6:$K$35,9,FALSE))</f>
        <v/>
      </c>
      <c r="AC239" s="130" t="str">
        <f>IF(AC238="","",VLOOKUP(AC238,'シフト記号表（勤務時間帯）'!$C$6:$K$35,9,FALSE))</f>
        <v/>
      </c>
      <c r="AD239" s="130" t="str">
        <f>IF(AD238="","",VLOOKUP(AD238,'シフト記号表（勤務時間帯）'!$C$6:$K$35,9,FALSE))</f>
        <v/>
      </c>
      <c r="AE239" s="130" t="str">
        <f>IF(AE238="","",VLOOKUP(AE238,'シフト記号表（勤務時間帯）'!$C$6:$K$35,9,FALSE))</f>
        <v/>
      </c>
      <c r="AF239" s="142" t="str">
        <f>IF(AF238="","",VLOOKUP(AF238,'シフト記号表（勤務時間帯）'!$C$6:$K$35,9,FALSE))</f>
        <v/>
      </c>
      <c r="AG239" s="118" t="str">
        <f>IF(AG238="","",VLOOKUP(AG238,'シフト記号表（勤務時間帯）'!$C$6:$K$35,9,FALSE))</f>
        <v/>
      </c>
      <c r="AH239" s="130" t="str">
        <f>IF(AH238="","",VLOOKUP(AH238,'シフト記号表（勤務時間帯）'!$C$6:$K$35,9,FALSE))</f>
        <v/>
      </c>
      <c r="AI239" s="130" t="str">
        <f>IF(AI238="","",VLOOKUP(AI238,'シフト記号表（勤務時間帯）'!$C$6:$K$35,9,FALSE))</f>
        <v/>
      </c>
      <c r="AJ239" s="130" t="str">
        <f>IF(AJ238="","",VLOOKUP(AJ238,'シフト記号表（勤務時間帯）'!$C$6:$K$35,9,FALSE))</f>
        <v/>
      </c>
      <c r="AK239" s="130" t="str">
        <f>IF(AK238="","",VLOOKUP(AK238,'シフト記号表（勤務時間帯）'!$C$6:$K$35,9,FALSE))</f>
        <v/>
      </c>
      <c r="AL239" s="130" t="str">
        <f>IF(AL238="","",VLOOKUP(AL238,'シフト記号表（勤務時間帯）'!$C$6:$K$35,9,FALSE))</f>
        <v/>
      </c>
      <c r="AM239" s="142" t="str">
        <f>IF(AM238="","",VLOOKUP(AM238,'シフト記号表（勤務時間帯）'!$C$6:$K$35,9,FALSE))</f>
        <v/>
      </c>
      <c r="AN239" s="118" t="str">
        <f>IF(AN238="","",VLOOKUP(AN238,'シフト記号表（勤務時間帯）'!$C$6:$K$35,9,FALSE))</f>
        <v/>
      </c>
      <c r="AO239" s="130" t="str">
        <f>IF(AO238="","",VLOOKUP(AO238,'シフト記号表（勤務時間帯）'!$C$6:$K$35,9,FALSE))</f>
        <v/>
      </c>
      <c r="AP239" s="130" t="str">
        <f>IF(AP238="","",VLOOKUP(AP238,'シフト記号表（勤務時間帯）'!$C$6:$K$35,9,FALSE))</f>
        <v/>
      </c>
      <c r="AQ239" s="130" t="str">
        <f>IF(AQ238="","",VLOOKUP(AQ238,'シフト記号表（勤務時間帯）'!$C$6:$K$35,9,FALSE))</f>
        <v/>
      </c>
      <c r="AR239" s="130" t="str">
        <f>IF(AR238="","",VLOOKUP(AR238,'シフト記号表（勤務時間帯）'!$C$6:$K$35,9,FALSE))</f>
        <v/>
      </c>
      <c r="AS239" s="130" t="str">
        <f>IF(AS238="","",VLOOKUP(AS238,'シフト記号表（勤務時間帯）'!$C$6:$K$35,9,FALSE))</f>
        <v/>
      </c>
      <c r="AT239" s="142" t="str">
        <f>IF(AT238="","",VLOOKUP(AT238,'シフト記号表（勤務時間帯）'!$C$6:$K$35,9,FALSE))</f>
        <v/>
      </c>
      <c r="AU239" s="118" t="str">
        <f>IF(AU238="","",VLOOKUP(AU238,'シフト記号表（勤務時間帯）'!$C$6:$K$35,9,FALSE))</f>
        <v/>
      </c>
      <c r="AV239" s="130" t="str">
        <f>IF(AV238="","",VLOOKUP(AV238,'シフト記号表（勤務時間帯）'!$C$6:$K$35,9,FALSE))</f>
        <v/>
      </c>
      <c r="AW239" s="130" t="str">
        <f>IF(AW238="","",VLOOKUP(AW238,'シフト記号表（勤務時間帯）'!$C$6:$K$35,9,FALSE))</f>
        <v/>
      </c>
      <c r="AX239" s="173">
        <f>IF($BB$3="４週",SUM(S239:AT239),IF($BB$3="暦月",SUM(S239:AW239),""))</f>
        <v>0</v>
      </c>
      <c r="AY239" s="181"/>
      <c r="AZ239" s="187">
        <f>IF($BB$3="４週",AX239/4,IF($BB$3="暦月",'通所型サービス（100名）'!AX239/('通所型サービス（100名）'!$BB$8/7),""))</f>
        <v>0</v>
      </c>
      <c r="BA239" s="105"/>
      <c r="BB239" s="18"/>
      <c r="BC239" s="32"/>
      <c r="BD239" s="32"/>
      <c r="BE239" s="32"/>
      <c r="BF239" s="80"/>
      <c r="BG239" s="3"/>
      <c r="BH239" s="3"/>
      <c r="BI239" s="3"/>
      <c r="BJ239" s="3"/>
      <c r="BK239" s="3"/>
      <c r="BL239" s="3"/>
      <c r="BM239" s="3"/>
      <c r="BN239" s="3"/>
      <c r="BO239" s="3"/>
      <c r="BP239" s="3"/>
      <c r="BQ239" s="3"/>
      <c r="BR239" s="3"/>
      <c r="BS239" s="3"/>
      <c r="BT239" s="3"/>
      <c r="BU239" s="3"/>
    </row>
    <row r="240" spans="1:73" ht="20.25" customHeight="1">
      <c r="A240" s="3"/>
      <c r="B240" s="11"/>
      <c r="C240" s="25"/>
      <c r="D240" s="37"/>
      <c r="E240" s="42"/>
      <c r="F240" s="209">
        <f>C238</f>
        <v>0</v>
      </c>
      <c r="G240" s="60"/>
      <c r="H240" s="69"/>
      <c r="I240" s="37"/>
      <c r="J240" s="37"/>
      <c r="K240" s="42"/>
      <c r="L240" s="69"/>
      <c r="M240" s="37"/>
      <c r="N240" s="37"/>
      <c r="O240" s="91"/>
      <c r="P240" s="95" t="s">
        <v>36</v>
      </c>
      <c r="Q240" s="101"/>
      <c r="R240" s="106"/>
      <c r="S240" s="119" t="str">
        <f>IF(S238="","",VLOOKUP(S238,'シフト記号表（勤務時間帯）'!$C$6:$U$35,19,FALSE))</f>
        <v/>
      </c>
      <c r="T240" s="131" t="str">
        <f>IF(T238="","",VLOOKUP(T238,'シフト記号表（勤務時間帯）'!$C$6:$U$35,19,FALSE))</f>
        <v/>
      </c>
      <c r="U240" s="131" t="str">
        <f>IF(U238="","",VLOOKUP(U238,'シフト記号表（勤務時間帯）'!$C$6:$U$35,19,FALSE))</f>
        <v/>
      </c>
      <c r="V240" s="131" t="str">
        <f>IF(V238="","",VLOOKUP(V238,'シフト記号表（勤務時間帯）'!$C$6:$U$35,19,FALSE))</f>
        <v/>
      </c>
      <c r="W240" s="131" t="str">
        <f>IF(W238="","",VLOOKUP(W238,'シフト記号表（勤務時間帯）'!$C$6:$U$35,19,FALSE))</f>
        <v/>
      </c>
      <c r="X240" s="131" t="str">
        <f>IF(X238="","",VLOOKUP(X238,'シフト記号表（勤務時間帯）'!$C$6:$U$35,19,FALSE))</f>
        <v/>
      </c>
      <c r="Y240" s="143" t="str">
        <f>IF(Y238="","",VLOOKUP(Y238,'シフト記号表（勤務時間帯）'!$C$6:$U$35,19,FALSE))</f>
        <v/>
      </c>
      <c r="Z240" s="119" t="str">
        <f>IF(Z238="","",VLOOKUP(Z238,'シフト記号表（勤務時間帯）'!$C$6:$U$35,19,FALSE))</f>
        <v/>
      </c>
      <c r="AA240" s="131" t="str">
        <f>IF(AA238="","",VLOOKUP(AA238,'シフト記号表（勤務時間帯）'!$C$6:$U$35,19,FALSE))</f>
        <v/>
      </c>
      <c r="AB240" s="131" t="str">
        <f>IF(AB238="","",VLOOKUP(AB238,'シフト記号表（勤務時間帯）'!$C$6:$U$35,19,FALSE))</f>
        <v/>
      </c>
      <c r="AC240" s="131" t="str">
        <f>IF(AC238="","",VLOOKUP(AC238,'シフト記号表（勤務時間帯）'!$C$6:$U$35,19,FALSE))</f>
        <v/>
      </c>
      <c r="AD240" s="131" t="str">
        <f>IF(AD238="","",VLOOKUP(AD238,'シフト記号表（勤務時間帯）'!$C$6:$U$35,19,FALSE))</f>
        <v/>
      </c>
      <c r="AE240" s="131" t="str">
        <f>IF(AE238="","",VLOOKUP(AE238,'シフト記号表（勤務時間帯）'!$C$6:$U$35,19,FALSE))</f>
        <v/>
      </c>
      <c r="AF240" s="143" t="str">
        <f>IF(AF238="","",VLOOKUP(AF238,'シフト記号表（勤務時間帯）'!$C$6:$U$35,19,FALSE))</f>
        <v/>
      </c>
      <c r="AG240" s="119" t="str">
        <f>IF(AG238="","",VLOOKUP(AG238,'シフト記号表（勤務時間帯）'!$C$6:$U$35,19,FALSE))</f>
        <v/>
      </c>
      <c r="AH240" s="131" t="str">
        <f>IF(AH238="","",VLOOKUP(AH238,'シフト記号表（勤務時間帯）'!$C$6:$U$35,19,FALSE))</f>
        <v/>
      </c>
      <c r="AI240" s="131" t="str">
        <f>IF(AI238="","",VLOOKUP(AI238,'シフト記号表（勤務時間帯）'!$C$6:$U$35,19,FALSE))</f>
        <v/>
      </c>
      <c r="AJ240" s="131" t="str">
        <f>IF(AJ238="","",VLOOKUP(AJ238,'シフト記号表（勤務時間帯）'!$C$6:$U$35,19,FALSE))</f>
        <v/>
      </c>
      <c r="AK240" s="131" t="str">
        <f>IF(AK238="","",VLOOKUP(AK238,'シフト記号表（勤務時間帯）'!$C$6:$U$35,19,FALSE))</f>
        <v/>
      </c>
      <c r="AL240" s="131" t="str">
        <f>IF(AL238="","",VLOOKUP(AL238,'シフト記号表（勤務時間帯）'!$C$6:$U$35,19,FALSE))</f>
        <v/>
      </c>
      <c r="AM240" s="143" t="str">
        <f>IF(AM238="","",VLOOKUP(AM238,'シフト記号表（勤務時間帯）'!$C$6:$U$35,19,FALSE))</f>
        <v/>
      </c>
      <c r="AN240" s="119" t="str">
        <f>IF(AN238="","",VLOOKUP(AN238,'シフト記号表（勤務時間帯）'!$C$6:$U$35,19,FALSE))</f>
        <v/>
      </c>
      <c r="AO240" s="131" t="str">
        <f>IF(AO238="","",VLOOKUP(AO238,'シフト記号表（勤務時間帯）'!$C$6:$U$35,19,FALSE))</f>
        <v/>
      </c>
      <c r="AP240" s="131" t="str">
        <f>IF(AP238="","",VLOOKUP(AP238,'シフト記号表（勤務時間帯）'!$C$6:$U$35,19,FALSE))</f>
        <v/>
      </c>
      <c r="AQ240" s="131" t="str">
        <f>IF(AQ238="","",VLOOKUP(AQ238,'シフト記号表（勤務時間帯）'!$C$6:$U$35,19,FALSE))</f>
        <v/>
      </c>
      <c r="AR240" s="131" t="str">
        <f>IF(AR238="","",VLOOKUP(AR238,'シフト記号表（勤務時間帯）'!$C$6:$U$35,19,FALSE))</f>
        <v/>
      </c>
      <c r="AS240" s="131" t="str">
        <f>IF(AS238="","",VLOOKUP(AS238,'シフト記号表（勤務時間帯）'!$C$6:$U$35,19,FALSE))</f>
        <v/>
      </c>
      <c r="AT240" s="143" t="str">
        <f>IF(AT238="","",VLOOKUP(AT238,'シフト記号表（勤務時間帯）'!$C$6:$U$35,19,FALSE))</f>
        <v/>
      </c>
      <c r="AU240" s="119" t="str">
        <f>IF(AU238="","",VLOOKUP(AU238,'シフト記号表（勤務時間帯）'!$C$6:$U$35,19,FALSE))</f>
        <v/>
      </c>
      <c r="AV240" s="131" t="str">
        <f>IF(AV238="","",VLOOKUP(AV238,'シフト記号表（勤務時間帯）'!$C$6:$U$35,19,FALSE))</f>
        <v/>
      </c>
      <c r="AW240" s="131" t="str">
        <f>IF(AW238="","",VLOOKUP(AW238,'シフト記号表（勤務時間帯）'!$C$6:$U$35,19,FALSE))</f>
        <v/>
      </c>
      <c r="AX240" s="174">
        <f>IF($BB$3="４週",SUM(S240:AT240),IF($BB$3="暦月",SUM(S240:AW240),""))</f>
        <v>0</v>
      </c>
      <c r="AY240" s="182"/>
      <c r="AZ240" s="188">
        <f>IF($BB$3="４週",AX240/4,IF($BB$3="暦月",'通所型サービス（100名）'!AX240/('通所型サービス（100名）'!$BB$8/7),""))</f>
        <v>0</v>
      </c>
      <c r="BA240" s="106"/>
      <c r="BB240" s="25"/>
      <c r="BC240" s="37"/>
      <c r="BD240" s="37"/>
      <c r="BE240" s="37"/>
      <c r="BF240" s="91"/>
      <c r="BG240" s="3"/>
      <c r="BH240" s="3"/>
      <c r="BI240" s="3"/>
      <c r="BJ240" s="3"/>
      <c r="BK240" s="3"/>
      <c r="BL240" s="3"/>
      <c r="BM240" s="3"/>
      <c r="BN240" s="3"/>
      <c r="BO240" s="3"/>
      <c r="BP240" s="3"/>
      <c r="BQ240" s="3"/>
      <c r="BR240" s="3"/>
      <c r="BS240" s="3"/>
      <c r="BT240" s="3"/>
      <c r="BU240" s="3"/>
    </row>
    <row r="241" spans="1:73" ht="20.25" customHeight="1">
      <c r="A241" s="3"/>
      <c r="B241" s="12">
        <f>B238+1</f>
        <v>74</v>
      </c>
      <c r="C241" s="27"/>
      <c r="D241" s="38"/>
      <c r="E241" s="43"/>
      <c r="F241" s="51"/>
      <c r="G241" s="51"/>
      <c r="H241" s="70"/>
      <c r="I241" s="38"/>
      <c r="J241" s="38"/>
      <c r="K241" s="43"/>
      <c r="L241" s="84"/>
      <c r="M241" s="38"/>
      <c r="N241" s="38"/>
      <c r="O241" s="90"/>
      <c r="P241" s="96" t="s">
        <v>54</v>
      </c>
      <c r="Q241" s="102"/>
      <c r="R241" s="107"/>
      <c r="S241" s="216"/>
      <c r="T241" s="218"/>
      <c r="U241" s="218"/>
      <c r="V241" s="218"/>
      <c r="W241" s="218"/>
      <c r="X241" s="218"/>
      <c r="Y241" s="219"/>
      <c r="Z241" s="216"/>
      <c r="AA241" s="218"/>
      <c r="AB241" s="218"/>
      <c r="AC241" s="218"/>
      <c r="AD241" s="218"/>
      <c r="AE241" s="218"/>
      <c r="AF241" s="219"/>
      <c r="AG241" s="216"/>
      <c r="AH241" s="218"/>
      <c r="AI241" s="218"/>
      <c r="AJ241" s="218"/>
      <c r="AK241" s="218"/>
      <c r="AL241" s="218"/>
      <c r="AM241" s="219"/>
      <c r="AN241" s="216"/>
      <c r="AO241" s="218"/>
      <c r="AP241" s="218"/>
      <c r="AQ241" s="218"/>
      <c r="AR241" s="218"/>
      <c r="AS241" s="218"/>
      <c r="AT241" s="219"/>
      <c r="AU241" s="216"/>
      <c r="AV241" s="218"/>
      <c r="AW241" s="218"/>
      <c r="AX241" s="221"/>
      <c r="AY241" s="183"/>
      <c r="AZ241" s="226"/>
      <c r="BA241" s="107"/>
      <c r="BB241" s="198"/>
      <c r="BC241" s="38"/>
      <c r="BD241" s="38"/>
      <c r="BE241" s="38"/>
      <c r="BF241" s="90"/>
      <c r="BG241" s="3"/>
      <c r="BH241" s="3"/>
      <c r="BI241" s="3"/>
      <c r="BJ241" s="3"/>
      <c r="BK241" s="3"/>
      <c r="BL241" s="3"/>
      <c r="BM241" s="3"/>
      <c r="BN241" s="3"/>
      <c r="BO241" s="3"/>
      <c r="BP241" s="3"/>
      <c r="BQ241" s="3"/>
      <c r="BR241" s="3"/>
      <c r="BS241" s="3"/>
      <c r="BT241" s="3"/>
      <c r="BU241" s="3"/>
    </row>
    <row r="242" spans="1:73" ht="20.25" customHeight="1">
      <c r="A242" s="3"/>
      <c r="B242" s="8"/>
      <c r="C242" s="18"/>
      <c r="D242" s="32"/>
      <c r="E242" s="40"/>
      <c r="F242" s="49"/>
      <c r="G242" s="57"/>
      <c r="H242" s="66"/>
      <c r="I242" s="32"/>
      <c r="J242" s="32"/>
      <c r="K242" s="40"/>
      <c r="L242" s="66"/>
      <c r="M242" s="32"/>
      <c r="N242" s="32"/>
      <c r="O242" s="80"/>
      <c r="P242" s="94" t="s">
        <v>69</v>
      </c>
      <c r="Q242" s="100"/>
      <c r="R242" s="105"/>
      <c r="S242" s="118" t="str">
        <f>IF(S241="","",VLOOKUP(S241,'シフト記号表（勤務時間帯）'!$C$6:$K$35,9,FALSE))</f>
        <v/>
      </c>
      <c r="T242" s="130" t="str">
        <f>IF(T241="","",VLOOKUP(T241,'シフト記号表（勤務時間帯）'!$C$6:$K$35,9,FALSE))</f>
        <v/>
      </c>
      <c r="U242" s="130" t="str">
        <f>IF(U241="","",VLOOKUP(U241,'シフト記号表（勤務時間帯）'!$C$6:$K$35,9,FALSE))</f>
        <v/>
      </c>
      <c r="V242" s="130" t="str">
        <f>IF(V241="","",VLOOKUP(V241,'シフト記号表（勤務時間帯）'!$C$6:$K$35,9,FALSE))</f>
        <v/>
      </c>
      <c r="W242" s="130" t="str">
        <f>IF(W241="","",VLOOKUP(W241,'シフト記号表（勤務時間帯）'!$C$6:$K$35,9,FALSE))</f>
        <v/>
      </c>
      <c r="X242" s="130" t="str">
        <f>IF(X241="","",VLOOKUP(X241,'シフト記号表（勤務時間帯）'!$C$6:$K$35,9,FALSE))</f>
        <v/>
      </c>
      <c r="Y242" s="142" t="str">
        <f>IF(Y241="","",VLOOKUP(Y241,'シフト記号表（勤務時間帯）'!$C$6:$K$35,9,FALSE))</f>
        <v/>
      </c>
      <c r="Z242" s="118" t="str">
        <f>IF(Z241="","",VLOOKUP(Z241,'シフト記号表（勤務時間帯）'!$C$6:$K$35,9,FALSE))</f>
        <v/>
      </c>
      <c r="AA242" s="130" t="str">
        <f>IF(AA241="","",VLOOKUP(AA241,'シフト記号表（勤務時間帯）'!$C$6:$K$35,9,FALSE))</f>
        <v/>
      </c>
      <c r="AB242" s="130" t="str">
        <f>IF(AB241="","",VLOOKUP(AB241,'シフト記号表（勤務時間帯）'!$C$6:$K$35,9,FALSE))</f>
        <v/>
      </c>
      <c r="AC242" s="130" t="str">
        <f>IF(AC241="","",VLOOKUP(AC241,'シフト記号表（勤務時間帯）'!$C$6:$K$35,9,FALSE))</f>
        <v/>
      </c>
      <c r="AD242" s="130" t="str">
        <f>IF(AD241="","",VLOOKUP(AD241,'シフト記号表（勤務時間帯）'!$C$6:$K$35,9,FALSE))</f>
        <v/>
      </c>
      <c r="AE242" s="130" t="str">
        <f>IF(AE241="","",VLOOKUP(AE241,'シフト記号表（勤務時間帯）'!$C$6:$K$35,9,FALSE))</f>
        <v/>
      </c>
      <c r="AF242" s="142" t="str">
        <f>IF(AF241="","",VLOOKUP(AF241,'シフト記号表（勤務時間帯）'!$C$6:$K$35,9,FALSE))</f>
        <v/>
      </c>
      <c r="AG242" s="118" t="str">
        <f>IF(AG241="","",VLOOKUP(AG241,'シフト記号表（勤務時間帯）'!$C$6:$K$35,9,FALSE))</f>
        <v/>
      </c>
      <c r="AH242" s="130" t="str">
        <f>IF(AH241="","",VLOOKUP(AH241,'シフト記号表（勤務時間帯）'!$C$6:$K$35,9,FALSE))</f>
        <v/>
      </c>
      <c r="AI242" s="130" t="str">
        <f>IF(AI241="","",VLOOKUP(AI241,'シフト記号表（勤務時間帯）'!$C$6:$K$35,9,FALSE))</f>
        <v/>
      </c>
      <c r="AJ242" s="130" t="str">
        <f>IF(AJ241="","",VLOOKUP(AJ241,'シフト記号表（勤務時間帯）'!$C$6:$K$35,9,FALSE))</f>
        <v/>
      </c>
      <c r="AK242" s="130" t="str">
        <f>IF(AK241="","",VLOOKUP(AK241,'シフト記号表（勤務時間帯）'!$C$6:$K$35,9,FALSE))</f>
        <v/>
      </c>
      <c r="AL242" s="130" t="str">
        <f>IF(AL241="","",VLOOKUP(AL241,'シフト記号表（勤務時間帯）'!$C$6:$K$35,9,FALSE))</f>
        <v/>
      </c>
      <c r="AM242" s="142" t="str">
        <f>IF(AM241="","",VLOOKUP(AM241,'シフト記号表（勤務時間帯）'!$C$6:$K$35,9,FALSE))</f>
        <v/>
      </c>
      <c r="AN242" s="118" t="str">
        <f>IF(AN241="","",VLOOKUP(AN241,'シフト記号表（勤務時間帯）'!$C$6:$K$35,9,FALSE))</f>
        <v/>
      </c>
      <c r="AO242" s="130" t="str">
        <f>IF(AO241="","",VLOOKUP(AO241,'シフト記号表（勤務時間帯）'!$C$6:$K$35,9,FALSE))</f>
        <v/>
      </c>
      <c r="AP242" s="130" t="str">
        <f>IF(AP241="","",VLOOKUP(AP241,'シフト記号表（勤務時間帯）'!$C$6:$K$35,9,FALSE))</f>
        <v/>
      </c>
      <c r="AQ242" s="130" t="str">
        <f>IF(AQ241="","",VLOOKUP(AQ241,'シフト記号表（勤務時間帯）'!$C$6:$K$35,9,FALSE))</f>
        <v/>
      </c>
      <c r="AR242" s="130" t="str">
        <f>IF(AR241="","",VLOOKUP(AR241,'シフト記号表（勤務時間帯）'!$C$6:$K$35,9,FALSE))</f>
        <v/>
      </c>
      <c r="AS242" s="130" t="str">
        <f>IF(AS241="","",VLOOKUP(AS241,'シフト記号表（勤務時間帯）'!$C$6:$K$35,9,FALSE))</f>
        <v/>
      </c>
      <c r="AT242" s="142" t="str">
        <f>IF(AT241="","",VLOOKUP(AT241,'シフト記号表（勤務時間帯）'!$C$6:$K$35,9,FALSE))</f>
        <v/>
      </c>
      <c r="AU242" s="118" t="str">
        <f>IF(AU241="","",VLOOKUP(AU241,'シフト記号表（勤務時間帯）'!$C$6:$K$35,9,FALSE))</f>
        <v/>
      </c>
      <c r="AV242" s="130" t="str">
        <f>IF(AV241="","",VLOOKUP(AV241,'シフト記号表（勤務時間帯）'!$C$6:$K$35,9,FALSE))</f>
        <v/>
      </c>
      <c r="AW242" s="130" t="str">
        <f>IF(AW241="","",VLOOKUP(AW241,'シフト記号表（勤務時間帯）'!$C$6:$K$35,9,FALSE))</f>
        <v/>
      </c>
      <c r="AX242" s="173">
        <f>IF($BB$3="４週",SUM(S242:AT242),IF($BB$3="暦月",SUM(S242:AW242),""))</f>
        <v>0</v>
      </c>
      <c r="AY242" s="181"/>
      <c r="AZ242" s="187">
        <f>IF($BB$3="４週",AX242/4,IF($BB$3="暦月",'通所型サービス（100名）'!AX242/('通所型サービス（100名）'!$BB$8/7),""))</f>
        <v>0</v>
      </c>
      <c r="BA242" s="105"/>
      <c r="BB242" s="18"/>
      <c r="BC242" s="32"/>
      <c r="BD242" s="32"/>
      <c r="BE242" s="32"/>
      <c r="BF242" s="80"/>
      <c r="BG242" s="3"/>
      <c r="BH242" s="3"/>
      <c r="BI242" s="3"/>
      <c r="BJ242" s="3"/>
      <c r="BK242" s="3"/>
      <c r="BL242" s="3"/>
      <c r="BM242" s="3"/>
      <c r="BN242" s="3"/>
      <c r="BO242" s="3"/>
      <c r="BP242" s="3"/>
      <c r="BQ242" s="3"/>
      <c r="BR242" s="3"/>
      <c r="BS242" s="3"/>
      <c r="BT242" s="3"/>
      <c r="BU242" s="3"/>
    </row>
    <row r="243" spans="1:73" ht="20.25" customHeight="1">
      <c r="A243" s="3"/>
      <c r="B243" s="11"/>
      <c r="C243" s="25"/>
      <c r="D243" s="37"/>
      <c r="E243" s="42"/>
      <c r="F243" s="209">
        <f>C241</f>
        <v>0</v>
      </c>
      <c r="G243" s="60"/>
      <c r="H243" s="69"/>
      <c r="I243" s="37"/>
      <c r="J243" s="37"/>
      <c r="K243" s="42"/>
      <c r="L243" s="69"/>
      <c r="M243" s="37"/>
      <c r="N243" s="37"/>
      <c r="O243" s="91"/>
      <c r="P243" s="95" t="s">
        <v>36</v>
      </c>
      <c r="Q243" s="101"/>
      <c r="R243" s="106"/>
      <c r="S243" s="119" t="str">
        <f>IF(S241="","",VLOOKUP(S241,'シフト記号表（勤務時間帯）'!$C$6:$U$35,19,FALSE))</f>
        <v/>
      </c>
      <c r="T243" s="131" t="str">
        <f>IF(T241="","",VLOOKUP(T241,'シフト記号表（勤務時間帯）'!$C$6:$U$35,19,FALSE))</f>
        <v/>
      </c>
      <c r="U243" s="131" t="str">
        <f>IF(U241="","",VLOOKUP(U241,'シフト記号表（勤務時間帯）'!$C$6:$U$35,19,FALSE))</f>
        <v/>
      </c>
      <c r="V243" s="131" t="str">
        <f>IF(V241="","",VLOOKUP(V241,'シフト記号表（勤務時間帯）'!$C$6:$U$35,19,FALSE))</f>
        <v/>
      </c>
      <c r="W243" s="131" t="str">
        <f>IF(W241="","",VLOOKUP(W241,'シフト記号表（勤務時間帯）'!$C$6:$U$35,19,FALSE))</f>
        <v/>
      </c>
      <c r="X243" s="131" t="str">
        <f>IF(X241="","",VLOOKUP(X241,'シフト記号表（勤務時間帯）'!$C$6:$U$35,19,FALSE))</f>
        <v/>
      </c>
      <c r="Y243" s="143" t="str">
        <f>IF(Y241="","",VLOOKUP(Y241,'シフト記号表（勤務時間帯）'!$C$6:$U$35,19,FALSE))</f>
        <v/>
      </c>
      <c r="Z243" s="119" t="str">
        <f>IF(Z241="","",VLOOKUP(Z241,'シフト記号表（勤務時間帯）'!$C$6:$U$35,19,FALSE))</f>
        <v/>
      </c>
      <c r="AA243" s="131" t="str">
        <f>IF(AA241="","",VLOOKUP(AA241,'シフト記号表（勤務時間帯）'!$C$6:$U$35,19,FALSE))</f>
        <v/>
      </c>
      <c r="AB243" s="131" t="str">
        <f>IF(AB241="","",VLOOKUP(AB241,'シフト記号表（勤務時間帯）'!$C$6:$U$35,19,FALSE))</f>
        <v/>
      </c>
      <c r="AC243" s="131" t="str">
        <f>IF(AC241="","",VLOOKUP(AC241,'シフト記号表（勤務時間帯）'!$C$6:$U$35,19,FALSE))</f>
        <v/>
      </c>
      <c r="AD243" s="131" t="str">
        <f>IF(AD241="","",VLOOKUP(AD241,'シフト記号表（勤務時間帯）'!$C$6:$U$35,19,FALSE))</f>
        <v/>
      </c>
      <c r="AE243" s="131" t="str">
        <f>IF(AE241="","",VLOOKUP(AE241,'シフト記号表（勤務時間帯）'!$C$6:$U$35,19,FALSE))</f>
        <v/>
      </c>
      <c r="AF243" s="143" t="str">
        <f>IF(AF241="","",VLOOKUP(AF241,'シフト記号表（勤務時間帯）'!$C$6:$U$35,19,FALSE))</f>
        <v/>
      </c>
      <c r="AG243" s="119" t="str">
        <f>IF(AG241="","",VLOOKUP(AG241,'シフト記号表（勤務時間帯）'!$C$6:$U$35,19,FALSE))</f>
        <v/>
      </c>
      <c r="AH243" s="131" t="str">
        <f>IF(AH241="","",VLOOKUP(AH241,'シフト記号表（勤務時間帯）'!$C$6:$U$35,19,FALSE))</f>
        <v/>
      </c>
      <c r="AI243" s="131" t="str">
        <f>IF(AI241="","",VLOOKUP(AI241,'シフト記号表（勤務時間帯）'!$C$6:$U$35,19,FALSE))</f>
        <v/>
      </c>
      <c r="AJ243" s="131" t="str">
        <f>IF(AJ241="","",VLOOKUP(AJ241,'シフト記号表（勤務時間帯）'!$C$6:$U$35,19,FALSE))</f>
        <v/>
      </c>
      <c r="AK243" s="131" t="str">
        <f>IF(AK241="","",VLOOKUP(AK241,'シフト記号表（勤務時間帯）'!$C$6:$U$35,19,FALSE))</f>
        <v/>
      </c>
      <c r="AL243" s="131" t="str">
        <f>IF(AL241="","",VLOOKUP(AL241,'シフト記号表（勤務時間帯）'!$C$6:$U$35,19,FALSE))</f>
        <v/>
      </c>
      <c r="AM243" s="143" t="str">
        <f>IF(AM241="","",VLOOKUP(AM241,'シフト記号表（勤務時間帯）'!$C$6:$U$35,19,FALSE))</f>
        <v/>
      </c>
      <c r="AN243" s="119" t="str">
        <f>IF(AN241="","",VLOOKUP(AN241,'シフト記号表（勤務時間帯）'!$C$6:$U$35,19,FALSE))</f>
        <v/>
      </c>
      <c r="AO243" s="131" t="str">
        <f>IF(AO241="","",VLOOKUP(AO241,'シフト記号表（勤務時間帯）'!$C$6:$U$35,19,FALSE))</f>
        <v/>
      </c>
      <c r="AP243" s="131" t="str">
        <f>IF(AP241="","",VLOOKUP(AP241,'シフト記号表（勤務時間帯）'!$C$6:$U$35,19,FALSE))</f>
        <v/>
      </c>
      <c r="AQ243" s="131" t="str">
        <f>IF(AQ241="","",VLOOKUP(AQ241,'シフト記号表（勤務時間帯）'!$C$6:$U$35,19,FALSE))</f>
        <v/>
      </c>
      <c r="AR243" s="131" t="str">
        <f>IF(AR241="","",VLOOKUP(AR241,'シフト記号表（勤務時間帯）'!$C$6:$U$35,19,FALSE))</f>
        <v/>
      </c>
      <c r="AS243" s="131" t="str">
        <f>IF(AS241="","",VLOOKUP(AS241,'シフト記号表（勤務時間帯）'!$C$6:$U$35,19,FALSE))</f>
        <v/>
      </c>
      <c r="AT243" s="143" t="str">
        <f>IF(AT241="","",VLOOKUP(AT241,'シフト記号表（勤務時間帯）'!$C$6:$U$35,19,FALSE))</f>
        <v/>
      </c>
      <c r="AU243" s="119" t="str">
        <f>IF(AU241="","",VLOOKUP(AU241,'シフト記号表（勤務時間帯）'!$C$6:$U$35,19,FALSE))</f>
        <v/>
      </c>
      <c r="AV243" s="131" t="str">
        <f>IF(AV241="","",VLOOKUP(AV241,'シフト記号表（勤務時間帯）'!$C$6:$U$35,19,FALSE))</f>
        <v/>
      </c>
      <c r="AW243" s="131" t="str">
        <f>IF(AW241="","",VLOOKUP(AW241,'シフト記号表（勤務時間帯）'!$C$6:$U$35,19,FALSE))</f>
        <v/>
      </c>
      <c r="AX243" s="174">
        <f>IF($BB$3="４週",SUM(S243:AT243),IF($BB$3="暦月",SUM(S243:AW243),""))</f>
        <v>0</v>
      </c>
      <c r="AY243" s="182"/>
      <c r="AZ243" s="188">
        <f>IF($BB$3="４週",AX243/4,IF($BB$3="暦月",'通所型サービス（100名）'!AX243/('通所型サービス（100名）'!$BB$8/7),""))</f>
        <v>0</v>
      </c>
      <c r="BA243" s="106"/>
      <c r="BB243" s="25"/>
      <c r="BC243" s="37"/>
      <c r="BD243" s="37"/>
      <c r="BE243" s="37"/>
      <c r="BF243" s="91"/>
      <c r="BG243" s="3"/>
      <c r="BH243" s="3"/>
      <c r="BI243" s="3"/>
      <c r="BJ243" s="3"/>
      <c r="BK243" s="3"/>
      <c r="BL243" s="3"/>
      <c r="BM243" s="3"/>
      <c r="BN243" s="3"/>
      <c r="BO243" s="3"/>
      <c r="BP243" s="3"/>
      <c r="BQ243" s="3"/>
      <c r="BR243" s="3"/>
      <c r="BS243" s="3"/>
      <c r="BT243" s="3"/>
      <c r="BU243" s="3"/>
    </row>
    <row r="244" spans="1:73" ht="20.25" customHeight="1">
      <c r="A244" s="3"/>
      <c r="B244" s="12">
        <f>B241+1</f>
        <v>75</v>
      </c>
      <c r="C244" s="27"/>
      <c r="D244" s="38"/>
      <c r="E244" s="43"/>
      <c r="F244" s="51"/>
      <c r="G244" s="51"/>
      <c r="H244" s="70"/>
      <c r="I244" s="38"/>
      <c r="J244" s="38"/>
      <c r="K244" s="43"/>
      <c r="L244" s="84"/>
      <c r="M244" s="38"/>
      <c r="N244" s="38"/>
      <c r="O244" s="90"/>
      <c r="P244" s="96" t="s">
        <v>54</v>
      </c>
      <c r="Q244" s="102"/>
      <c r="R244" s="107"/>
      <c r="S244" s="216"/>
      <c r="T244" s="218"/>
      <c r="U244" s="218"/>
      <c r="V244" s="218"/>
      <c r="W244" s="218"/>
      <c r="X244" s="218"/>
      <c r="Y244" s="219"/>
      <c r="Z244" s="216"/>
      <c r="AA244" s="218"/>
      <c r="AB244" s="218"/>
      <c r="AC244" s="218"/>
      <c r="AD244" s="218"/>
      <c r="AE244" s="218"/>
      <c r="AF244" s="219"/>
      <c r="AG244" s="216"/>
      <c r="AH244" s="218"/>
      <c r="AI244" s="218"/>
      <c r="AJ244" s="218"/>
      <c r="AK244" s="218"/>
      <c r="AL244" s="218"/>
      <c r="AM244" s="219"/>
      <c r="AN244" s="216"/>
      <c r="AO244" s="218"/>
      <c r="AP244" s="218"/>
      <c r="AQ244" s="218"/>
      <c r="AR244" s="218"/>
      <c r="AS244" s="218"/>
      <c r="AT244" s="219"/>
      <c r="AU244" s="216"/>
      <c r="AV244" s="218"/>
      <c r="AW244" s="218"/>
      <c r="AX244" s="221"/>
      <c r="AY244" s="183"/>
      <c r="AZ244" s="226"/>
      <c r="BA244" s="107"/>
      <c r="BB244" s="198"/>
      <c r="BC244" s="38"/>
      <c r="BD244" s="38"/>
      <c r="BE244" s="38"/>
      <c r="BF244" s="90"/>
      <c r="BG244" s="3"/>
      <c r="BH244" s="3"/>
      <c r="BI244" s="3"/>
      <c r="BJ244" s="3"/>
      <c r="BK244" s="3"/>
      <c r="BL244" s="3"/>
      <c r="BM244" s="3"/>
      <c r="BN244" s="3"/>
      <c r="BO244" s="3"/>
      <c r="BP244" s="3"/>
      <c r="BQ244" s="3"/>
      <c r="BR244" s="3"/>
      <c r="BS244" s="3"/>
      <c r="BT244" s="3"/>
      <c r="BU244" s="3"/>
    </row>
    <row r="245" spans="1:73" ht="20.25" customHeight="1">
      <c r="A245" s="3"/>
      <c r="B245" s="8"/>
      <c r="C245" s="18"/>
      <c r="D245" s="32"/>
      <c r="E245" s="40"/>
      <c r="F245" s="49"/>
      <c r="G245" s="57"/>
      <c r="H245" s="66"/>
      <c r="I245" s="32"/>
      <c r="J245" s="32"/>
      <c r="K245" s="40"/>
      <c r="L245" s="66"/>
      <c r="M245" s="32"/>
      <c r="N245" s="32"/>
      <c r="O245" s="80"/>
      <c r="P245" s="94" t="s">
        <v>69</v>
      </c>
      <c r="Q245" s="100"/>
      <c r="R245" s="105"/>
      <c r="S245" s="118" t="str">
        <f>IF(S244="","",VLOOKUP(S244,'シフト記号表（勤務時間帯）'!$C$6:$K$35,9,FALSE))</f>
        <v/>
      </c>
      <c r="T245" s="130" t="str">
        <f>IF(T244="","",VLOOKUP(T244,'シフト記号表（勤務時間帯）'!$C$6:$K$35,9,FALSE))</f>
        <v/>
      </c>
      <c r="U245" s="130" t="str">
        <f>IF(U244="","",VLOOKUP(U244,'シフト記号表（勤務時間帯）'!$C$6:$K$35,9,FALSE))</f>
        <v/>
      </c>
      <c r="V245" s="130" t="str">
        <f>IF(V244="","",VLOOKUP(V244,'シフト記号表（勤務時間帯）'!$C$6:$K$35,9,FALSE))</f>
        <v/>
      </c>
      <c r="W245" s="130" t="str">
        <f>IF(W244="","",VLOOKUP(W244,'シフト記号表（勤務時間帯）'!$C$6:$K$35,9,FALSE))</f>
        <v/>
      </c>
      <c r="X245" s="130" t="str">
        <f>IF(X244="","",VLOOKUP(X244,'シフト記号表（勤務時間帯）'!$C$6:$K$35,9,FALSE))</f>
        <v/>
      </c>
      <c r="Y245" s="142" t="str">
        <f>IF(Y244="","",VLOOKUP(Y244,'シフト記号表（勤務時間帯）'!$C$6:$K$35,9,FALSE))</f>
        <v/>
      </c>
      <c r="Z245" s="118" t="str">
        <f>IF(Z244="","",VLOOKUP(Z244,'シフト記号表（勤務時間帯）'!$C$6:$K$35,9,FALSE))</f>
        <v/>
      </c>
      <c r="AA245" s="130" t="str">
        <f>IF(AA244="","",VLOOKUP(AA244,'シフト記号表（勤務時間帯）'!$C$6:$K$35,9,FALSE))</f>
        <v/>
      </c>
      <c r="AB245" s="130" t="str">
        <f>IF(AB244="","",VLOOKUP(AB244,'シフト記号表（勤務時間帯）'!$C$6:$K$35,9,FALSE))</f>
        <v/>
      </c>
      <c r="AC245" s="130" t="str">
        <f>IF(AC244="","",VLOOKUP(AC244,'シフト記号表（勤務時間帯）'!$C$6:$K$35,9,FALSE))</f>
        <v/>
      </c>
      <c r="AD245" s="130" t="str">
        <f>IF(AD244="","",VLOOKUP(AD244,'シフト記号表（勤務時間帯）'!$C$6:$K$35,9,FALSE))</f>
        <v/>
      </c>
      <c r="AE245" s="130" t="str">
        <f>IF(AE244="","",VLOOKUP(AE244,'シフト記号表（勤務時間帯）'!$C$6:$K$35,9,FALSE))</f>
        <v/>
      </c>
      <c r="AF245" s="142" t="str">
        <f>IF(AF244="","",VLOOKUP(AF244,'シフト記号表（勤務時間帯）'!$C$6:$K$35,9,FALSE))</f>
        <v/>
      </c>
      <c r="AG245" s="118" t="str">
        <f>IF(AG244="","",VLOOKUP(AG244,'シフト記号表（勤務時間帯）'!$C$6:$K$35,9,FALSE))</f>
        <v/>
      </c>
      <c r="AH245" s="130" t="str">
        <f>IF(AH244="","",VLOOKUP(AH244,'シフト記号表（勤務時間帯）'!$C$6:$K$35,9,FALSE))</f>
        <v/>
      </c>
      <c r="AI245" s="130" t="str">
        <f>IF(AI244="","",VLOOKUP(AI244,'シフト記号表（勤務時間帯）'!$C$6:$K$35,9,FALSE))</f>
        <v/>
      </c>
      <c r="AJ245" s="130" t="str">
        <f>IF(AJ244="","",VLOOKUP(AJ244,'シフト記号表（勤務時間帯）'!$C$6:$K$35,9,FALSE))</f>
        <v/>
      </c>
      <c r="AK245" s="130" t="str">
        <f>IF(AK244="","",VLOOKUP(AK244,'シフト記号表（勤務時間帯）'!$C$6:$K$35,9,FALSE))</f>
        <v/>
      </c>
      <c r="AL245" s="130" t="str">
        <f>IF(AL244="","",VLOOKUP(AL244,'シフト記号表（勤務時間帯）'!$C$6:$K$35,9,FALSE))</f>
        <v/>
      </c>
      <c r="AM245" s="142" t="str">
        <f>IF(AM244="","",VLOOKUP(AM244,'シフト記号表（勤務時間帯）'!$C$6:$K$35,9,FALSE))</f>
        <v/>
      </c>
      <c r="AN245" s="118" t="str">
        <f>IF(AN244="","",VLOOKUP(AN244,'シフト記号表（勤務時間帯）'!$C$6:$K$35,9,FALSE))</f>
        <v/>
      </c>
      <c r="AO245" s="130" t="str">
        <f>IF(AO244="","",VLOOKUP(AO244,'シフト記号表（勤務時間帯）'!$C$6:$K$35,9,FALSE))</f>
        <v/>
      </c>
      <c r="AP245" s="130" t="str">
        <f>IF(AP244="","",VLOOKUP(AP244,'シフト記号表（勤務時間帯）'!$C$6:$K$35,9,FALSE))</f>
        <v/>
      </c>
      <c r="AQ245" s="130" t="str">
        <f>IF(AQ244="","",VLOOKUP(AQ244,'シフト記号表（勤務時間帯）'!$C$6:$K$35,9,FALSE))</f>
        <v/>
      </c>
      <c r="AR245" s="130" t="str">
        <f>IF(AR244="","",VLOOKUP(AR244,'シフト記号表（勤務時間帯）'!$C$6:$K$35,9,FALSE))</f>
        <v/>
      </c>
      <c r="AS245" s="130" t="str">
        <f>IF(AS244="","",VLOOKUP(AS244,'シフト記号表（勤務時間帯）'!$C$6:$K$35,9,FALSE))</f>
        <v/>
      </c>
      <c r="AT245" s="142" t="str">
        <f>IF(AT244="","",VLOOKUP(AT244,'シフト記号表（勤務時間帯）'!$C$6:$K$35,9,FALSE))</f>
        <v/>
      </c>
      <c r="AU245" s="118" t="str">
        <f>IF(AU244="","",VLOOKUP(AU244,'シフト記号表（勤務時間帯）'!$C$6:$K$35,9,FALSE))</f>
        <v/>
      </c>
      <c r="AV245" s="130" t="str">
        <f>IF(AV244="","",VLOOKUP(AV244,'シフト記号表（勤務時間帯）'!$C$6:$K$35,9,FALSE))</f>
        <v/>
      </c>
      <c r="AW245" s="130" t="str">
        <f>IF(AW244="","",VLOOKUP(AW244,'シフト記号表（勤務時間帯）'!$C$6:$K$35,9,FALSE))</f>
        <v/>
      </c>
      <c r="AX245" s="173">
        <f>IF($BB$3="４週",SUM(S245:AT245),IF($BB$3="暦月",SUM(S245:AW245),""))</f>
        <v>0</v>
      </c>
      <c r="AY245" s="181"/>
      <c r="AZ245" s="187">
        <f>IF($BB$3="４週",AX245/4,IF($BB$3="暦月",'通所型サービス（100名）'!AX245/('通所型サービス（100名）'!$BB$8/7),""))</f>
        <v>0</v>
      </c>
      <c r="BA245" s="105"/>
      <c r="BB245" s="18"/>
      <c r="BC245" s="32"/>
      <c r="BD245" s="32"/>
      <c r="BE245" s="32"/>
      <c r="BF245" s="80"/>
      <c r="BG245" s="3"/>
      <c r="BH245" s="3"/>
      <c r="BI245" s="3"/>
      <c r="BJ245" s="3"/>
      <c r="BK245" s="3"/>
      <c r="BL245" s="3"/>
      <c r="BM245" s="3"/>
      <c r="BN245" s="3"/>
      <c r="BO245" s="3"/>
      <c r="BP245" s="3"/>
      <c r="BQ245" s="3"/>
      <c r="BR245" s="3"/>
      <c r="BS245" s="3"/>
      <c r="BT245" s="3"/>
      <c r="BU245" s="3"/>
    </row>
    <row r="246" spans="1:73" ht="20.25" customHeight="1">
      <c r="A246" s="3"/>
      <c r="B246" s="11"/>
      <c r="C246" s="25"/>
      <c r="D246" s="37"/>
      <c r="E246" s="42"/>
      <c r="F246" s="209">
        <f>C244</f>
        <v>0</v>
      </c>
      <c r="G246" s="60"/>
      <c r="H246" s="69"/>
      <c r="I246" s="37"/>
      <c r="J246" s="37"/>
      <c r="K246" s="42"/>
      <c r="L246" s="69"/>
      <c r="M246" s="37"/>
      <c r="N246" s="37"/>
      <c r="O246" s="91"/>
      <c r="P246" s="95" t="s">
        <v>36</v>
      </c>
      <c r="Q246" s="101"/>
      <c r="R246" s="106"/>
      <c r="S246" s="119" t="str">
        <f>IF(S244="","",VLOOKUP(S244,'シフト記号表（勤務時間帯）'!$C$6:$U$35,19,FALSE))</f>
        <v/>
      </c>
      <c r="T246" s="131" t="str">
        <f>IF(T244="","",VLOOKUP(T244,'シフト記号表（勤務時間帯）'!$C$6:$U$35,19,FALSE))</f>
        <v/>
      </c>
      <c r="U246" s="131" t="str">
        <f>IF(U244="","",VLOOKUP(U244,'シフト記号表（勤務時間帯）'!$C$6:$U$35,19,FALSE))</f>
        <v/>
      </c>
      <c r="V246" s="131" t="str">
        <f>IF(V244="","",VLOOKUP(V244,'シフト記号表（勤務時間帯）'!$C$6:$U$35,19,FALSE))</f>
        <v/>
      </c>
      <c r="W246" s="131" t="str">
        <f>IF(W244="","",VLOOKUP(W244,'シフト記号表（勤務時間帯）'!$C$6:$U$35,19,FALSE))</f>
        <v/>
      </c>
      <c r="X246" s="131" t="str">
        <f>IF(X244="","",VLOOKUP(X244,'シフト記号表（勤務時間帯）'!$C$6:$U$35,19,FALSE))</f>
        <v/>
      </c>
      <c r="Y246" s="143" t="str">
        <f>IF(Y244="","",VLOOKUP(Y244,'シフト記号表（勤務時間帯）'!$C$6:$U$35,19,FALSE))</f>
        <v/>
      </c>
      <c r="Z246" s="119" t="str">
        <f>IF(Z244="","",VLOOKUP(Z244,'シフト記号表（勤務時間帯）'!$C$6:$U$35,19,FALSE))</f>
        <v/>
      </c>
      <c r="AA246" s="131" t="str">
        <f>IF(AA244="","",VLOOKUP(AA244,'シフト記号表（勤務時間帯）'!$C$6:$U$35,19,FALSE))</f>
        <v/>
      </c>
      <c r="AB246" s="131" t="str">
        <f>IF(AB244="","",VLOOKUP(AB244,'シフト記号表（勤務時間帯）'!$C$6:$U$35,19,FALSE))</f>
        <v/>
      </c>
      <c r="AC246" s="131" t="str">
        <f>IF(AC244="","",VLOOKUP(AC244,'シフト記号表（勤務時間帯）'!$C$6:$U$35,19,FALSE))</f>
        <v/>
      </c>
      <c r="AD246" s="131" t="str">
        <f>IF(AD244="","",VLOOKUP(AD244,'シフト記号表（勤務時間帯）'!$C$6:$U$35,19,FALSE))</f>
        <v/>
      </c>
      <c r="AE246" s="131" t="str">
        <f>IF(AE244="","",VLOOKUP(AE244,'シフト記号表（勤務時間帯）'!$C$6:$U$35,19,FALSE))</f>
        <v/>
      </c>
      <c r="AF246" s="143" t="str">
        <f>IF(AF244="","",VLOOKUP(AF244,'シフト記号表（勤務時間帯）'!$C$6:$U$35,19,FALSE))</f>
        <v/>
      </c>
      <c r="AG246" s="119" t="str">
        <f>IF(AG244="","",VLOOKUP(AG244,'シフト記号表（勤務時間帯）'!$C$6:$U$35,19,FALSE))</f>
        <v/>
      </c>
      <c r="AH246" s="131" t="str">
        <f>IF(AH244="","",VLOOKUP(AH244,'シフト記号表（勤務時間帯）'!$C$6:$U$35,19,FALSE))</f>
        <v/>
      </c>
      <c r="AI246" s="131" t="str">
        <f>IF(AI244="","",VLOOKUP(AI244,'シフト記号表（勤務時間帯）'!$C$6:$U$35,19,FALSE))</f>
        <v/>
      </c>
      <c r="AJ246" s="131" t="str">
        <f>IF(AJ244="","",VLOOKUP(AJ244,'シフト記号表（勤務時間帯）'!$C$6:$U$35,19,FALSE))</f>
        <v/>
      </c>
      <c r="AK246" s="131" t="str">
        <f>IF(AK244="","",VLOOKUP(AK244,'シフト記号表（勤務時間帯）'!$C$6:$U$35,19,FALSE))</f>
        <v/>
      </c>
      <c r="AL246" s="131" t="str">
        <f>IF(AL244="","",VLOOKUP(AL244,'シフト記号表（勤務時間帯）'!$C$6:$U$35,19,FALSE))</f>
        <v/>
      </c>
      <c r="AM246" s="143" t="str">
        <f>IF(AM244="","",VLOOKUP(AM244,'シフト記号表（勤務時間帯）'!$C$6:$U$35,19,FALSE))</f>
        <v/>
      </c>
      <c r="AN246" s="119" t="str">
        <f>IF(AN244="","",VLOOKUP(AN244,'シフト記号表（勤務時間帯）'!$C$6:$U$35,19,FALSE))</f>
        <v/>
      </c>
      <c r="AO246" s="131" t="str">
        <f>IF(AO244="","",VLOOKUP(AO244,'シフト記号表（勤務時間帯）'!$C$6:$U$35,19,FALSE))</f>
        <v/>
      </c>
      <c r="AP246" s="131" t="str">
        <f>IF(AP244="","",VLOOKUP(AP244,'シフト記号表（勤務時間帯）'!$C$6:$U$35,19,FALSE))</f>
        <v/>
      </c>
      <c r="AQ246" s="131" t="str">
        <f>IF(AQ244="","",VLOOKUP(AQ244,'シフト記号表（勤務時間帯）'!$C$6:$U$35,19,FALSE))</f>
        <v/>
      </c>
      <c r="AR246" s="131" t="str">
        <f>IF(AR244="","",VLOOKUP(AR244,'シフト記号表（勤務時間帯）'!$C$6:$U$35,19,FALSE))</f>
        <v/>
      </c>
      <c r="AS246" s="131" t="str">
        <f>IF(AS244="","",VLOOKUP(AS244,'シフト記号表（勤務時間帯）'!$C$6:$U$35,19,FALSE))</f>
        <v/>
      </c>
      <c r="AT246" s="143" t="str">
        <f>IF(AT244="","",VLOOKUP(AT244,'シフト記号表（勤務時間帯）'!$C$6:$U$35,19,FALSE))</f>
        <v/>
      </c>
      <c r="AU246" s="119" t="str">
        <f>IF(AU244="","",VLOOKUP(AU244,'シフト記号表（勤務時間帯）'!$C$6:$U$35,19,FALSE))</f>
        <v/>
      </c>
      <c r="AV246" s="131" t="str">
        <f>IF(AV244="","",VLOOKUP(AV244,'シフト記号表（勤務時間帯）'!$C$6:$U$35,19,FALSE))</f>
        <v/>
      </c>
      <c r="AW246" s="131" t="str">
        <f>IF(AW244="","",VLOOKUP(AW244,'シフト記号表（勤務時間帯）'!$C$6:$U$35,19,FALSE))</f>
        <v/>
      </c>
      <c r="AX246" s="174">
        <f>IF($BB$3="４週",SUM(S246:AT246),IF($BB$3="暦月",SUM(S246:AW246),""))</f>
        <v>0</v>
      </c>
      <c r="AY246" s="182"/>
      <c r="AZ246" s="188">
        <f>IF($BB$3="４週",AX246/4,IF($BB$3="暦月",'通所型サービス（100名）'!AX246/('通所型サービス（100名）'!$BB$8/7),""))</f>
        <v>0</v>
      </c>
      <c r="BA246" s="106"/>
      <c r="BB246" s="25"/>
      <c r="BC246" s="37"/>
      <c r="BD246" s="37"/>
      <c r="BE246" s="37"/>
      <c r="BF246" s="91"/>
      <c r="BG246" s="3"/>
      <c r="BH246" s="3"/>
      <c r="BI246" s="3"/>
      <c r="BJ246" s="3"/>
      <c r="BK246" s="3"/>
      <c r="BL246" s="3"/>
      <c r="BM246" s="3"/>
      <c r="BN246" s="3"/>
      <c r="BO246" s="3"/>
      <c r="BP246" s="3"/>
      <c r="BQ246" s="3"/>
      <c r="BR246" s="3"/>
      <c r="BS246" s="3"/>
      <c r="BT246" s="3"/>
      <c r="BU246" s="3"/>
    </row>
    <row r="247" spans="1:73" ht="20.25" customHeight="1">
      <c r="A247" s="3"/>
      <c r="B247" s="12">
        <f>B244+1</f>
        <v>76</v>
      </c>
      <c r="C247" s="27"/>
      <c r="D247" s="38"/>
      <c r="E247" s="43"/>
      <c r="F247" s="51"/>
      <c r="G247" s="51"/>
      <c r="H247" s="70"/>
      <c r="I247" s="38"/>
      <c r="J247" s="38"/>
      <c r="K247" s="43"/>
      <c r="L247" s="84"/>
      <c r="M247" s="38"/>
      <c r="N247" s="38"/>
      <c r="O247" s="90"/>
      <c r="P247" s="96" t="s">
        <v>54</v>
      </c>
      <c r="Q247" s="102"/>
      <c r="R247" s="107"/>
      <c r="S247" s="216"/>
      <c r="T247" s="218"/>
      <c r="U247" s="218"/>
      <c r="V247" s="218"/>
      <c r="W247" s="218"/>
      <c r="X247" s="218"/>
      <c r="Y247" s="219"/>
      <c r="Z247" s="216"/>
      <c r="AA247" s="218"/>
      <c r="AB247" s="218"/>
      <c r="AC247" s="218"/>
      <c r="AD247" s="218"/>
      <c r="AE247" s="218"/>
      <c r="AF247" s="219"/>
      <c r="AG247" s="216"/>
      <c r="AH247" s="218"/>
      <c r="AI247" s="218"/>
      <c r="AJ247" s="218"/>
      <c r="AK247" s="218"/>
      <c r="AL247" s="218"/>
      <c r="AM247" s="219"/>
      <c r="AN247" s="216"/>
      <c r="AO247" s="218"/>
      <c r="AP247" s="218"/>
      <c r="AQ247" s="218"/>
      <c r="AR247" s="218"/>
      <c r="AS247" s="218"/>
      <c r="AT247" s="219"/>
      <c r="AU247" s="216"/>
      <c r="AV247" s="218"/>
      <c r="AW247" s="218"/>
      <c r="AX247" s="221"/>
      <c r="AY247" s="183"/>
      <c r="AZ247" s="226"/>
      <c r="BA247" s="107"/>
      <c r="BB247" s="198"/>
      <c r="BC247" s="38"/>
      <c r="BD247" s="38"/>
      <c r="BE247" s="38"/>
      <c r="BF247" s="90"/>
      <c r="BG247" s="3"/>
      <c r="BH247" s="3"/>
      <c r="BI247" s="3"/>
      <c r="BJ247" s="3"/>
      <c r="BK247" s="3"/>
      <c r="BL247" s="3"/>
      <c r="BM247" s="3"/>
      <c r="BN247" s="3"/>
      <c r="BO247" s="3"/>
      <c r="BP247" s="3"/>
      <c r="BQ247" s="3"/>
      <c r="BR247" s="3"/>
      <c r="BS247" s="3"/>
      <c r="BT247" s="3"/>
      <c r="BU247" s="3"/>
    </row>
    <row r="248" spans="1:73" ht="20.25" customHeight="1">
      <c r="A248" s="3"/>
      <c r="B248" s="8"/>
      <c r="C248" s="18"/>
      <c r="D248" s="32"/>
      <c r="E248" s="40"/>
      <c r="F248" s="49"/>
      <c r="G248" s="57"/>
      <c r="H248" s="66"/>
      <c r="I248" s="32"/>
      <c r="J248" s="32"/>
      <c r="K248" s="40"/>
      <c r="L248" s="66"/>
      <c r="M248" s="32"/>
      <c r="N248" s="32"/>
      <c r="O248" s="80"/>
      <c r="P248" s="94" t="s">
        <v>69</v>
      </c>
      <c r="Q248" s="100"/>
      <c r="R248" s="105"/>
      <c r="S248" s="118" t="str">
        <f>IF(S247="","",VLOOKUP(S247,'シフト記号表（勤務時間帯）'!$C$6:$K$35,9,FALSE))</f>
        <v/>
      </c>
      <c r="T248" s="130" t="str">
        <f>IF(T247="","",VLOOKUP(T247,'シフト記号表（勤務時間帯）'!$C$6:$K$35,9,FALSE))</f>
        <v/>
      </c>
      <c r="U248" s="130" t="str">
        <f>IF(U247="","",VLOOKUP(U247,'シフト記号表（勤務時間帯）'!$C$6:$K$35,9,FALSE))</f>
        <v/>
      </c>
      <c r="V248" s="130" t="str">
        <f>IF(V247="","",VLOOKUP(V247,'シフト記号表（勤務時間帯）'!$C$6:$K$35,9,FALSE))</f>
        <v/>
      </c>
      <c r="W248" s="130" t="str">
        <f>IF(W247="","",VLOOKUP(W247,'シフト記号表（勤務時間帯）'!$C$6:$K$35,9,FALSE))</f>
        <v/>
      </c>
      <c r="X248" s="130" t="str">
        <f>IF(X247="","",VLOOKUP(X247,'シフト記号表（勤務時間帯）'!$C$6:$K$35,9,FALSE))</f>
        <v/>
      </c>
      <c r="Y248" s="142" t="str">
        <f>IF(Y247="","",VLOOKUP(Y247,'シフト記号表（勤務時間帯）'!$C$6:$K$35,9,FALSE))</f>
        <v/>
      </c>
      <c r="Z248" s="118" t="str">
        <f>IF(Z247="","",VLOOKUP(Z247,'シフト記号表（勤務時間帯）'!$C$6:$K$35,9,FALSE))</f>
        <v/>
      </c>
      <c r="AA248" s="130" t="str">
        <f>IF(AA247="","",VLOOKUP(AA247,'シフト記号表（勤務時間帯）'!$C$6:$K$35,9,FALSE))</f>
        <v/>
      </c>
      <c r="AB248" s="130" t="str">
        <f>IF(AB247="","",VLOOKUP(AB247,'シフト記号表（勤務時間帯）'!$C$6:$K$35,9,FALSE))</f>
        <v/>
      </c>
      <c r="AC248" s="130" t="str">
        <f>IF(AC247="","",VLOOKUP(AC247,'シフト記号表（勤務時間帯）'!$C$6:$K$35,9,FALSE))</f>
        <v/>
      </c>
      <c r="AD248" s="130" t="str">
        <f>IF(AD247="","",VLOOKUP(AD247,'シフト記号表（勤務時間帯）'!$C$6:$K$35,9,FALSE))</f>
        <v/>
      </c>
      <c r="AE248" s="130" t="str">
        <f>IF(AE247="","",VLOOKUP(AE247,'シフト記号表（勤務時間帯）'!$C$6:$K$35,9,FALSE))</f>
        <v/>
      </c>
      <c r="AF248" s="142" t="str">
        <f>IF(AF247="","",VLOOKUP(AF247,'シフト記号表（勤務時間帯）'!$C$6:$K$35,9,FALSE))</f>
        <v/>
      </c>
      <c r="AG248" s="118" t="str">
        <f>IF(AG247="","",VLOOKUP(AG247,'シフト記号表（勤務時間帯）'!$C$6:$K$35,9,FALSE))</f>
        <v/>
      </c>
      <c r="AH248" s="130" t="str">
        <f>IF(AH247="","",VLOOKUP(AH247,'シフト記号表（勤務時間帯）'!$C$6:$K$35,9,FALSE))</f>
        <v/>
      </c>
      <c r="AI248" s="130" t="str">
        <f>IF(AI247="","",VLOOKUP(AI247,'シフト記号表（勤務時間帯）'!$C$6:$K$35,9,FALSE))</f>
        <v/>
      </c>
      <c r="AJ248" s="130" t="str">
        <f>IF(AJ247="","",VLOOKUP(AJ247,'シフト記号表（勤務時間帯）'!$C$6:$K$35,9,FALSE))</f>
        <v/>
      </c>
      <c r="AK248" s="130" t="str">
        <f>IF(AK247="","",VLOOKUP(AK247,'シフト記号表（勤務時間帯）'!$C$6:$K$35,9,FALSE))</f>
        <v/>
      </c>
      <c r="AL248" s="130" t="str">
        <f>IF(AL247="","",VLOOKUP(AL247,'シフト記号表（勤務時間帯）'!$C$6:$K$35,9,FALSE))</f>
        <v/>
      </c>
      <c r="AM248" s="142" t="str">
        <f>IF(AM247="","",VLOOKUP(AM247,'シフト記号表（勤務時間帯）'!$C$6:$K$35,9,FALSE))</f>
        <v/>
      </c>
      <c r="AN248" s="118" t="str">
        <f>IF(AN247="","",VLOOKUP(AN247,'シフト記号表（勤務時間帯）'!$C$6:$K$35,9,FALSE))</f>
        <v/>
      </c>
      <c r="AO248" s="130" t="str">
        <f>IF(AO247="","",VLOOKUP(AO247,'シフト記号表（勤務時間帯）'!$C$6:$K$35,9,FALSE))</f>
        <v/>
      </c>
      <c r="AP248" s="130" t="str">
        <f>IF(AP247="","",VLOOKUP(AP247,'シフト記号表（勤務時間帯）'!$C$6:$K$35,9,FALSE))</f>
        <v/>
      </c>
      <c r="AQ248" s="130" t="str">
        <f>IF(AQ247="","",VLOOKUP(AQ247,'シフト記号表（勤務時間帯）'!$C$6:$K$35,9,FALSE))</f>
        <v/>
      </c>
      <c r="AR248" s="130" t="str">
        <f>IF(AR247="","",VLOOKUP(AR247,'シフト記号表（勤務時間帯）'!$C$6:$K$35,9,FALSE))</f>
        <v/>
      </c>
      <c r="AS248" s="130" t="str">
        <f>IF(AS247="","",VLOOKUP(AS247,'シフト記号表（勤務時間帯）'!$C$6:$K$35,9,FALSE))</f>
        <v/>
      </c>
      <c r="AT248" s="142" t="str">
        <f>IF(AT247="","",VLOOKUP(AT247,'シフト記号表（勤務時間帯）'!$C$6:$K$35,9,FALSE))</f>
        <v/>
      </c>
      <c r="AU248" s="118" t="str">
        <f>IF(AU247="","",VLOOKUP(AU247,'シフト記号表（勤務時間帯）'!$C$6:$K$35,9,FALSE))</f>
        <v/>
      </c>
      <c r="AV248" s="130" t="str">
        <f>IF(AV247="","",VLOOKUP(AV247,'シフト記号表（勤務時間帯）'!$C$6:$K$35,9,FALSE))</f>
        <v/>
      </c>
      <c r="AW248" s="130" t="str">
        <f>IF(AW247="","",VLOOKUP(AW247,'シフト記号表（勤務時間帯）'!$C$6:$K$35,9,FALSE))</f>
        <v/>
      </c>
      <c r="AX248" s="173">
        <f>IF($BB$3="４週",SUM(S248:AT248),IF($BB$3="暦月",SUM(S248:AW248),""))</f>
        <v>0</v>
      </c>
      <c r="AY248" s="181"/>
      <c r="AZ248" s="187">
        <f>IF($BB$3="４週",AX248/4,IF($BB$3="暦月",'通所型サービス（100名）'!AX248/('通所型サービス（100名）'!$BB$8/7),""))</f>
        <v>0</v>
      </c>
      <c r="BA248" s="105"/>
      <c r="BB248" s="18"/>
      <c r="BC248" s="32"/>
      <c r="BD248" s="32"/>
      <c r="BE248" s="32"/>
      <c r="BF248" s="80"/>
      <c r="BG248" s="3"/>
      <c r="BH248" s="3"/>
      <c r="BI248" s="3"/>
      <c r="BJ248" s="3"/>
      <c r="BK248" s="3"/>
      <c r="BL248" s="3"/>
      <c r="BM248" s="3"/>
      <c r="BN248" s="3"/>
      <c r="BO248" s="3"/>
      <c r="BP248" s="3"/>
      <c r="BQ248" s="3"/>
      <c r="BR248" s="3"/>
      <c r="BS248" s="3"/>
      <c r="BT248" s="3"/>
      <c r="BU248" s="3"/>
    </row>
    <row r="249" spans="1:73" ht="20.25" customHeight="1">
      <c r="A249" s="3"/>
      <c r="B249" s="11"/>
      <c r="C249" s="25"/>
      <c r="D249" s="37"/>
      <c r="E249" s="42"/>
      <c r="F249" s="209">
        <f>C247</f>
        <v>0</v>
      </c>
      <c r="G249" s="60"/>
      <c r="H249" s="69"/>
      <c r="I249" s="37"/>
      <c r="J249" s="37"/>
      <c r="K249" s="42"/>
      <c r="L249" s="69"/>
      <c r="M249" s="37"/>
      <c r="N249" s="37"/>
      <c r="O249" s="91"/>
      <c r="P249" s="95" t="s">
        <v>36</v>
      </c>
      <c r="Q249" s="101"/>
      <c r="R249" s="106"/>
      <c r="S249" s="119" t="str">
        <f>IF(S247="","",VLOOKUP(S247,'シフト記号表（勤務時間帯）'!$C$6:$U$35,19,FALSE))</f>
        <v/>
      </c>
      <c r="T249" s="131" t="str">
        <f>IF(T247="","",VLOOKUP(T247,'シフト記号表（勤務時間帯）'!$C$6:$U$35,19,FALSE))</f>
        <v/>
      </c>
      <c r="U249" s="131" t="str">
        <f>IF(U247="","",VLOOKUP(U247,'シフト記号表（勤務時間帯）'!$C$6:$U$35,19,FALSE))</f>
        <v/>
      </c>
      <c r="V249" s="131" t="str">
        <f>IF(V247="","",VLOOKUP(V247,'シフト記号表（勤務時間帯）'!$C$6:$U$35,19,FALSE))</f>
        <v/>
      </c>
      <c r="W249" s="131" t="str">
        <f>IF(W247="","",VLOOKUP(W247,'シフト記号表（勤務時間帯）'!$C$6:$U$35,19,FALSE))</f>
        <v/>
      </c>
      <c r="X249" s="131" t="str">
        <f>IF(X247="","",VLOOKUP(X247,'シフト記号表（勤務時間帯）'!$C$6:$U$35,19,FALSE))</f>
        <v/>
      </c>
      <c r="Y249" s="143" t="str">
        <f>IF(Y247="","",VLOOKUP(Y247,'シフト記号表（勤務時間帯）'!$C$6:$U$35,19,FALSE))</f>
        <v/>
      </c>
      <c r="Z249" s="119" t="str">
        <f>IF(Z247="","",VLOOKUP(Z247,'シフト記号表（勤務時間帯）'!$C$6:$U$35,19,FALSE))</f>
        <v/>
      </c>
      <c r="AA249" s="131" t="str">
        <f>IF(AA247="","",VLOOKUP(AA247,'シフト記号表（勤務時間帯）'!$C$6:$U$35,19,FALSE))</f>
        <v/>
      </c>
      <c r="AB249" s="131" t="str">
        <f>IF(AB247="","",VLOOKUP(AB247,'シフト記号表（勤務時間帯）'!$C$6:$U$35,19,FALSE))</f>
        <v/>
      </c>
      <c r="AC249" s="131" t="str">
        <f>IF(AC247="","",VLOOKUP(AC247,'シフト記号表（勤務時間帯）'!$C$6:$U$35,19,FALSE))</f>
        <v/>
      </c>
      <c r="AD249" s="131" t="str">
        <f>IF(AD247="","",VLOOKUP(AD247,'シフト記号表（勤務時間帯）'!$C$6:$U$35,19,FALSE))</f>
        <v/>
      </c>
      <c r="AE249" s="131" t="str">
        <f>IF(AE247="","",VLOOKUP(AE247,'シフト記号表（勤務時間帯）'!$C$6:$U$35,19,FALSE))</f>
        <v/>
      </c>
      <c r="AF249" s="143" t="str">
        <f>IF(AF247="","",VLOOKUP(AF247,'シフト記号表（勤務時間帯）'!$C$6:$U$35,19,FALSE))</f>
        <v/>
      </c>
      <c r="AG249" s="119" t="str">
        <f>IF(AG247="","",VLOOKUP(AG247,'シフト記号表（勤務時間帯）'!$C$6:$U$35,19,FALSE))</f>
        <v/>
      </c>
      <c r="AH249" s="131" t="str">
        <f>IF(AH247="","",VLOOKUP(AH247,'シフト記号表（勤務時間帯）'!$C$6:$U$35,19,FALSE))</f>
        <v/>
      </c>
      <c r="AI249" s="131" t="str">
        <f>IF(AI247="","",VLOOKUP(AI247,'シフト記号表（勤務時間帯）'!$C$6:$U$35,19,FALSE))</f>
        <v/>
      </c>
      <c r="AJ249" s="131" t="str">
        <f>IF(AJ247="","",VLOOKUP(AJ247,'シフト記号表（勤務時間帯）'!$C$6:$U$35,19,FALSE))</f>
        <v/>
      </c>
      <c r="AK249" s="131" t="str">
        <f>IF(AK247="","",VLOOKUP(AK247,'シフト記号表（勤務時間帯）'!$C$6:$U$35,19,FALSE))</f>
        <v/>
      </c>
      <c r="AL249" s="131" t="str">
        <f>IF(AL247="","",VLOOKUP(AL247,'シフト記号表（勤務時間帯）'!$C$6:$U$35,19,FALSE))</f>
        <v/>
      </c>
      <c r="AM249" s="143" t="str">
        <f>IF(AM247="","",VLOOKUP(AM247,'シフト記号表（勤務時間帯）'!$C$6:$U$35,19,FALSE))</f>
        <v/>
      </c>
      <c r="AN249" s="119" t="str">
        <f>IF(AN247="","",VLOOKUP(AN247,'シフト記号表（勤務時間帯）'!$C$6:$U$35,19,FALSE))</f>
        <v/>
      </c>
      <c r="AO249" s="131" t="str">
        <f>IF(AO247="","",VLOOKUP(AO247,'シフト記号表（勤務時間帯）'!$C$6:$U$35,19,FALSE))</f>
        <v/>
      </c>
      <c r="AP249" s="131" t="str">
        <f>IF(AP247="","",VLOOKUP(AP247,'シフト記号表（勤務時間帯）'!$C$6:$U$35,19,FALSE))</f>
        <v/>
      </c>
      <c r="AQ249" s="131" t="str">
        <f>IF(AQ247="","",VLOOKUP(AQ247,'シフト記号表（勤務時間帯）'!$C$6:$U$35,19,FALSE))</f>
        <v/>
      </c>
      <c r="AR249" s="131" t="str">
        <f>IF(AR247="","",VLOOKUP(AR247,'シフト記号表（勤務時間帯）'!$C$6:$U$35,19,FALSE))</f>
        <v/>
      </c>
      <c r="AS249" s="131" t="str">
        <f>IF(AS247="","",VLOOKUP(AS247,'シフト記号表（勤務時間帯）'!$C$6:$U$35,19,FALSE))</f>
        <v/>
      </c>
      <c r="AT249" s="143" t="str">
        <f>IF(AT247="","",VLOOKUP(AT247,'シフト記号表（勤務時間帯）'!$C$6:$U$35,19,FALSE))</f>
        <v/>
      </c>
      <c r="AU249" s="119" t="str">
        <f>IF(AU247="","",VLOOKUP(AU247,'シフト記号表（勤務時間帯）'!$C$6:$U$35,19,FALSE))</f>
        <v/>
      </c>
      <c r="AV249" s="131" t="str">
        <f>IF(AV247="","",VLOOKUP(AV247,'シフト記号表（勤務時間帯）'!$C$6:$U$35,19,FALSE))</f>
        <v/>
      </c>
      <c r="AW249" s="131" t="str">
        <f>IF(AW247="","",VLOOKUP(AW247,'シフト記号表（勤務時間帯）'!$C$6:$U$35,19,FALSE))</f>
        <v/>
      </c>
      <c r="AX249" s="174">
        <f>IF($BB$3="４週",SUM(S249:AT249),IF($BB$3="暦月",SUM(S249:AW249),""))</f>
        <v>0</v>
      </c>
      <c r="AY249" s="182"/>
      <c r="AZ249" s="188">
        <f>IF($BB$3="４週",AX249/4,IF($BB$3="暦月",'通所型サービス（100名）'!AX249/('通所型サービス（100名）'!$BB$8/7),""))</f>
        <v>0</v>
      </c>
      <c r="BA249" s="106"/>
      <c r="BB249" s="25"/>
      <c r="BC249" s="37"/>
      <c r="BD249" s="37"/>
      <c r="BE249" s="37"/>
      <c r="BF249" s="91"/>
      <c r="BG249" s="3"/>
      <c r="BH249" s="3"/>
      <c r="BI249" s="3"/>
      <c r="BJ249" s="3"/>
      <c r="BK249" s="3"/>
      <c r="BL249" s="3"/>
      <c r="BM249" s="3"/>
      <c r="BN249" s="3"/>
      <c r="BO249" s="3"/>
      <c r="BP249" s="3"/>
      <c r="BQ249" s="3"/>
      <c r="BR249" s="3"/>
      <c r="BS249" s="3"/>
      <c r="BT249" s="3"/>
      <c r="BU249" s="3"/>
    </row>
    <row r="250" spans="1:73" ht="20.25" customHeight="1">
      <c r="A250" s="3"/>
      <c r="B250" s="12">
        <f>B247+1</f>
        <v>77</v>
      </c>
      <c r="C250" s="27"/>
      <c r="D250" s="38"/>
      <c r="E250" s="43"/>
      <c r="F250" s="51"/>
      <c r="G250" s="51"/>
      <c r="H250" s="70"/>
      <c r="I250" s="38"/>
      <c r="J250" s="38"/>
      <c r="K250" s="43"/>
      <c r="L250" s="84"/>
      <c r="M250" s="38"/>
      <c r="N250" s="38"/>
      <c r="O250" s="90"/>
      <c r="P250" s="96" t="s">
        <v>54</v>
      </c>
      <c r="Q250" s="102"/>
      <c r="R250" s="107"/>
      <c r="S250" s="216"/>
      <c r="T250" s="218"/>
      <c r="U250" s="218"/>
      <c r="V250" s="218"/>
      <c r="W250" s="218"/>
      <c r="X250" s="218"/>
      <c r="Y250" s="219"/>
      <c r="Z250" s="216"/>
      <c r="AA250" s="218"/>
      <c r="AB250" s="218"/>
      <c r="AC250" s="218"/>
      <c r="AD250" s="218"/>
      <c r="AE250" s="218"/>
      <c r="AF250" s="219"/>
      <c r="AG250" s="216"/>
      <c r="AH250" s="218"/>
      <c r="AI250" s="218"/>
      <c r="AJ250" s="218"/>
      <c r="AK250" s="218"/>
      <c r="AL250" s="218"/>
      <c r="AM250" s="219"/>
      <c r="AN250" s="216"/>
      <c r="AO250" s="218"/>
      <c r="AP250" s="218"/>
      <c r="AQ250" s="218"/>
      <c r="AR250" s="218"/>
      <c r="AS250" s="218"/>
      <c r="AT250" s="219"/>
      <c r="AU250" s="216"/>
      <c r="AV250" s="218"/>
      <c r="AW250" s="218"/>
      <c r="AX250" s="221"/>
      <c r="AY250" s="183"/>
      <c r="AZ250" s="226"/>
      <c r="BA250" s="107"/>
      <c r="BB250" s="198"/>
      <c r="BC250" s="38"/>
      <c r="BD250" s="38"/>
      <c r="BE250" s="38"/>
      <c r="BF250" s="90"/>
      <c r="BG250" s="3"/>
      <c r="BH250" s="3"/>
      <c r="BI250" s="3"/>
      <c r="BJ250" s="3"/>
      <c r="BK250" s="3"/>
      <c r="BL250" s="3"/>
      <c r="BM250" s="3"/>
      <c r="BN250" s="3"/>
      <c r="BO250" s="3"/>
      <c r="BP250" s="3"/>
      <c r="BQ250" s="3"/>
      <c r="BR250" s="3"/>
      <c r="BS250" s="3"/>
      <c r="BT250" s="3"/>
      <c r="BU250" s="3"/>
    </row>
    <row r="251" spans="1:73" ht="20.25" customHeight="1">
      <c r="A251" s="3"/>
      <c r="B251" s="8"/>
      <c r="C251" s="18"/>
      <c r="D251" s="32"/>
      <c r="E251" s="40"/>
      <c r="F251" s="49"/>
      <c r="G251" s="57"/>
      <c r="H251" s="66"/>
      <c r="I251" s="32"/>
      <c r="J251" s="32"/>
      <c r="K251" s="40"/>
      <c r="L251" s="66"/>
      <c r="M251" s="32"/>
      <c r="N251" s="32"/>
      <c r="O251" s="80"/>
      <c r="P251" s="94" t="s">
        <v>69</v>
      </c>
      <c r="Q251" s="100"/>
      <c r="R251" s="105"/>
      <c r="S251" s="118" t="str">
        <f>IF(S250="","",VLOOKUP(S250,'シフト記号表（勤務時間帯）'!$C$6:$K$35,9,FALSE))</f>
        <v/>
      </c>
      <c r="T251" s="130" t="str">
        <f>IF(T250="","",VLOOKUP(T250,'シフト記号表（勤務時間帯）'!$C$6:$K$35,9,FALSE))</f>
        <v/>
      </c>
      <c r="U251" s="130" t="str">
        <f>IF(U250="","",VLOOKUP(U250,'シフト記号表（勤務時間帯）'!$C$6:$K$35,9,FALSE))</f>
        <v/>
      </c>
      <c r="V251" s="130" t="str">
        <f>IF(V250="","",VLOOKUP(V250,'シフト記号表（勤務時間帯）'!$C$6:$K$35,9,FALSE))</f>
        <v/>
      </c>
      <c r="W251" s="130" t="str">
        <f>IF(W250="","",VLOOKUP(W250,'シフト記号表（勤務時間帯）'!$C$6:$K$35,9,FALSE))</f>
        <v/>
      </c>
      <c r="X251" s="130" t="str">
        <f>IF(X250="","",VLOOKUP(X250,'シフト記号表（勤務時間帯）'!$C$6:$K$35,9,FALSE))</f>
        <v/>
      </c>
      <c r="Y251" s="142" t="str">
        <f>IF(Y250="","",VLOOKUP(Y250,'シフト記号表（勤務時間帯）'!$C$6:$K$35,9,FALSE))</f>
        <v/>
      </c>
      <c r="Z251" s="118" t="str">
        <f>IF(Z250="","",VLOOKUP(Z250,'シフト記号表（勤務時間帯）'!$C$6:$K$35,9,FALSE))</f>
        <v/>
      </c>
      <c r="AA251" s="130" t="str">
        <f>IF(AA250="","",VLOOKUP(AA250,'シフト記号表（勤務時間帯）'!$C$6:$K$35,9,FALSE))</f>
        <v/>
      </c>
      <c r="AB251" s="130" t="str">
        <f>IF(AB250="","",VLOOKUP(AB250,'シフト記号表（勤務時間帯）'!$C$6:$K$35,9,FALSE))</f>
        <v/>
      </c>
      <c r="AC251" s="130" t="str">
        <f>IF(AC250="","",VLOOKUP(AC250,'シフト記号表（勤務時間帯）'!$C$6:$K$35,9,FALSE))</f>
        <v/>
      </c>
      <c r="AD251" s="130" t="str">
        <f>IF(AD250="","",VLOOKUP(AD250,'シフト記号表（勤務時間帯）'!$C$6:$K$35,9,FALSE))</f>
        <v/>
      </c>
      <c r="AE251" s="130" t="str">
        <f>IF(AE250="","",VLOOKUP(AE250,'シフト記号表（勤務時間帯）'!$C$6:$K$35,9,FALSE))</f>
        <v/>
      </c>
      <c r="AF251" s="142" t="str">
        <f>IF(AF250="","",VLOOKUP(AF250,'シフト記号表（勤務時間帯）'!$C$6:$K$35,9,FALSE))</f>
        <v/>
      </c>
      <c r="AG251" s="118" t="str">
        <f>IF(AG250="","",VLOOKUP(AG250,'シフト記号表（勤務時間帯）'!$C$6:$K$35,9,FALSE))</f>
        <v/>
      </c>
      <c r="AH251" s="130" t="str">
        <f>IF(AH250="","",VLOOKUP(AH250,'シフト記号表（勤務時間帯）'!$C$6:$K$35,9,FALSE))</f>
        <v/>
      </c>
      <c r="AI251" s="130" t="str">
        <f>IF(AI250="","",VLOOKUP(AI250,'シフト記号表（勤務時間帯）'!$C$6:$K$35,9,FALSE))</f>
        <v/>
      </c>
      <c r="AJ251" s="130" t="str">
        <f>IF(AJ250="","",VLOOKUP(AJ250,'シフト記号表（勤務時間帯）'!$C$6:$K$35,9,FALSE))</f>
        <v/>
      </c>
      <c r="AK251" s="130" t="str">
        <f>IF(AK250="","",VLOOKUP(AK250,'シフト記号表（勤務時間帯）'!$C$6:$K$35,9,FALSE))</f>
        <v/>
      </c>
      <c r="AL251" s="130" t="str">
        <f>IF(AL250="","",VLOOKUP(AL250,'シフト記号表（勤務時間帯）'!$C$6:$K$35,9,FALSE))</f>
        <v/>
      </c>
      <c r="AM251" s="142" t="str">
        <f>IF(AM250="","",VLOOKUP(AM250,'シフト記号表（勤務時間帯）'!$C$6:$K$35,9,FALSE))</f>
        <v/>
      </c>
      <c r="AN251" s="118" t="str">
        <f>IF(AN250="","",VLOOKUP(AN250,'シフト記号表（勤務時間帯）'!$C$6:$K$35,9,FALSE))</f>
        <v/>
      </c>
      <c r="AO251" s="130" t="str">
        <f>IF(AO250="","",VLOOKUP(AO250,'シフト記号表（勤務時間帯）'!$C$6:$K$35,9,FALSE))</f>
        <v/>
      </c>
      <c r="AP251" s="130" t="str">
        <f>IF(AP250="","",VLOOKUP(AP250,'シフト記号表（勤務時間帯）'!$C$6:$K$35,9,FALSE))</f>
        <v/>
      </c>
      <c r="AQ251" s="130" t="str">
        <f>IF(AQ250="","",VLOOKUP(AQ250,'シフト記号表（勤務時間帯）'!$C$6:$K$35,9,FALSE))</f>
        <v/>
      </c>
      <c r="AR251" s="130" t="str">
        <f>IF(AR250="","",VLOOKUP(AR250,'シフト記号表（勤務時間帯）'!$C$6:$K$35,9,FALSE))</f>
        <v/>
      </c>
      <c r="AS251" s="130" t="str">
        <f>IF(AS250="","",VLOOKUP(AS250,'シフト記号表（勤務時間帯）'!$C$6:$K$35,9,FALSE))</f>
        <v/>
      </c>
      <c r="AT251" s="142" t="str">
        <f>IF(AT250="","",VLOOKUP(AT250,'シフト記号表（勤務時間帯）'!$C$6:$K$35,9,FALSE))</f>
        <v/>
      </c>
      <c r="AU251" s="118" t="str">
        <f>IF(AU250="","",VLOOKUP(AU250,'シフト記号表（勤務時間帯）'!$C$6:$K$35,9,FALSE))</f>
        <v/>
      </c>
      <c r="AV251" s="130" t="str">
        <f>IF(AV250="","",VLOOKUP(AV250,'シフト記号表（勤務時間帯）'!$C$6:$K$35,9,FALSE))</f>
        <v/>
      </c>
      <c r="AW251" s="130" t="str">
        <f>IF(AW250="","",VLOOKUP(AW250,'シフト記号表（勤務時間帯）'!$C$6:$K$35,9,FALSE))</f>
        <v/>
      </c>
      <c r="AX251" s="173">
        <f>IF($BB$3="４週",SUM(S251:AT251),IF($BB$3="暦月",SUM(S251:AW251),""))</f>
        <v>0</v>
      </c>
      <c r="AY251" s="181"/>
      <c r="AZ251" s="187">
        <f>IF($BB$3="４週",AX251/4,IF($BB$3="暦月",'通所型サービス（100名）'!AX251/('通所型サービス（100名）'!$BB$8/7),""))</f>
        <v>0</v>
      </c>
      <c r="BA251" s="105"/>
      <c r="BB251" s="18"/>
      <c r="BC251" s="32"/>
      <c r="BD251" s="32"/>
      <c r="BE251" s="32"/>
      <c r="BF251" s="80"/>
      <c r="BG251" s="3"/>
      <c r="BH251" s="3"/>
      <c r="BI251" s="3"/>
      <c r="BJ251" s="3"/>
      <c r="BK251" s="3"/>
      <c r="BL251" s="3"/>
      <c r="BM251" s="3"/>
      <c r="BN251" s="3"/>
      <c r="BO251" s="3"/>
      <c r="BP251" s="3"/>
      <c r="BQ251" s="3"/>
      <c r="BR251" s="3"/>
      <c r="BS251" s="3"/>
      <c r="BT251" s="3"/>
      <c r="BU251" s="3"/>
    </row>
    <row r="252" spans="1:73" ht="20.25" customHeight="1">
      <c r="A252" s="3"/>
      <c r="B252" s="11"/>
      <c r="C252" s="25"/>
      <c r="D252" s="37"/>
      <c r="E252" s="42"/>
      <c r="F252" s="209">
        <f>C250</f>
        <v>0</v>
      </c>
      <c r="G252" s="60"/>
      <c r="H252" s="69"/>
      <c r="I252" s="37"/>
      <c r="J252" s="37"/>
      <c r="K252" s="42"/>
      <c r="L252" s="69"/>
      <c r="M252" s="37"/>
      <c r="N252" s="37"/>
      <c r="O252" s="91"/>
      <c r="P252" s="95" t="s">
        <v>36</v>
      </c>
      <c r="Q252" s="101"/>
      <c r="R252" s="106"/>
      <c r="S252" s="119" t="str">
        <f>IF(S250="","",VLOOKUP(S250,'シフト記号表（勤務時間帯）'!$C$6:$U$35,19,FALSE))</f>
        <v/>
      </c>
      <c r="T252" s="131" t="str">
        <f>IF(T250="","",VLOOKUP(T250,'シフト記号表（勤務時間帯）'!$C$6:$U$35,19,FALSE))</f>
        <v/>
      </c>
      <c r="U252" s="131" t="str">
        <f>IF(U250="","",VLOOKUP(U250,'シフト記号表（勤務時間帯）'!$C$6:$U$35,19,FALSE))</f>
        <v/>
      </c>
      <c r="V252" s="131" t="str">
        <f>IF(V250="","",VLOOKUP(V250,'シフト記号表（勤務時間帯）'!$C$6:$U$35,19,FALSE))</f>
        <v/>
      </c>
      <c r="W252" s="131" t="str">
        <f>IF(W250="","",VLOOKUP(W250,'シフト記号表（勤務時間帯）'!$C$6:$U$35,19,FALSE))</f>
        <v/>
      </c>
      <c r="X252" s="131" t="str">
        <f>IF(X250="","",VLOOKUP(X250,'シフト記号表（勤務時間帯）'!$C$6:$U$35,19,FALSE))</f>
        <v/>
      </c>
      <c r="Y252" s="143" t="str">
        <f>IF(Y250="","",VLOOKUP(Y250,'シフト記号表（勤務時間帯）'!$C$6:$U$35,19,FALSE))</f>
        <v/>
      </c>
      <c r="Z252" s="119" t="str">
        <f>IF(Z250="","",VLOOKUP(Z250,'シフト記号表（勤務時間帯）'!$C$6:$U$35,19,FALSE))</f>
        <v/>
      </c>
      <c r="AA252" s="131" t="str">
        <f>IF(AA250="","",VLOOKUP(AA250,'シフト記号表（勤務時間帯）'!$C$6:$U$35,19,FALSE))</f>
        <v/>
      </c>
      <c r="AB252" s="131" t="str">
        <f>IF(AB250="","",VLOOKUP(AB250,'シフト記号表（勤務時間帯）'!$C$6:$U$35,19,FALSE))</f>
        <v/>
      </c>
      <c r="AC252" s="131" t="str">
        <f>IF(AC250="","",VLOOKUP(AC250,'シフト記号表（勤務時間帯）'!$C$6:$U$35,19,FALSE))</f>
        <v/>
      </c>
      <c r="AD252" s="131" t="str">
        <f>IF(AD250="","",VLOOKUP(AD250,'シフト記号表（勤務時間帯）'!$C$6:$U$35,19,FALSE))</f>
        <v/>
      </c>
      <c r="AE252" s="131" t="str">
        <f>IF(AE250="","",VLOOKUP(AE250,'シフト記号表（勤務時間帯）'!$C$6:$U$35,19,FALSE))</f>
        <v/>
      </c>
      <c r="AF252" s="143" t="str">
        <f>IF(AF250="","",VLOOKUP(AF250,'シフト記号表（勤務時間帯）'!$C$6:$U$35,19,FALSE))</f>
        <v/>
      </c>
      <c r="AG252" s="119" t="str">
        <f>IF(AG250="","",VLOOKUP(AG250,'シフト記号表（勤務時間帯）'!$C$6:$U$35,19,FALSE))</f>
        <v/>
      </c>
      <c r="AH252" s="131" t="str">
        <f>IF(AH250="","",VLOOKUP(AH250,'シフト記号表（勤務時間帯）'!$C$6:$U$35,19,FALSE))</f>
        <v/>
      </c>
      <c r="AI252" s="131" t="str">
        <f>IF(AI250="","",VLOOKUP(AI250,'シフト記号表（勤務時間帯）'!$C$6:$U$35,19,FALSE))</f>
        <v/>
      </c>
      <c r="AJ252" s="131" t="str">
        <f>IF(AJ250="","",VLOOKUP(AJ250,'シフト記号表（勤務時間帯）'!$C$6:$U$35,19,FALSE))</f>
        <v/>
      </c>
      <c r="AK252" s="131" t="str">
        <f>IF(AK250="","",VLOOKUP(AK250,'シフト記号表（勤務時間帯）'!$C$6:$U$35,19,FALSE))</f>
        <v/>
      </c>
      <c r="AL252" s="131" t="str">
        <f>IF(AL250="","",VLOOKUP(AL250,'シフト記号表（勤務時間帯）'!$C$6:$U$35,19,FALSE))</f>
        <v/>
      </c>
      <c r="AM252" s="143" t="str">
        <f>IF(AM250="","",VLOOKUP(AM250,'シフト記号表（勤務時間帯）'!$C$6:$U$35,19,FALSE))</f>
        <v/>
      </c>
      <c r="AN252" s="119" t="str">
        <f>IF(AN250="","",VLOOKUP(AN250,'シフト記号表（勤務時間帯）'!$C$6:$U$35,19,FALSE))</f>
        <v/>
      </c>
      <c r="AO252" s="131" t="str">
        <f>IF(AO250="","",VLOOKUP(AO250,'シフト記号表（勤務時間帯）'!$C$6:$U$35,19,FALSE))</f>
        <v/>
      </c>
      <c r="AP252" s="131" t="str">
        <f>IF(AP250="","",VLOOKUP(AP250,'シフト記号表（勤務時間帯）'!$C$6:$U$35,19,FALSE))</f>
        <v/>
      </c>
      <c r="AQ252" s="131" t="str">
        <f>IF(AQ250="","",VLOOKUP(AQ250,'シフト記号表（勤務時間帯）'!$C$6:$U$35,19,FALSE))</f>
        <v/>
      </c>
      <c r="AR252" s="131" t="str">
        <f>IF(AR250="","",VLOOKUP(AR250,'シフト記号表（勤務時間帯）'!$C$6:$U$35,19,FALSE))</f>
        <v/>
      </c>
      <c r="AS252" s="131" t="str">
        <f>IF(AS250="","",VLOOKUP(AS250,'シフト記号表（勤務時間帯）'!$C$6:$U$35,19,FALSE))</f>
        <v/>
      </c>
      <c r="AT252" s="143" t="str">
        <f>IF(AT250="","",VLOOKUP(AT250,'シフト記号表（勤務時間帯）'!$C$6:$U$35,19,FALSE))</f>
        <v/>
      </c>
      <c r="AU252" s="119" t="str">
        <f>IF(AU250="","",VLOOKUP(AU250,'シフト記号表（勤務時間帯）'!$C$6:$U$35,19,FALSE))</f>
        <v/>
      </c>
      <c r="AV252" s="131" t="str">
        <f>IF(AV250="","",VLOOKUP(AV250,'シフト記号表（勤務時間帯）'!$C$6:$U$35,19,FALSE))</f>
        <v/>
      </c>
      <c r="AW252" s="131" t="str">
        <f>IF(AW250="","",VLOOKUP(AW250,'シフト記号表（勤務時間帯）'!$C$6:$U$35,19,FALSE))</f>
        <v/>
      </c>
      <c r="AX252" s="174">
        <f>IF($BB$3="４週",SUM(S252:AT252),IF($BB$3="暦月",SUM(S252:AW252),""))</f>
        <v>0</v>
      </c>
      <c r="AY252" s="182"/>
      <c r="AZ252" s="188">
        <f>IF($BB$3="４週",AX252/4,IF($BB$3="暦月",'通所型サービス（100名）'!AX252/('通所型サービス（100名）'!$BB$8/7),""))</f>
        <v>0</v>
      </c>
      <c r="BA252" s="106"/>
      <c r="BB252" s="25"/>
      <c r="BC252" s="37"/>
      <c r="BD252" s="37"/>
      <c r="BE252" s="37"/>
      <c r="BF252" s="91"/>
      <c r="BG252" s="3"/>
      <c r="BH252" s="3"/>
      <c r="BI252" s="3"/>
      <c r="BJ252" s="3"/>
      <c r="BK252" s="3"/>
      <c r="BL252" s="3"/>
      <c r="BM252" s="3"/>
      <c r="BN252" s="3"/>
      <c r="BO252" s="3"/>
      <c r="BP252" s="3"/>
      <c r="BQ252" s="3"/>
      <c r="BR252" s="3"/>
      <c r="BS252" s="3"/>
      <c r="BT252" s="3"/>
      <c r="BU252" s="3"/>
    </row>
    <row r="253" spans="1:73" ht="20.25" customHeight="1">
      <c r="A253" s="3"/>
      <c r="B253" s="12">
        <f>B250+1</f>
        <v>78</v>
      </c>
      <c r="C253" s="27"/>
      <c r="D253" s="38"/>
      <c r="E253" s="43"/>
      <c r="F253" s="51"/>
      <c r="G253" s="51"/>
      <c r="H253" s="70"/>
      <c r="I253" s="38"/>
      <c r="J253" s="38"/>
      <c r="K253" s="43"/>
      <c r="L253" s="84"/>
      <c r="M253" s="38"/>
      <c r="N253" s="38"/>
      <c r="O253" s="90"/>
      <c r="P253" s="96" t="s">
        <v>54</v>
      </c>
      <c r="Q253" s="102"/>
      <c r="R253" s="107"/>
      <c r="S253" s="216"/>
      <c r="T253" s="218"/>
      <c r="U253" s="218"/>
      <c r="V253" s="218"/>
      <c r="W253" s="218"/>
      <c r="X253" s="218"/>
      <c r="Y253" s="219"/>
      <c r="Z253" s="216"/>
      <c r="AA253" s="218"/>
      <c r="AB253" s="218"/>
      <c r="AC253" s="218"/>
      <c r="AD253" s="218"/>
      <c r="AE253" s="218"/>
      <c r="AF253" s="219"/>
      <c r="AG253" s="216"/>
      <c r="AH253" s="218"/>
      <c r="AI253" s="218"/>
      <c r="AJ253" s="218"/>
      <c r="AK253" s="218"/>
      <c r="AL253" s="218"/>
      <c r="AM253" s="219"/>
      <c r="AN253" s="216"/>
      <c r="AO253" s="218"/>
      <c r="AP253" s="218"/>
      <c r="AQ253" s="218"/>
      <c r="AR253" s="218"/>
      <c r="AS253" s="218"/>
      <c r="AT253" s="219"/>
      <c r="AU253" s="216"/>
      <c r="AV253" s="218"/>
      <c r="AW253" s="218"/>
      <c r="AX253" s="221"/>
      <c r="AY253" s="183"/>
      <c r="AZ253" s="226"/>
      <c r="BA253" s="107"/>
      <c r="BB253" s="198"/>
      <c r="BC253" s="38"/>
      <c r="BD253" s="38"/>
      <c r="BE253" s="38"/>
      <c r="BF253" s="90"/>
      <c r="BG253" s="3"/>
      <c r="BH253" s="3"/>
      <c r="BI253" s="3"/>
      <c r="BJ253" s="3"/>
      <c r="BK253" s="3"/>
      <c r="BL253" s="3"/>
      <c r="BM253" s="3"/>
      <c r="BN253" s="3"/>
      <c r="BO253" s="3"/>
      <c r="BP253" s="3"/>
      <c r="BQ253" s="3"/>
      <c r="BR253" s="3"/>
      <c r="BS253" s="3"/>
      <c r="BT253" s="3"/>
      <c r="BU253" s="3"/>
    </row>
    <row r="254" spans="1:73" ht="20.25" customHeight="1">
      <c r="A254" s="3"/>
      <c r="B254" s="8"/>
      <c r="C254" s="18"/>
      <c r="D254" s="32"/>
      <c r="E254" s="40"/>
      <c r="F254" s="49"/>
      <c r="G254" s="57"/>
      <c r="H254" s="66"/>
      <c r="I254" s="32"/>
      <c r="J254" s="32"/>
      <c r="K254" s="40"/>
      <c r="L254" s="66"/>
      <c r="M254" s="32"/>
      <c r="N254" s="32"/>
      <c r="O254" s="80"/>
      <c r="P254" s="94" t="s">
        <v>69</v>
      </c>
      <c r="Q254" s="100"/>
      <c r="R254" s="105"/>
      <c r="S254" s="118" t="str">
        <f>IF(S253="","",VLOOKUP(S253,'シフト記号表（勤務時間帯）'!$C$6:$K$35,9,FALSE))</f>
        <v/>
      </c>
      <c r="T254" s="130" t="str">
        <f>IF(T253="","",VLOOKUP(T253,'シフト記号表（勤務時間帯）'!$C$6:$K$35,9,FALSE))</f>
        <v/>
      </c>
      <c r="U254" s="130" t="str">
        <f>IF(U253="","",VLOOKUP(U253,'シフト記号表（勤務時間帯）'!$C$6:$K$35,9,FALSE))</f>
        <v/>
      </c>
      <c r="V254" s="130" t="str">
        <f>IF(V253="","",VLOOKUP(V253,'シフト記号表（勤務時間帯）'!$C$6:$K$35,9,FALSE))</f>
        <v/>
      </c>
      <c r="W254" s="130" t="str">
        <f>IF(W253="","",VLOOKUP(W253,'シフト記号表（勤務時間帯）'!$C$6:$K$35,9,FALSE))</f>
        <v/>
      </c>
      <c r="X254" s="130" t="str">
        <f>IF(X253="","",VLOOKUP(X253,'シフト記号表（勤務時間帯）'!$C$6:$K$35,9,FALSE))</f>
        <v/>
      </c>
      <c r="Y254" s="142" t="str">
        <f>IF(Y253="","",VLOOKUP(Y253,'シフト記号表（勤務時間帯）'!$C$6:$K$35,9,FALSE))</f>
        <v/>
      </c>
      <c r="Z254" s="118" t="str">
        <f>IF(Z253="","",VLOOKUP(Z253,'シフト記号表（勤務時間帯）'!$C$6:$K$35,9,FALSE))</f>
        <v/>
      </c>
      <c r="AA254" s="130" t="str">
        <f>IF(AA253="","",VLOOKUP(AA253,'シフト記号表（勤務時間帯）'!$C$6:$K$35,9,FALSE))</f>
        <v/>
      </c>
      <c r="AB254" s="130" t="str">
        <f>IF(AB253="","",VLOOKUP(AB253,'シフト記号表（勤務時間帯）'!$C$6:$K$35,9,FALSE))</f>
        <v/>
      </c>
      <c r="AC254" s="130" t="str">
        <f>IF(AC253="","",VLOOKUP(AC253,'シフト記号表（勤務時間帯）'!$C$6:$K$35,9,FALSE))</f>
        <v/>
      </c>
      <c r="AD254" s="130" t="str">
        <f>IF(AD253="","",VLOOKUP(AD253,'シフト記号表（勤務時間帯）'!$C$6:$K$35,9,FALSE))</f>
        <v/>
      </c>
      <c r="AE254" s="130" t="str">
        <f>IF(AE253="","",VLOOKUP(AE253,'シフト記号表（勤務時間帯）'!$C$6:$K$35,9,FALSE))</f>
        <v/>
      </c>
      <c r="AF254" s="142" t="str">
        <f>IF(AF253="","",VLOOKUP(AF253,'シフト記号表（勤務時間帯）'!$C$6:$K$35,9,FALSE))</f>
        <v/>
      </c>
      <c r="AG254" s="118" t="str">
        <f>IF(AG253="","",VLOOKUP(AG253,'シフト記号表（勤務時間帯）'!$C$6:$K$35,9,FALSE))</f>
        <v/>
      </c>
      <c r="AH254" s="130" t="str">
        <f>IF(AH253="","",VLOOKUP(AH253,'シフト記号表（勤務時間帯）'!$C$6:$K$35,9,FALSE))</f>
        <v/>
      </c>
      <c r="AI254" s="130" t="str">
        <f>IF(AI253="","",VLOOKUP(AI253,'シフト記号表（勤務時間帯）'!$C$6:$K$35,9,FALSE))</f>
        <v/>
      </c>
      <c r="AJ254" s="130" t="str">
        <f>IF(AJ253="","",VLOOKUP(AJ253,'シフト記号表（勤務時間帯）'!$C$6:$K$35,9,FALSE))</f>
        <v/>
      </c>
      <c r="AK254" s="130" t="str">
        <f>IF(AK253="","",VLOOKUP(AK253,'シフト記号表（勤務時間帯）'!$C$6:$K$35,9,FALSE))</f>
        <v/>
      </c>
      <c r="AL254" s="130" t="str">
        <f>IF(AL253="","",VLOOKUP(AL253,'シフト記号表（勤務時間帯）'!$C$6:$K$35,9,FALSE))</f>
        <v/>
      </c>
      <c r="AM254" s="142" t="str">
        <f>IF(AM253="","",VLOOKUP(AM253,'シフト記号表（勤務時間帯）'!$C$6:$K$35,9,FALSE))</f>
        <v/>
      </c>
      <c r="AN254" s="118" t="str">
        <f>IF(AN253="","",VLOOKUP(AN253,'シフト記号表（勤務時間帯）'!$C$6:$K$35,9,FALSE))</f>
        <v/>
      </c>
      <c r="AO254" s="130" t="str">
        <f>IF(AO253="","",VLOOKUP(AO253,'シフト記号表（勤務時間帯）'!$C$6:$K$35,9,FALSE))</f>
        <v/>
      </c>
      <c r="AP254" s="130" t="str">
        <f>IF(AP253="","",VLOOKUP(AP253,'シフト記号表（勤務時間帯）'!$C$6:$K$35,9,FALSE))</f>
        <v/>
      </c>
      <c r="AQ254" s="130" t="str">
        <f>IF(AQ253="","",VLOOKUP(AQ253,'シフト記号表（勤務時間帯）'!$C$6:$K$35,9,FALSE))</f>
        <v/>
      </c>
      <c r="AR254" s="130" t="str">
        <f>IF(AR253="","",VLOOKUP(AR253,'シフト記号表（勤務時間帯）'!$C$6:$K$35,9,FALSE))</f>
        <v/>
      </c>
      <c r="AS254" s="130" t="str">
        <f>IF(AS253="","",VLOOKUP(AS253,'シフト記号表（勤務時間帯）'!$C$6:$K$35,9,FALSE))</f>
        <v/>
      </c>
      <c r="AT254" s="142" t="str">
        <f>IF(AT253="","",VLOOKUP(AT253,'シフト記号表（勤務時間帯）'!$C$6:$K$35,9,FALSE))</f>
        <v/>
      </c>
      <c r="AU254" s="118" t="str">
        <f>IF(AU253="","",VLOOKUP(AU253,'シフト記号表（勤務時間帯）'!$C$6:$K$35,9,FALSE))</f>
        <v/>
      </c>
      <c r="AV254" s="130" t="str">
        <f>IF(AV253="","",VLOOKUP(AV253,'シフト記号表（勤務時間帯）'!$C$6:$K$35,9,FALSE))</f>
        <v/>
      </c>
      <c r="AW254" s="130" t="str">
        <f>IF(AW253="","",VLOOKUP(AW253,'シフト記号表（勤務時間帯）'!$C$6:$K$35,9,FALSE))</f>
        <v/>
      </c>
      <c r="AX254" s="173">
        <f>IF($BB$3="４週",SUM(S254:AT254),IF($BB$3="暦月",SUM(S254:AW254),""))</f>
        <v>0</v>
      </c>
      <c r="AY254" s="181"/>
      <c r="AZ254" s="187">
        <f>IF($BB$3="４週",AX254/4,IF($BB$3="暦月",'通所型サービス（100名）'!AX254/('通所型サービス（100名）'!$BB$8/7),""))</f>
        <v>0</v>
      </c>
      <c r="BA254" s="105"/>
      <c r="BB254" s="18"/>
      <c r="BC254" s="32"/>
      <c r="BD254" s="32"/>
      <c r="BE254" s="32"/>
      <c r="BF254" s="80"/>
      <c r="BG254" s="3"/>
      <c r="BH254" s="3"/>
      <c r="BI254" s="3"/>
      <c r="BJ254" s="3"/>
      <c r="BK254" s="3"/>
      <c r="BL254" s="3"/>
      <c r="BM254" s="3"/>
      <c r="BN254" s="3"/>
      <c r="BO254" s="3"/>
      <c r="BP254" s="3"/>
      <c r="BQ254" s="3"/>
      <c r="BR254" s="3"/>
      <c r="BS254" s="3"/>
      <c r="BT254" s="3"/>
      <c r="BU254" s="3"/>
    </row>
    <row r="255" spans="1:73" ht="20.25" customHeight="1">
      <c r="A255" s="3"/>
      <c r="B255" s="11"/>
      <c r="C255" s="25"/>
      <c r="D255" s="37"/>
      <c r="E255" s="42"/>
      <c r="F255" s="209">
        <f>C253</f>
        <v>0</v>
      </c>
      <c r="G255" s="60"/>
      <c r="H255" s="69"/>
      <c r="I255" s="37"/>
      <c r="J255" s="37"/>
      <c r="K255" s="42"/>
      <c r="L255" s="69"/>
      <c r="M255" s="37"/>
      <c r="N255" s="37"/>
      <c r="O255" s="91"/>
      <c r="P255" s="95" t="s">
        <v>36</v>
      </c>
      <c r="Q255" s="101"/>
      <c r="R255" s="106"/>
      <c r="S255" s="119" t="str">
        <f>IF(S253="","",VLOOKUP(S253,'シフト記号表（勤務時間帯）'!$C$6:$U$35,19,FALSE))</f>
        <v/>
      </c>
      <c r="T255" s="131" t="str">
        <f>IF(T253="","",VLOOKUP(T253,'シフト記号表（勤務時間帯）'!$C$6:$U$35,19,FALSE))</f>
        <v/>
      </c>
      <c r="U255" s="131" t="str">
        <f>IF(U253="","",VLOOKUP(U253,'シフト記号表（勤務時間帯）'!$C$6:$U$35,19,FALSE))</f>
        <v/>
      </c>
      <c r="V255" s="131" t="str">
        <f>IF(V253="","",VLOOKUP(V253,'シフト記号表（勤務時間帯）'!$C$6:$U$35,19,FALSE))</f>
        <v/>
      </c>
      <c r="W255" s="131" t="str">
        <f>IF(W253="","",VLOOKUP(W253,'シフト記号表（勤務時間帯）'!$C$6:$U$35,19,FALSE))</f>
        <v/>
      </c>
      <c r="X255" s="131" t="str">
        <f>IF(X253="","",VLOOKUP(X253,'シフト記号表（勤務時間帯）'!$C$6:$U$35,19,FALSE))</f>
        <v/>
      </c>
      <c r="Y255" s="143" t="str">
        <f>IF(Y253="","",VLOOKUP(Y253,'シフト記号表（勤務時間帯）'!$C$6:$U$35,19,FALSE))</f>
        <v/>
      </c>
      <c r="Z255" s="119" t="str">
        <f>IF(Z253="","",VLOOKUP(Z253,'シフト記号表（勤務時間帯）'!$C$6:$U$35,19,FALSE))</f>
        <v/>
      </c>
      <c r="AA255" s="131" t="str">
        <f>IF(AA253="","",VLOOKUP(AA253,'シフト記号表（勤務時間帯）'!$C$6:$U$35,19,FALSE))</f>
        <v/>
      </c>
      <c r="AB255" s="131" t="str">
        <f>IF(AB253="","",VLOOKUP(AB253,'シフト記号表（勤務時間帯）'!$C$6:$U$35,19,FALSE))</f>
        <v/>
      </c>
      <c r="AC255" s="131" t="str">
        <f>IF(AC253="","",VLOOKUP(AC253,'シフト記号表（勤務時間帯）'!$C$6:$U$35,19,FALSE))</f>
        <v/>
      </c>
      <c r="AD255" s="131" t="str">
        <f>IF(AD253="","",VLOOKUP(AD253,'シフト記号表（勤務時間帯）'!$C$6:$U$35,19,FALSE))</f>
        <v/>
      </c>
      <c r="AE255" s="131" t="str">
        <f>IF(AE253="","",VLOOKUP(AE253,'シフト記号表（勤務時間帯）'!$C$6:$U$35,19,FALSE))</f>
        <v/>
      </c>
      <c r="AF255" s="143" t="str">
        <f>IF(AF253="","",VLOOKUP(AF253,'シフト記号表（勤務時間帯）'!$C$6:$U$35,19,FALSE))</f>
        <v/>
      </c>
      <c r="AG255" s="119" t="str">
        <f>IF(AG253="","",VLOOKUP(AG253,'シフト記号表（勤務時間帯）'!$C$6:$U$35,19,FALSE))</f>
        <v/>
      </c>
      <c r="AH255" s="131" t="str">
        <f>IF(AH253="","",VLOOKUP(AH253,'シフト記号表（勤務時間帯）'!$C$6:$U$35,19,FALSE))</f>
        <v/>
      </c>
      <c r="AI255" s="131" t="str">
        <f>IF(AI253="","",VLOOKUP(AI253,'シフト記号表（勤務時間帯）'!$C$6:$U$35,19,FALSE))</f>
        <v/>
      </c>
      <c r="AJ255" s="131" t="str">
        <f>IF(AJ253="","",VLOOKUP(AJ253,'シフト記号表（勤務時間帯）'!$C$6:$U$35,19,FALSE))</f>
        <v/>
      </c>
      <c r="AK255" s="131" t="str">
        <f>IF(AK253="","",VLOOKUP(AK253,'シフト記号表（勤務時間帯）'!$C$6:$U$35,19,FALSE))</f>
        <v/>
      </c>
      <c r="AL255" s="131" t="str">
        <f>IF(AL253="","",VLOOKUP(AL253,'シフト記号表（勤務時間帯）'!$C$6:$U$35,19,FALSE))</f>
        <v/>
      </c>
      <c r="AM255" s="143" t="str">
        <f>IF(AM253="","",VLOOKUP(AM253,'シフト記号表（勤務時間帯）'!$C$6:$U$35,19,FALSE))</f>
        <v/>
      </c>
      <c r="AN255" s="119" t="str">
        <f>IF(AN253="","",VLOOKUP(AN253,'シフト記号表（勤務時間帯）'!$C$6:$U$35,19,FALSE))</f>
        <v/>
      </c>
      <c r="AO255" s="131" t="str">
        <f>IF(AO253="","",VLOOKUP(AO253,'シフト記号表（勤務時間帯）'!$C$6:$U$35,19,FALSE))</f>
        <v/>
      </c>
      <c r="AP255" s="131" t="str">
        <f>IF(AP253="","",VLOOKUP(AP253,'シフト記号表（勤務時間帯）'!$C$6:$U$35,19,FALSE))</f>
        <v/>
      </c>
      <c r="AQ255" s="131" t="str">
        <f>IF(AQ253="","",VLOOKUP(AQ253,'シフト記号表（勤務時間帯）'!$C$6:$U$35,19,FALSE))</f>
        <v/>
      </c>
      <c r="AR255" s="131" t="str">
        <f>IF(AR253="","",VLOOKUP(AR253,'シフト記号表（勤務時間帯）'!$C$6:$U$35,19,FALSE))</f>
        <v/>
      </c>
      <c r="AS255" s="131" t="str">
        <f>IF(AS253="","",VLOOKUP(AS253,'シフト記号表（勤務時間帯）'!$C$6:$U$35,19,FALSE))</f>
        <v/>
      </c>
      <c r="AT255" s="143" t="str">
        <f>IF(AT253="","",VLOOKUP(AT253,'シフト記号表（勤務時間帯）'!$C$6:$U$35,19,FALSE))</f>
        <v/>
      </c>
      <c r="AU255" s="119" t="str">
        <f>IF(AU253="","",VLOOKUP(AU253,'シフト記号表（勤務時間帯）'!$C$6:$U$35,19,FALSE))</f>
        <v/>
      </c>
      <c r="AV255" s="131" t="str">
        <f>IF(AV253="","",VLOOKUP(AV253,'シフト記号表（勤務時間帯）'!$C$6:$U$35,19,FALSE))</f>
        <v/>
      </c>
      <c r="AW255" s="131" t="str">
        <f>IF(AW253="","",VLOOKUP(AW253,'シフト記号表（勤務時間帯）'!$C$6:$U$35,19,FALSE))</f>
        <v/>
      </c>
      <c r="AX255" s="174">
        <f>IF($BB$3="４週",SUM(S255:AT255),IF($BB$3="暦月",SUM(S255:AW255),""))</f>
        <v>0</v>
      </c>
      <c r="AY255" s="182"/>
      <c r="AZ255" s="188">
        <f>IF($BB$3="４週",AX255/4,IF($BB$3="暦月",'通所型サービス（100名）'!AX255/('通所型サービス（100名）'!$BB$8/7),""))</f>
        <v>0</v>
      </c>
      <c r="BA255" s="106"/>
      <c r="BB255" s="25"/>
      <c r="BC255" s="37"/>
      <c r="BD255" s="37"/>
      <c r="BE255" s="37"/>
      <c r="BF255" s="91"/>
      <c r="BG255" s="3"/>
      <c r="BH255" s="3"/>
      <c r="BI255" s="3"/>
      <c r="BJ255" s="3"/>
      <c r="BK255" s="3"/>
      <c r="BL255" s="3"/>
      <c r="BM255" s="3"/>
      <c r="BN255" s="3"/>
      <c r="BO255" s="3"/>
      <c r="BP255" s="3"/>
      <c r="BQ255" s="3"/>
      <c r="BR255" s="3"/>
      <c r="BS255" s="3"/>
      <c r="BT255" s="3"/>
      <c r="BU255" s="3"/>
    </row>
    <row r="256" spans="1:73" ht="20.25" customHeight="1">
      <c r="A256" s="3"/>
      <c r="B256" s="12">
        <f>B253+1</f>
        <v>79</v>
      </c>
      <c r="C256" s="27"/>
      <c r="D256" s="38"/>
      <c r="E256" s="43"/>
      <c r="F256" s="51"/>
      <c r="G256" s="51"/>
      <c r="H256" s="70"/>
      <c r="I256" s="38"/>
      <c r="J256" s="38"/>
      <c r="K256" s="43"/>
      <c r="L256" s="84"/>
      <c r="M256" s="38"/>
      <c r="N256" s="38"/>
      <c r="O256" s="90"/>
      <c r="P256" s="96" t="s">
        <v>54</v>
      </c>
      <c r="Q256" s="102"/>
      <c r="R256" s="107"/>
      <c r="S256" s="216"/>
      <c r="T256" s="218"/>
      <c r="U256" s="218"/>
      <c r="V256" s="218"/>
      <c r="W256" s="218"/>
      <c r="X256" s="218"/>
      <c r="Y256" s="219"/>
      <c r="Z256" s="216"/>
      <c r="AA256" s="218"/>
      <c r="AB256" s="218"/>
      <c r="AC256" s="218"/>
      <c r="AD256" s="218"/>
      <c r="AE256" s="218"/>
      <c r="AF256" s="219"/>
      <c r="AG256" s="216"/>
      <c r="AH256" s="218"/>
      <c r="AI256" s="218"/>
      <c r="AJ256" s="218"/>
      <c r="AK256" s="218"/>
      <c r="AL256" s="218"/>
      <c r="AM256" s="219"/>
      <c r="AN256" s="216"/>
      <c r="AO256" s="218"/>
      <c r="AP256" s="218"/>
      <c r="AQ256" s="218"/>
      <c r="AR256" s="218"/>
      <c r="AS256" s="218"/>
      <c r="AT256" s="219"/>
      <c r="AU256" s="216"/>
      <c r="AV256" s="218"/>
      <c r="AW256" s="218"/>
      <c r="AX256" s="221"/>
      <c r="AY256" s="183"/>
      <c r="AZ256" s="226"/>
      <c r="BA256" s="107"/>
      <c r="BB256" s="198"/>
      <c r="BC256" s="38"/>
      <c r="BD256" s="38"/>
      <c r="BE256" s="38"/>
      <c r="BF256" s="90"/>
      <c r="BG256" s="3"/>
      <c r="BH256" s="3"/>
      <c r="BI256" s="3"/>
      <c r="BJ256" s="3"/>
      <c r="BK256" s="3"/>
      <c r="BL256" s="3"/>
      <c r="BM256" s="3"/>
      <c r="BN256" s="3"/>
      <c r="BO256" s="3"/>
      <c r="BP256" s="3"/>
      <c r="BQ256" s="3"/>
      <c r="BR256" s="3"/>
      <c r="BS256" s="3"/>
      <c r="BT256" s="3"/>
      <c r="BU256" s="3"/>
    </row>
    <row r="257" spans="1:73" ht="20.25" customHeight="1">
      <c r="A257" s="3"/>
      <c r="B257" s="8"/>
      <c r="C257" s="18"/>
      <c r="D257" s="32"/>
      <c r="E257" s="40"/>
      <c r="F257" s="49"/>
      <c r="G257" s="57"/>
      <c r="H257" s="66"/>
      <c r="I257" s="32"/>
      <c r="J257" s="32"/>
      <c r="K257" s="40"/>
      <c r="L257" s="66"/>
      <c r="M257" s="32"/>
      <c r="N257" s="32"/>
      <c r="O257" s="80"/>
      <c r="P257" s="94" t="s">
        <v>69</v>
      </c>
      <c r="Q257" s="100"/>
      <c r="R257" s="105"/>
      <c r="S257" s="118" t="str">
        <f>IF(S256="","",VLOOKUP(S256,'シフト記号表（勤務時間帯）'!$C$6:$K$35,9,FALSE))</f>
        <v/>
      </c>
      <c r="T257" s="130" t="str">
        <f>IF(T256="","",VLOOKUP(T256,'シフト記号表（勤務時間帯）'!$C$6:$K$35,9,FALSE))</f>
        <v/>
      </c>
      <c r="U257" s="130" t="str">
        <f>IF(U256="","",VLOOKUP(U256,'シフト記号表（勤務時間帯）'!$C$6:$K$35,9,FALSE))</f>
        <v/>
      </c>
      <c r="V257" s="130" t="str">
        <f>IF(V256="","",VLOOKUP(V256,'シフト記号表（勤務時間帯）'!$C$6:$K$35,9,FALSE))</f>
        <v/>
      </c>
      <c r="W257" s="130" t="str">
        <f>IF(W256="","",VLOOKUP(W256,'シフト記号表（勤務時間帯）'!$C$6:$K$35,9,FALSE))</f>
        <v/>
      </c>
      <c r="X257" s="130" t="str">
        <f>IF(X256="","",VLOOKUP(X256,'シフト記号表（勤務時間帯）'!$C$6:$K$35,9,FALSE))</f>
        <v/>
      </c>
      <c r="Y257" s="142" t="str">
        <f>IF(Y256="","",VLOOKUP(Y256,'シフト記号表（勤務時間帯）'!$C$6:$K$35,9,FALSE))</f>
        <v/>
      </c>
      <c r="Z257" s="118" t="str">
        <f>IF(Z256="","",VLOOKUP(Z256,'シフト記号表（勤務時間帯）'!$C$6:$K$35,9,FALSE))</f>
        <v/>
      </c>
      <c r="AA257" s="130" t="str">
        <f>IF(AA256="","",VLOOKUP(AA256,'シフト記号表（勤務時間帯）'!$C$6:$K$35,9,FALSE))</f>
        <v/>
      </c>
      <c r="AB257" s="130" t="str">
        <f>IF(AB256="","",VLOOKUP(AB256,'シフト記号表（勤務時間帯）'!$C$6:$K$35,9,FALSE))</f>
        <v/>
      </c>
      <c r="AC257" s="130" t="str">
        <f>IF(AC256="","",VLOOKUP(AC256,'シフト記号表（勤務時間帯）'!$C$6:$K$35,9,FALSE))</f>
        <v/>
      </c>
      <c r="AD257" s="130" t="str">
        <f>IF(AD256="","",VLOOKUP(AD256,'シフト記号表（勤務時間帯）'!$C$6:$K$35,9,FALSE))</f>
        <v/>
      </c>
      <c r="AE257" s="130" t="str">
        <f>IF(AE256="","",VLOOKUP(AE256,'シフト記号表（勤務時間帯）'!$C$6:$K$35,9,FALSE))</f>
        <v/>
      </c>
      <c r="AF257" s="142" t="str">
        <f>IF(AF256="","",VLOOKUP(AF256,'シフト記号表（勤務時間帯）'!$C$6:$K$35,9,FALSE))</f>
        <v/>
      </c>
      <c r="AG257" s="118" t="str">
        <f>IF(AG256="","",VLOOKUP(AG256,'シフト記号表（勤務時間帯）'!$C$6:$K$35,9,FALSE))</f>
        <v/>
      </c>
      <c r="AH257" s="130" t="str">
        <f>IF(AH256="","",VLOOKUP(AH256,'シフト記号表（勤務時間帯）'!$C$6:$K$35,9,FALSE))</f>
        <v/>
      </c>
      <c r="AI257" s="130" t="str">
        <f>IF(AI256="","",VLOOKUP(AI256,'シフト記号表（勤務時間帯）'!$C$6:$K$35,9,FALSE))</f>
        <v/>
      </c>
      <c r="AJ257" s="130" t="str">
        <f>IF(AJ256="","",VLOOKUP(AJ256,'シフト記号表（勤務時間帯）'!$C$6:$K$35,9,FALSE))</f>
        <v/>
      </c>
      <c r="AK257" s="130" t="str">
        <f>IF(AK256="","",VLOOKUP(AK256,'シフト記号表（勤務時間帯）'!$C$6:$K$35,9,FALSE))</f>
        <v/>
      </c>
      <c r="AL257" s="130" t="str">
        <f>IF(AL256="","",VLOOKUP(AL256,'シフト記号表（勤務時間帯）'!$C$6:$K$35,9,FALSE))</f>
        <v/>
      </c>
      <c r="AM257" s="142" t="str">
        <f>IF(AM256="","",VLOOKUP(AM256,'シフト記号表（勤務時間帯）'!$C$6:$K$35,9,FALSE))</f>
        <v/>
      </c>
      <c r="AN257" s="118" t="str">
        <f>IF(AN256="","",VLOOKUP(AN256,'シフト記号表（勤務時間帯）'!$C$6:$K$35,9,FALSE))</f>
        <v/>
      </c>
      <c r="AO257" s="130" t="str">
        <f>IF(AO256="","",VLOOKUP(AO256,'シフト記号表（勤務時間帯）'!$C$6:$K$35,9,FALSE))</f>
        <v/>
      </c>
      <c r="AP257" s="130" t="str">
        <f>IF(AP256="","",VLOOKUP(AP256,'シフト記号表（勤務時間帯）'!$C$6:$K$35,9,FALSE))</f>
        <v/>
      </c>
      <c r="AQ257" s="130" t="str">
        <f>IF(AQ256="","",VLOOKUP(AQ256,'シフト記号表（勤務時間帯）'!$C$6:$K$35,9,FALSE))</f>
        <v/>
      </c>
      <c r="AR257" s="130" t="str">
        <f>IF(AR256="","",VLOOKUP(AR256,'シフト記号表（勤務時間帯）'!$C$6:$K$35,9,FALSE))</f>
        <v/>
      </c>
      <c r="AS257" s="130" t="str">
        <f>IF(AS256="","",VLOOKUP(AS256,'シフト記号表（勤務時間帯）'!$C$6:$K$35,9,FALSE))</f>
        <v/>
      </c>
      <c r="AT257" s="142" t="str">
        <f>IF(AT256="","",VLOOKUP(AT256,'シフト記号表（勤務時間帯）'!$C$6:$K$35,9,FALSE))</f>
        <v/>
      </c>
      <c r="AU257" s="118" t="str">
        <f>IF(AU256="","",VLOOKUP(AU256,'シフト記号表（勤務時間帯）'!$C$6:$K$35,9,FALSE))</f>
        <v/>
      </c>
      <c r="AV257" s="130" t="str">
        <f>IF(AV256="","",VLOOKUP(AV256,'シフト記号表（勤務時間帯）'!$C$6:$K$35,9,FALSE))</f>
        <v/>
      </c>
      <c r="AW257" s="130" t="str">
        <f>IF(AW256="","",VLOOKUP(AW256,'シフト記号表（勤務時間帯）'!$C$6:$K$35,9,FALSE))</f>
        <v/>
      </c>
      <c r="AX257" s="173">
        <f>IF($BB$3="４週",SUM(S257:AT257),IF($BB$3="暦月",SUM(S257:AW257),""))</f>
        <v>0</v>
      </c>
      <c r="AY257" s="181"/>
      <c r="AZ257" s="187">
        <f>IF($BB$3="４週",AX257/4,IF($BB$3="暦月",'通所型サービス（100名）'!AX257/('通所型サービス（100名）'!$BB$8/7),""))</f>
        <v>0</v>
      </c>
      <c r="BA257" s="105"/>
      <c r="BB257" s="18"/>
      <c r="BC257" s="32"/>
      <c r="BD257" s="32"/>
      <c r="BE257" s="32"/>
      <c r="BF257" s="80"/>
      <c r="BG257" s="3"/>
      <c r="BH257" s="3"/>
      <c r="BI257" s="3"/>
      <c r="BJ257" s="3"/>
      <c r="BK257" s="3"/>
      <c r="BL257" s="3"/>
      <c r="BM257" s="3"/>
      <c r="BN257" s="3"/>
      <c r="BO257" s="3"/>
      <c r="BP257" s="3"/>
      <c r="BQ257" s="3"/>
      <c r="BR257" s="3"/>
      <c r="BS257" s="3"/>
      <c r="BT257" s="3"/>
      <c r="BU257" s="3"/>
    </row>
    <row r="258" spans="1:73" ht="20.25" customHeight="1">
      <c r="A258" s="3"/>
      <c r="B258" s="11"/>
      <c r="C258" s="25"/>
      <c r="D258" s="37"/>
      <c r="E258" s="42"/>
      <c r="F258" s="209">
        <f>C256</f>
        <v>0</v>
      </c>
      <c r="G258" s="60"/>
      <c r="H258" s="69"/>
      <c r="I258" s="37"/>
      <c r="J258" s="37"/>
      <c r="K258" s="42"/>
      <c r="L258" s="69"/>
      <c r="M258" s="37"/>
      <c r="N258" s="37"/>
      <c r="O258" s="91"/>
      <c r="P258" s="95" t="s">
        <v>36</v>
      </c>
      <c r="Q258" s="101"/>
      <c r="R258" s="106"/>
      <c r="S258" s="119" t="str">
        <f>IF(S256="","",VLOOKUP(S256,'シフト記号表（勤務時間帯）'!$C$6:$U$35,19,FALSE))</f>
        <v/>
      </c>
      <c r="T258" s="131" t="str">
        <f>IF(T256="","",VLOOKUP(T256,'シフト記号表（勤務時間帯）'!$C$6:$U$35,19,FALSE))</f>
        <v/>
      </c>
      <c r="U258" s="131" t="str">
        <f>IF(U256="","",VLOOKUP(U256,'シフト記号表（勤務時間帯）'!$C$6:$U$35,19,FALSE))</f>
        <v/>
      </c>
      <c r="V258" s="131" t="str">
        <f>IF(V256="","",VLOOKUP(V256,'シフト記号表（勤務時間帯）'!$C$6:$U$35,19,FALSE))</f>
        <v/>
      </c>
      <c r="W258" s="131" t="str">
        <f>IF(W256="","",VLOOKUP(W256,'シフト記号表（勤務時間帯）'!$C$6:$U$35,19,FALSE))</f>
        <v/>
      </c>
      <c r="X258" s="131" t="str">
        <f>IF(X256="","",VLOOKUP(X256,'シフト記号表（勤務時間帯）'!$C$6:$U$35,19,FALSE))</f>
        <v/>
      </c>
      <c r="Y258" s="143" t="str">
        <f>IF(Y256="","",VLOOKUP(Y256,'シフト記号表（勤務時間帯）'!$C$6:$U$35,19,FALSE))</f>
        <v/>
      </c>
      <c r="Z258" s="119" t="str">
        <f>IF(Z256="","",VLOOKUP(Z256,'シフト記号表（勤務時間帯）'!$C$6:$U$35,19,FALSE))</f>
        <v/>
      </c>
      <c r="AA258" s="131" t="str">
        <f>IF(AA256="","",VLOOKUP(AA256,'シフト記号表（勤務時間帯）'!$C$6:$U$35,19,FALSE))</f>
        <v/>
      </c>
      <c r="AB258" s="131" t="str">
        <f>IF(AB256="","",VLOOKUP(AB256,'シフト記号表（勤務時間帯）'!$C$6:$U$35,19,FALSE))</f>
        <v/>
      </c>
      <c r="AC258" s="131" t="str">
        <f>IF(AC256="","",VLOOKUP(AC256,'シフト記号表（勤務時間帯）'!$C$6:$U$35,19,FALSE))</f>
        <v/>
      </c>
      <c r="AD258" s="131" t="str">
        <f>IF(AD256="","",VLOOKUP(AD256,'シフト記号表（勤務時間帯）'!$C$6:$U$35,19,FALSE))</f>
        <v/>
      </c>
      <c r="AE258" s="131" t="str">
        <f>IF(AE256="","",VLOOKUP(AE256,'シフト記号表（勤務時間帯）'!$C$6:$U$35,19,FALSE))</f>
        <v/>
      </c>
      <c r="AF258" s="143" t="str">
        <f>IF(AF256="","",VLOOKUP(AF256,'シフト記号表（勤務時間帯）'!$C$6:$U$35,19,FALSE))</f>
        <v/>
      </c>
      <c r="AG258" s="119" t="str">
        <f>IF(AG256="","",VLOOKUP(AG256,'シフト記号表（勤務時間帯）'!$C$6:$U$35,19,FALSE))</f>
        <v/>
      </c>
      <c r="AH258" s="131" t="str">
        <f>IF(AH256="","",VLOOKUP(AH256,'シフト記号表（勤務時間帯）'!$C$6:$U$35,19,FALSE))</f>
        <v/>
      </c>
      <c r="AI258" s="131" t="str">
        <f>IF(AI256="","",VLOOKUP(AI256,'シフト記号表（勤務時間帯）'!$C$6:$U$35,19,FALSE))</f>
        <v/>
      </c>
      <c r="AJ258" s="131" t="str">
        <f>IF(AJ256="","",VLOOKUP(AJ256,'シフト記号表（勤務時間帯）'!$C$6:$U$35,19,FALSE))</f>
        <v/>
      </c>
      <c r="AK258" s="131" t="str">
        <f>IF(AK256="","",VLOOKUP(AK256,'シフト記号表（勤務時間帯）'!$C$6:$U$35,19,FALSE))</f>
        <v/>
      </c>
      <c r="AL258" s="131" t="str">
        <f>IF(AL256="","",VLOOKUP(AL256,'シフト記号表（勤務時間帯）'!$C$6:$U$35,19,FALSE))</f>
        <v/>
      </c>
      <c r="AM258" s="143" t="str">
        <f>IF(AM256="","",VLOOKUP(AM256,'シフト記号表（勤務時間帯）'!$C$6:$U$35,19,FALSE))</f>
        <v/>
      </c>
      <c r="AN258" s="119" t="str">
        <f>IF(AN256="","",VLOOKUP(AN256,'シフト記号表（勤務時間帯）'!$C$6:$U$35,19,FALSE))</f>
        <v/>
      </c>
      <c r="AO258" s="131" t="str">
        <f>IF(AO256="","",VLOOKUP(AO256,'シフト記号表（勤務時間帯）'!$C$6:$U$35,19,FALSE))</f>
        <v/>
      </c>
      <c r="AP258" s="131" t="str">
        <f>IF(AP256="","",VLOOKUP(AP256,'シフト記号表（勤務時間帯）'!$C$6:$U$35,19,FALSE))</f>
        <v/>
      </c>
      <c r="AQ258" s="131" t="str">
        <f>IF(AQ256="","",VLOOKUP(AQ256,'シフト記号表（勤務時間帯）'!$C$6:$U$35,19,FALSE))</f>
        <v/>
      </c>
      <c r="AR258" s="131" t="str">
        <f>IF(AR256="","",VLOOKUP(AR256,'シフト記号表（勤務時間帯）'!$C$6:$U$35,19,FALSE))</f>
        <v/>
      </c>
      <c r="AS258" s="131" t="str">
        <f>IF(AS256="","",VLOOKUP(AS256,'シフト記号表（勤務時間帯）'!$C$6:$U$35,19,FALSE))</f>
        <v/>
      </c>
      <c r="AT258" s="143" t="str">
        <f>IF(AT256="","",VLOOKUP(AT256,'シフト記号表（勤務時間帯）'!$C$6:$U$35,19,FALSE))</f>
        <v/>
      </c>
      <c r="AU258" s="119" t="str">
        <f>IF(AU256="","",VLOOKUP(AU256,'シフト記号表（勤務時間帯）'!$C$6:$U$35,19,FALSE))</f>
        <v/>
      </c>
      <c r="AV258" s="131" t="str">
        <f>IF(AV256="","",VLOOKUP(AV256,'シフト記号表（勤務時間帯）'!$C$6:$U$35,19,FALSE))</f>
        <v/>
      </c>
      <c r="AW258" s="131" t="str">
        <f>IF(AW256="","",VLOOKUP(AW256,'シフト記号表（勤務時間帯）'!$C$6:$U$35,19,FALSE))</f>
        <v/>
      </c>
      <c r="AX258" s="174">
        <f>IF($BB$3="４週",SUM(S258:AT258),IF($BB$3="暦月",SUM(S258:AW258),""))</f>
        <v>0</v>
      </c>
      <c r="AY258" s="182"/>
      <c r="AZ258" s="188">
        <f>IF($BB$3="４週",AX258/4,IF($BB$3="暦月",'通所型サービス（100名）'!AX258/('通所型サービス（100名）'!$BB$8/7),""))</f>
        <v>0</v>
      </c>
      <c r="BA258" s="106"/>
      <c r="BB258" s="25"/>
      <c r="BC258" s="37"/>
      <c r="BD258" s="37"/>
      <c r="BE258" s="37"/>
      <c r="BF258" s="91"/>
      <c r="BG258" s="3"/>
      <c r="BH258" s="3"/>
      <c r="BI258" s="3"/>
      <c r="BJ258" s="3"/>
      <c r="BK258" s="3"/>
      <c r="BL258" s="3"/>
      <c r="BM258" s="3"/>
      <c r="BN258" s="3"/>
      <c r="BO258" s="3"/>
      <c r="BP258" s="3"/>
      <c r="BQ258" s="3"/>
      <c r="BR258" s="3"/>
      <c r="BS258" s="3"/>
      <c r="BT258" s="3"/>
      <c r="BU258" s="3"/>
    </row>
    <row r="259" spans="1:73" ht="20.25" customHeight="1">
      <c r="A259" s="3"/>
      <c r="B259" s="12">
        <f>B256+1</f>
        <v>80</v>
      </c>
      <c r="C259" s="27"/>
      <c r="D259" s="38"/>
      <c r="E259" s="43"/>
      <c r="F259" s="51"/>
      <c r="G259" s="51"/>
      <c r="H259" s="70"/>
      <c r="I259" s="38"/>
      <c r="J259" s="38"/>
      <c r="K259" s="43"/>
      <c r="L259" s="84"/>
      <c r="M259" s="38"/>
      <c r="N259" s="38"/>
      <c r="O259" s="90"/>
      <c r="P259" s="96" t="s">
        <v>54</v>
      </c>
      <c r="Q259" s="102"/>
      <c r="R259" s="107"/>
      <c r="S259" s="216"/>
      <c r="T259" s="218"/>
      <c r="U259" s="218"/>
      <c r="V259" s="218"/>
      <c r="W259" s="218"/>
      <c r="X259" s="218"/>
      <c r="Y259" s="219"/>
      <c r="Z259" s="216"/>
      <c r="AA259" s="218"/>
      <c r="AB259" s="218"/>
      <c r="AC259" s="218"/>
      <c r="AD259" s="218"/>
      <c r="AE259" s="218"/>
      <c r="AF259" s="219"/>
      <c r="AG259" s="216"/>
      <c r="AH259" s="218"/>
      <c r="AI259" s="218"/>
      <c r="AJ259" s="218"/>
      <c r="AK259" s="218"/>
      <c r="AL259" s="218"/>
      <c r="AM259" s="219"/>
      <c r="AN259" s="216"/>
      <c r="AO259" s="218"/>
      <c r="AP259" s="218"/>
      <c r="AQ259" s="218"/>
      <c r="AR259" s="218"/>
      <c r="AS259" s="218"/>
      <c r="AT259" s="219"/>
      <c r="AU259" s="216"/>
      <c r="AV259" s="218"/>
      <c r="AW259" s="218"/>
      <c r="AX259" s="221"/>
      <c r="AY259" s="183"/>
      <c r="AZ259" s="226"/>
      <c r="BA259" s="107"/>
      <c r="BB259" s="198"/>
      <c r="BC259" s="38"/>
      <c r="BD259" s="38"/>
      <c r="BE259" s="38"/>
      <c r="BF259" s="90"/>
      <c r="BG259" s="3"/>
      <c r="BH259" s="3"/>
      <c r="BI259" s="3"/>
      <c r="BJ259" s="3"/>
      <c r="BK259" s="3"/>
      <c r="BL259" s="3"/>
      <c r="BM259" s="3"/>
      <c r="BN259" s="3"/>
      <c r="BO259" s="3"/>
      <c r="BP259" s="3"/>
      <c r="BQ259" s="3"/>
      <c r="BR259" s="3"/>
      <c r="BS259" s="3"/>
      <c r="BT259" s="3"/>
      <c r="BU259" s="3"/>
    </row>
    <row r="260" spans="1:73" ht="20.25" customHeight="1">
      <c r="A260" s="3"/>
      <c r="B260" s="8"/>
      <c r="C260" s="18"/>
      <c r="D260" s="32"/>
      <c r="E260" s="40"/>
      <c r="F260" s="49"/>
      <c r="G260" s="57"/>
      <c r="H260" s="66"/>
      <c r="I260" s="32"/>
      <c r="J260" s="32"/>
      <c r="K260" s="40"/>
      <c r="L260" s="66"/>
      <c r="M260" s="32"/>
      <c r="N260" s="32"/>
      <c r="O260" s="80"/>
      <c r="P260" s="94" t="s">
        <v>69</v>
      </c>
      <c r="Q260" s="100"/>
      <c r="R260" s="105"/>
      <c r="S260" s="118" t="str">
        <f>IF(S259="","",VLOOKUP(S259,'シフト記号表（勤務時間帯）'!$C$6:$K$35,9,FALSE))</f>
        <v/>
      </c>
      <c r="T260" s="130" t="str">
        <f>IF(T259="","",VLOOKUP(T259,'シフト記号表（勤務時間帯）'!$C$6:$K$35,9,FALSE))</f>
        <v/>
      </c>
      <c r="U260" s="130" t="str">
        <f>IF(U259="","",VLOOKUP(U259,'シフト記号表（勤務時間帯）'!$C$6:$K$35,9,FALSE))</f>
        <v/>
      </c>
      <c r="V260" s="130" t="str">
        <f>IF(V259="","",VLOOKUP(V259,'シフト記号表（勤務時間帯）'!$C$6:$K$35,9,FALSE))</f>
        <v/>
      </c>
      <c r="W260" s="130" t="str">
        <f>IF(W259="","",VLOOKUP(W259,'シフト記号表（勤務時間帯）'!$C$6:$K$35,9,FALSE))</f>
        <v/>
      </c>
      <c r="X260" s="130" t="str">
        <f>IF(X259="","",VLOOKUP(X259,'シフト記号表（勤務時間帯）'!$C$6:$K$35,9,FALSE))</f>
        <v/>
      </c>
      <c r="Y260" s="142" t="str">
        <f>IF(Y259="","",VLOOKUP(Y259,'シフト記号表（勤務時間帯）'!$C$6:$K$35,9,FALSE))</f>
        <v/>
      </c>
      <c r="Z260" s="118" t="str">
        <f>IF(Z259="","",VLOOKUP(Z259,'シフト記号表（勤務時間帯）'!$C$6:$K$35,9,FALSE))</f>
        <v/>
      </c>
      <c r="AA260" s="130" t="str">
        <f>IF(AA259="","",VLOOKUP(AA259,'シフト記号表（勤務時間帯）'!$C$6:$K$35,9,FALSE))</f>
        <v/>
      </c>
      <c r="AB260" s="130" t="str">
        <f>IF(AB259="","",VLOOKUP(AB259,'シフト記号表（勤務時間帯）'!$C$6:$K$35,9,FALSE))</f>
        <v/>
      </c>
      <c r="AC260" s="130" t="str">
        <f>IF(AC259="","",VLOOKUP(AC259,'シフト記号表（勤務時間帯）'!$C$6:$K$35,9,FALSE))</f>
        <v/>
      </c>
      <c r="AD260" s="130" t="str">
        <f>IF(AD259="","",VLOOKUP(AD259,'シフト記号表（勤務時間帯）'!$C$6:$K$35,9,FALSE))</f>
        <v/>
      </c>
      <c r="AE260" s="130" t="str">
        <f>IF(AE259="","",VLOOKUP(AE259,'シフト記号表（勤務時間帯）'!$C$6:$K$35,9,FALSE))</f>
        <v/>
      </c>
      <c r="AF260" s="142" t="str">
        <f>IF(AF259="","",VLOOKUP(AF259,'シフト記号表（勤務時間帯）'!$C$6:$K$35,9,FALSE))</f>
        <v/>
      </c>
      <c r="AG260" s="118" t="str">
        <f>IF(AG259="","",VLOOKUP(AG259,'シフト記号表（勤務時間帯）'!$C$6:$K$35,9,FALSE))</f>
        <v/>
      </c>
      <c r="AH260" s="130" t="str">
        <f>IF(AH259="","",VLOOKUP(AH259,'シフト記号表（勤務時間帯）'!$C$6:$K$35,9,FALSE))</f>
        <v/>
      </c>
      <c r="AI260" s="130" t="str">
        <f>IF(AI259="","",VLOOKUP(AI259,'シフト記号表（勤務時間帯）'!$C$6:$K$35,9,FALSE))</f>
        <v/>
      </c>
      <c r="AJ260" s="130" t="str">
        <f>IF(AJ259="","",VLOOKUP(AJ259,'シフト記号表（勤務時間帯）'!$C$6:$K$35,9,FALSE))</f>
        <v/>
      </c>
      <c r="AK260" s="130" t="str">
        <f>IF(AK259="","",VLOOKUP(AK259,'シフト記号表（勤務時間帯）'!$C$6:$K$35,9,FALSE))</f>
        <v/>
      </c>
      <c r="AL260" s="130" t="str">
        <f>IF(AL259="","",VLOOKUP(AL259,'シフト記号表（勤務時間帯）'!$C$6:$K$35,9,FALSE))</f>
        <v/>
      </c>
      <c r="AM260" s="142" t="str">
        <f>IF(AM259="","",VLOOKUP(AM259,'シフト記号表（勤務時間帯）'!$C$6:$K$35,9,FALSE))</f>
        <v/>
      </c>
      <c r="AN260" s="118" t="str">
        <f>IF(AN259="","",VLOOKUP(AN259,'シフト記号表（勤務時間帯）'!$C$6:$K$35,9,FALSE))</f>
        <v/>
      </c>
      <c r="AO260" s="130" t="str">
        <f>IF(AO259="","",VLOOKUP(AO259,'シフト記号表（勤務時間帯）'!$C$6:$K$35,9,FALSE))</f>
        <v/>
      </c>
      <c r="AP260" s="130" t="str">
        <f>IF(AP259="","",VLOOKUP(AP259,'シフト記号表（勤務時間帯）'!$C$6:$K$35,9,FALSE))</f>
        <v/>
      </c>
      <c r="AQ260" s="130" t="str">
        <f>IF(AQ259="","",VLOOKUP(AQ259,'シフト記号表（勤務時間帯）'!$C$6:$K$35,9,FALSE))</f>
        <v/>
      </c>
      <c r="AR260" s="130" t="str">
        <f>IF(AR259="","",VLOOKUP(AR259,'シフト記号表（勤務時間帯）'!$C$6:$K$35,9,FALSE))</f>
        <v/>
      </c>
      <c r="AS260" s="130" t="str">
        <f>IF(AS259="","",VLOOKUP(AS259,'シフト記号表（勤務時間帯）'!$C$6:$K$35,9,FALSE))</f>
        <v/>
      </c>
      <c r="AT260" s="142" t="str">
        <f>IF(AT259="","",VLOOKUP(AT259,'シフト記号表（勤務時間帯）'!$C$6:$K$35,9,FALSE))</f>
        <v/>
      </c>
      <c r="AU260" s="118" t="str">
        <f>IF(AU259="","",VLOOKUP(AU259,'シフト記号表（勤務時間帯）'!$C$6:$K$35,9,FALSE))</f>
        <v/>
      </c>
      <c r="AV260" s="130" t="str">
        <f>IF(AV259="","",VLOOKUP(AV259,'シフト記号表（勤務時間帯）'!$C$6:$K$35,9,FALSE))</f>
        <v/>
      </c>
      <c r="AW260" s="130" t="str">
        <f>IF(AW259="","",VLOOKUP(AW259,'シフト記号表（勤務時間帯）'!$C$6:$K$35,9,FALSE))</f>
        <v/>
      </c>
      <c r="AX260" s="173">
        <f>IF($BB$3="４週",SUM(S260:AT260),IF($BB$3="暦月",SUM(S260:AW260),""))</f>
        <v>0</v>
      </c>
      <c r="AY260" s="181"/>
      <c r="AZ260" s="187">
        <f>IF($BB$3="４週",AX260/4,IF($BB$3="暦月",'通所型サービス（100名）'!AX260/('通所型サービス（100名）'!$BB$8/7),""))</f>
        <v>0</v>
      </c>
      <c r="BA260" s="105"/>
      <c r="BB260" s="18"/>
      <c r="BC260" s="32"/>
      <c r="BD260" s="32"/>
      <c r="BE260" s="32"/>
      <c r="BF260" s="80"/>
      <c r="BG260" s="3"/>
      <c r="BH260" s="3"/>
      <c r="BI260" s="3"/>
      <c r="BJ260" s="3"/>
      <c r="BK260" s="3"/>
      <c r="BL260" s="3"/>
      <c r="BM260" s="3"/>
      <c r="BN260" s="3"/>
      <c r="BO260" s="3"/>
      <c r="BP260" s="3"/>
      <c r="BQ260" s="3"/>
      <c r="BR260" s="3"/>
      <c r="BS260" s="3"/>
      <c r="BT260" s="3"/>
      <c r="BU260" s="3"/>
    </row>
    <row r="261" spans="1:73" ht="20.25" customHeight="1">
      <c r="A261" s="3"/>
      <c r="B261" s="11"/>
      <c r="C261" s="25"/>
      <c r="D261" s="37"/>
      <c r="E261" s="42"/>
      <c r="F261" s="209">
        <f>C259</f>
        <v>0</v>
      </c>
      <c r="G261" s="60"/>
      <c r="H261" s="69"/>
      <c r="I261" s="37"/>
      <c r="J261" s="37"/>
      <c r="K261" s="42"/>
      <c r="L261" s="69"/>
      <c r="M261" s="37"/>
      <c r="N261" s="37"/>
      <c r="O261" s="91"/>
      <c r="P261" s="95" t="s">
        <v>36</v>
      </c>
      <c r="Q261" s="101"/>
      <c r="R261" s="106"/>
      <c r="S261" s="119" t="str">
        <f>IF(S259="","",VLOOKUP(S259,'シフト記号表（勤務時間帯）'!$C$6:$U$35,19,FALSE))</f>
        <v/>
      </c>
      <c r="T261" s="131" t="str">
        <f>IF(T259="","",VLOOKUP(T259,'シフト記号表（勤務時間帯）'!$C$6:$U$35,19,FALSE))</f>
        <v/>
      </c>
      <c r="U261" s="131" t="str">
        <f>IF(U259="","",VLOOKUP(U259,'シフト記号表（勤務時間帯）'!$C$6:$U$35,19,FALSE))</f>
        <v/>
      </c>
      <c r="V261" s="131" t="str">
        <f>IF(V259="","",VLOOKUP(V259,'シフト記号表（勤務時間帯）'!$C$6:$U$35,19,FALSE))</f>
        <v/>
      </c>
      <c r="W261" s="131" t="str">
        <f>IF(W259="","",VLOOKUP(W259,'シフト記号表（勤務時間帯）'!$C$6:$U$35,19,FALSE))</f>
        <v/>
      </c>
      <c r="X261" s="131" t="str">
        <f>IF(X259="","",VLOOKUP(X259,'シフト記号表（勤務時間帯）'!$C$6:$U$35,19,FALSE))</f>
        <v/>
      </c>
      <c r="Y261" s="143" t="str">
        <f>IF(Y259="","",VLOOKUP(Y259,'シフト記号表（勤務時間帯）'!$C$6:$U$35,19,FALSE))</f>
        <v/>
      </c>
      <c r="Z261" s="119" t="str">
        <f>IF(Z259="","",VLOOKUP(Z259,'シフト記号表（勤務時間帯）'!$C$6:$U$35,19,FALSE))</f>
        <v/>
      </c>
      <c r="AA261" s="131" t="str">
        <f>IF(AA259="","",VLOOKUP(AA259,'シフト記号表（勤務時間帯）'!$C$6:$U$35,19,FALSE))</f>
        <v/>
      </c>
      <c r="AB261" s="131" t="str">
        <f>IF(AB259="","",VLOOKUP(AB259,'シフト記号表（勤務時間帯）'!$C$6:$U$35,19,FALSE))</f>
        <v/>
      </c>
      <c r="AC261" s="131" t="str">
        <f>IF(AC259="","",VLOOKUP(AC259,'シフト記号表（勤務時間帯）'!$C$6:$U$35,19,FALSE))</f>
        <v/>
      </c>
      <c r="AD261" s="131" t="str">
        <f>IF(AD259="","",VLOOKUP(AD259,'シフト記号表（勤務時間帯）'!$C$6:$U$35,19,FALSE))</f>
        <v/>
      </c>
      <c r="AE261" s="131" t="str">
        <f>IF(AE259="","",VLOOKUP(AE259,'シフト記号表（勤務時間帯）'!$C$6:$U$35,19,FALSE))</f>
        <v/>
      </c>
      <c r="AF261" s="143" t="str">
        <f>IF(AF259="","",VLOOKUP(AF259,'シフト記号表（勤務時間帯）'!$C$6:$U$35,19,FALSE))</f>
        <v/>
      </c>
      <c r="AG261" s="119" t="str">
        <f>IF(AG259="","",VLOOKUP(AG259,'シフト記号表（勤務時間帯）'!$C$6:$U$35,19,FALSE))</f>
        <v/>
      </c>
      <c r="AH261" s="131" t="str">
        <f>IF(AH259="","",VLOOKUP(AH259,'シフト記号表（勤務時間帯）'!$C$6:$U$35,19,FALSE))</f>
        <v/>
      </c>
      <c r="AI261" s="131" t="str">
        <f>IF(AI259="","",VLOOKUP(AI259,'シフト記号表（勤務時間帯）'!$C$6:$U$35,19,FALSE))</f>
        <v/>
      </c>
      <c r="AJ261" s="131" t="str">
        <f>IF(AJ259="","",VLOOKUP(AJ259,'シフト記号表（勤務時間帯）'!$C$6:$U$35,19,FALSE))</f>
        <v/>
      </c>
      <c r="AK261" s="131" t="str">
        <f>IF(AK259="","",VLOOKUP(AK259,'シフト記号表（勤務時間帯）'!$C$6:$U$35,19,FALSE))</f>
        <v/>
      </c>
      <c r="AL261" s="131" t="str">
        <f>IF(AL259="","",VLOOKUP(AL259,'シフト記号表（勤務時間帯）'!$C$6:$U$35,19,FALSE))</f>
        <v/>
      </c>
      <c r="AM261" s="143" t="str">
        <f>IF(AM259="","",VLOOKUP(AM259,'シフト記号表（勤務時間帯）'!$C$6:$U$35,19,FALSE))</f>
        <v/>
      </c>
      <c r="AN261" s="119" t="str">
        <f>IF(AN259="","",VLOOKUP(AN259,'シフト記号表（勤務時間帯）'!$C$6:$U$35,19,FALSE))</f>
        <v/>
      </c>
      <c r="AO261" s="131" t="str">
        <f>IF(AO259="","",VLOOKUP(AO259,'シフト記号表（勤務時間帯）'!$C$6:$U$35,19,FALSE))</f>
        <v/>
      </c>
      <c r="AP261" s="131" t="str">
        <f>IF(AP259="","",VLOOKUP(AP259,'シフト記号表（勤務時間帯）'!$C$6:$U$35,19,FALSE))</f>
        <v/>
      </c>
      <c r="AQ261" s="131" t="str">
        <f>IF(AQ259="","",VLOOKUP(AQ259,'シフト記号表（勤務時間帯）'!$C$6:$U$35,19,FALSE))</f>
        <v/>
      </c>
      <c r="AR261" s="131" t="str">
        <f>IF(AR259="","",VLOOKUP(AR259,'シフト記号表（勤務時間帯）'!$C$6:$U$35,19,FALSE))</f>
        <v/>
      </c>
      <c r="AS261" s="131" t="str">
        <f>IF(AS259="","",VLOOKUP(AS259,'シフト記号表（勤務時間帯）'!$C$6:$U$35,19,FALSE))</f>
        <v/>
      </c>
      <c r="AT261" s="143" t="str">
        <f>IF(AT259="","",VLOOKUP(AT259,'シフト記号表（勤務時間帯）'!$C$6:$U$35,19,FALSE))</f>
        <v/>
      </c>
      <c r="AU261" s="119" t="str">
        <f>IF(AU259="","",VLOOKUP(AU259,'シフト記号表（勤務時間帯）'!$C$6:$U$35,19,FALSE))</f>
        <v/>
      </c>
      <c r="AV261" s="131" t="str">
        <f>IF(AV259="","",VLOOKUP(AV259,'シフト記号表（勤務時間帯）'!$C$6:$U$35,19,FALSE))</f>
        <v/>
      </c>
      <c r="AW261" s="131" t="str">
        <f>IF(AW259="","",VLOOKUP(AW259,'シフト記号表（勤務時間帯）'!$C$6:$U$35,19,FALSE))</f>
        <v/>
      </c>
      <c r="AX261" s="174">
        <f>IF($BB$3="４週",SUM(S261:AT261),IF($BB$3="暦月",SUM(S261:AW261),""))</f>
        <v>0</v>
      </c>
      <c r="AY261" s="182"/>
      <c r="AZ261" s="188">
        <f>IF($BB$3="４週",AX261/4,IF($BB$3="暦月",'通所型サービス（100名）'!AX261/('通所型サービス（100名）'!$BB$8/7),""))</f>
        <v>0</v>
      </c>
      <c r="BA261" s="106"/>
      <c r="BB261" s="25"/>
      <c r="BC261" s="37"/>
      <c r="BD261" s="37"/>
      <c r="BE261" s="37"/>
      <c r="BF261" s="91"/>
      <c r="BG261" s="3"/>
      <c r="BH261" s="3"/>
      <c r="BI261" s="3"/>
      <c r="BJ261" s="3"/>
      <c r="BK261" s="3"/>
      <c r="BL261" s="3"/>
      <c r="BM261" s="3"/>
      <c r="BN261" s="3"/>
      <c r="BO261" s="3"/>
      <c r="BP261" s="3"/>
      <c r="BQ261" s="3"/>
      <c r="BR261" s="3"/>
      <c r="BS261" s="3"/>
      <c r="BT261" s="3"/>
      <c r="BU261" s="3"/>
    </row>
    <row r="262" spans="1:73" ht="20.25" customHeight="1">
      <c r="A262" s="3"/>
      <c r="B262" s="12">
        <f>B259+1</f>
        <v>81</v>
      </c>
      <c r="C262" s="27"/>
      <c r="D262" s="38"/>
      <c r="E262" s="43"/>
      <c r="F262" s="51"/>
      <c r="G262" s="51"/>
      <c r="H262" s="70"/>
      <c r="I262" s="38"/>
      <c r="J262" s="38"/>
      <c r="K262" s="43"/>
      <c r="L262" s="84"/>
      <c r="M262" s="38"/>
      <c r="N262" s="38"/>
      <c r="O262" s="90"/>
      <c r="P262" s="96" t="s">
        <v>54</v>
      </c>
      <c r="Q262" s="102"/>
      <c r="R262" s="107"/>
      <c r="S262" s="216"/>
      <c r="T262" s="218"/>
      <c r="U262" s="218"/>
      <c r="V262" s="218"/>
      <c r="W262" s="218"/>
      <c r="X262" s="218"/>
      <c r="Y262" s="219"/>
      <c r="Z262" s="216"/>
      <c r="AA262" s="218"/>
      <c r="AB262" s="218"/>
      <c r="AC262" s="218"/>
      <c r="AD262" s="218"/>
      <c r="AE262" s="218"/>
      <c r="AF262" s="219"/>
      <c r="AG262" s="216"/>
      <c r="AH262" s="218"/>
      <c r="AI262" s="218"/>
      <c r="AJ262" s="218"/>
      <c r="AK262" s="218"/>
      <c r="AL262" s="218"/>
      <c r="AM262" s="219"/>
      <c r="AN262" s="216"/>
      <c r="AO262" s="218"/>
      <c r="AP262" s="218"/>
      <c r="AQ262" s="218"/>
      <c r="AR262" s="218"/>
      <c r="AS262" s="218"/>
      <c r="AT262" s="219"/>
      <c r="AU262" s="216"/>
      <c r="AV262" s="218"/>
      <c r="AW262" s="218"/>
      <c r="AX262" s="221"/>
      <c r="AY262" s="183"/>
      <c r="AZ262" s="226"/>
      <c r="BA262" s="107"/>
      <c r="BB262" s="198"/>
      <c r="BC262" s="38"/>
      <c r="BD262" s="38"/>
      <c r="BE262" s="38"/>
      <c r="BF262" s="90"/>
      <c r="BG262" s="3"/>
      <c r="BH262" s="3"/>
      <c r="BI262" s="3"/>
      <c r="BJ262" s="3"/>
      <c r="BK262" s="3"/>
      <c r="BL262" s="3"/>
      <c r="BM262" s="3"/>
      <c r="BN262" s="3"/>
      <c r="BO262" s="3"/>
      <c r="BP262" s="3"/>
      <c r="BQ262" s="3"/>
      <c r="BR262" s="3"/>
      <c r="BS262" s="3"/>
      <c r="BT262" s="3"/>
      <c r="BU262" s="3"/>
    </row>
    <row r="263" spans="1:73" ht="20.25" customHeight="1">
      <c r="A263" s="3"/>
      <c r="B263" s="8"/>
      <c r="C263" s="18"/>
      <c r="D263" s="32"/>
      <c r="E263" s="40"/>
      <c r="F263" s="49"/>
      <c r="G263" s="57"/>
      <c r="H263" s="66"/>
      <c r="I263" s="32"/>
      <c r="J263" s="32"/>
      <c r="K263" s="40"/>
      <c r="L263" s="66"/>
      <c r="M263" s="32"/>
      <c r="N263" s="32"/>
      <c r="O263" s="80"/>
      <c r="P263" s="94" t="s">
        <v>69</v>
      </c>
      <c r="Q263" s="100"/>
      <c r="R263" s="105"/>
      <c r="S263" s="118" t="str">
        <f>IF(S262="","",VLOOKUP(S262,'シフト記号表（勤務時間帯）'!$C$6:$K$35,9,FALSE))</f>
        <v/>
      </c>
      <c r="T263" s="130" t="str">
        <f>IF(T262="","",VLOOKUP(T262,'シフト記号表（勤務時間帯）'!$C$6:$K$35,9,FALSE))</f>
        <v/>
      </c>
      <c r="U263" s="130" t="str">
        <f>IF(U262="","",VLOOKUP(U262,'シフト記号表（勤務時間帯）'!$C$6:$K$35,9,FALSE))</f>
        <v/>
      </c>
      <c r="V263" s="130" t="str">
        <f>IF(V262="","",VLOOKUP(V262,'シフト記号表（勤務時間帯）'!$C$6:$K$35,9,FALSE))</f>
        <v/>
      </c>
      <c r="W263" s="130" t="str">
        <f>IF(W262="","",VLOOKUP(W262,'シフト記号表（勤務時間帯）'!$C$6:$K$35,9,FALSE))</f>
        <v/>
      </c>
      <c r="X263" s="130" t="str">
        <f>IF(X262="","",VLOOKUP(X262,'シフト記号表（勤務時間帯）'!$C$6:$K$35,9,FALSE))</f>
        <v/>
      </c>
      <c r="Y263" s="142" t="str">
        <f>IF(Y262="","",VLOOKUP(Y262,'シフト記号表（勤務時間帯）'!$C$6:$K$35,9,FALSE))</f>
        <v/>
      </c>
      <c r="Z263" s="118" t="str">
        <f>IF(Z262="","",VLOOKUP(Z262,'シフト記号表（勤務時間帯）'!$C$6:$K$35,9,FALSE))</f>
        <v/>
      </c>
      <c r="AA263" s="130" t="str">
        <f>IF(AA262="","",VLOOKUP(AA262,'シフト記号表（勤務時間帯）'!$C$6:$K$35,9,FALSE))</f>
        <v/>
      </c>
      <c r="AB263" s="130" t="str">
        <f>IF(AB262="","",VLOOKUP(AB262,'シフト記号表（勤務時間帯）'!$C$6:$K$35,9,FALSE))</f>
        <v/>
      </c>
      <c r="AC263" s="130" t="str">
        <f>IF(AC262="","",VLOOKUP(AC262,'シフト記号表（勤務時間帯）'!$C$6:$K$35,9,FALSE))</f>
        <v/>
      </c>
      <c r="AD263" s="130" t="str">
        <f>IF(AD262="","",VLOOKUP(AD262,'シフト記号表（勤務時間帯）'!$C$6:$K$35,9,FALSE))</f>
        <v/>
      </c>
      <c r="AE263" s="130" t="str">
        <f>IF(AE262="","",VLOOKUP(AE262,'シフト記号表（勤務時間帯）'!$C$6:$K$35,9,FALSE))</f>
        <v/>
      </c>
      <c r="AF263" s="142" t="str">
        <f>IF(AF262="","",VLOOKUP(AF262,'シフト記号表（勤務時間帯）'!$C$6:$K$35,9,FALSE))</f>
        <v/>
      </c>
      <c r="AG263" s="118" t="str">
        <f>IF(AG262="","",VLOOKUP(AG262,'シフト記号表（勤務時間帯）'!$C$6:$K$35,9,FALSE))</f>
        <v/>
      </c>
      <c r="AH263" s="130" t="str">
        <f>IF(AH262="","",VLOOKUP(AH262,'シフト記号表（勤務時間帯）'!$C$6:$K$35,9,FALSE))</f>
        <v/>
      </c>
      <c r="AI263" s="130" t="str">
        <f>IF(AI262="","",VLOOKUP(AI262,'シフト記号表（勤務時間帯）'!$C$6:$K$35,9,FALSE))</f>
        <v/>
      </c>
      <c r="AJ263" s="130" t="str">
        <f>IF(AJ262="","",VLOOKUP(AJ262,'シフト記号表（勤務時間帯）'!$C$6:$K$35,9,FALSE))</f>
        <v/>
      </c>
      <c r="AK263" s="130" t="str">
        <f>IF(AK262="","",VLOOKUP(AK262,'シフト記号表（勤務時間帯）'!$C$6:$K$35,9,FALSE))</f>
        <v/>
      </c>
      <c r="AL263" s="130" t="str">
        <f>IF(AL262="","",VLOOKUP(AL262,'シフト記号表（勤務時間帯）'!$C$6:$K$35,9,FALSE))</f>
        <v/>
      </c>
      <c r="AM263" s="142" t="str">
        <f>IF(AM262="","",VLOOKUP(AM262,'シフト記号表（勤務時間帯）'!$C$6:$K$35,9,FALSE))</f>
        <v/>
      </c>
      <c r="AN263" s="118" t="str">
        <f>IF(AN262="","",VLOOKUP(AN262,'シフト記号表（勤務時間帯）'!$C$6:$K$35,9,FALSE))</f>
        <v/>
      </c>
      <c r="AO263" s="130" t="str">
        <f>IF(AO262="","",VLOOKUP(AO262,'シフト記号表（勤務時間帯）'!$C$6:$K$35,9,FALSE))</f>
        <v/>
      </c>
      <c r="AP263" s="130" t="str">
        <f>IF(AP262="","",VLOOKUP(AP262,'シフト記号表（勤務時間帯）'!$C$6:$K$35,9,FALSE))</f>
        <v/>
      </c>
      <c r="AQ263" s="130" t="str">
        <f>IF(AQ262="","",VLOOKUP(AQ262,'シフト記号表（勤務時間帯）'!$C$6:$K$35,9,FALSE))</f>
        <v/>
      </c>
      <c r="AR263" s="130" t="str">
        <f>IF(AR262="","",VLOOKUP(AR262,'シフト記号表（勤務時間帯）'!$C$6:$K$35,9,FALSE))</f>
        <v/>
      </c>
      <c r="AS263" s="130" t="str">
        <f>IF(AS262="","",VLOOKUP(AS262,'シフト記号表（勤務時間帯）'!$C$6:$K$35,9,FALSE))</f>
        <v/>
      </c>
      <c r="AT263" s="142" t="str">
        <f>IF(AT262="","",VLOOKUP(AT262,'シフト記号表（勤務時間帯）'!$C$6:$K$35,9,FALSE))</f>
        <v/>
      </c>
      <c r="AU263" s="118" t="str">
        <f>IF(AU262="","",VLOOKUP(AU262,'シフト記号表（勤務時間帯）'!$C$6:$K$35,9,FALSE))</f>
        <v/>
      </c>
      <c r="AV263" s="130" t="str">
        <f>IF(AV262="","",VLOOKUP(AV262,'シフト記号表（勤務時間帯）'!$C$6:$K$35,9,FALSE))</f>
        <v/>
      </c>
      <c r="AW263" s="130" t="str">
        <f>IF(AW262="","",VLOOKUP(AW262,'シフト記号表（勤務時間帯）'!$C$6:$K$35,9,FALSE))</f>
        <v/>
      </c>
      <c r="AX263" s="173">
        <f>IF($BB$3="４週",SUM(S263:AT263),IF($BB$3="暦月",SUM(S263:AW263),""))</f>
        <v>0</v>
      </c>
      <c r="AY263" s="181"/>
      <c r="AZ263" s="187">
        <f>IF($BB$3="４週",AX263/4,IF($BB$3="暦月",'通所型サービス（100名）'!AX263/('通所型サービス（100名）'!$BB$8/7),""))</f>
        <v>0</v>
      </c>
      <c r="BA263" s="105"/>
      <c r="BB263" s="18"/>
      <c r="BC263" s="32"/>
      <c r="BD263" s="32"/>
      <c r="BE263" s="32"/>
      <c r="BF263" s="80"/>
      <c r="BG263" s="3"/>
      <c r="BH263" s="3"/>
      <c r="BI263" s="3"/>
      <c r="BJ263" s="3"/>
      <c r="BK263" s="3"/>
      <c r="BL263" s="3"/>
      <c r="BM263" s="3"/>
      <c r="BN263" s="3"/>
      <c r="BO263" s="3"/>
      <c r="BP263" s="3"/>
      <c r="BQ263" s="3"/>
      <c r="BR263" s="3"/>
      <c r="BS263" s="3"/>
      <c r="BT263" s="3"/>
      <c r="BU263" s="3"/>
    </row>
    <row r="264" spans="1:73" ht="20.25" customHeight="1">
      <c r="A264" s="3"/>
      <c r="B264" s="11"/>
      <c r="C264" s="25"/>
      <c r="D264" s="37"/>
      <c r="E264" s="42"/>
      <c r="F264" s="209">
        <f>C262</f>
        <v>0</v>
      </c>
      <c r="G264" s="60"/>
      <c r="H264" s="69"/>
      <c r="I264" s="37"/>
      <c r="J264" s="37"/>
      <c r="K264" s="42"/>
      <c r="L264" s="69"/>
      <c r="M264" s="37"/>
      <c r="N264" s="37"/>
      <c r="O264" s="91"/>
      <c r="P264" s="95" t="s">
        <v>36</v>
      </c>
      <c r="Q264" s="101"/>
      <c r="R264" s="106"/>
      <c r="S264" s="119" t="str">
        <f>IF(S262="","",VLOOKUP(S262,'シフト記号表（勤務時間帯）'!$C$6:$U$35,19,FALSE))</f>
        <v/>
      </c>
      <c r="T264" s="131" t="str">
        <f>IF(T262="","",VLOOKUP(T262,'シフト記号表（勤務時間帯）'!$C$6:$U$35,19,FALSE))</f>
        <v/>
      </c>
      <c r="U264" s="131" t="str">
        <f>IF(U262="","",VLOOKUP(U262,'シフト記号表（勤務時間帯）'!$C$6:$U$35,19,FALSE))</f>
        <v/>
      </c>
      <c r="V264" s="131" t="str">
        <f>IF(V262="","",VLOOKUP(V262,'シフト記号表（勤務時間帯）'!$C$6:$U$35,19,FALSE))</f>
        <v/>
      </c>
      <c r="W264" s="131" t="str">
        <f>IF(W262="","",VLOOKUP(W262,'シフト記号表（勤務時間帯）'!$C$6:$U$35,19,FALSE))</f>
        <v/>
      </c>
      <c r="X264" s="131" t="str">
        <f>IF(X262="","",VLOOKUP(X262,'シフト記号表（勤務時間帯）'!$C$6:$U$35,19,FALSE))</f>
        <v/>
      </c>
      <c r="Y264" s="143" t="str">
        <f>IF(Y262="","",VLOOKUP(Y262,'シフト記号表（勤務時間帯）'!$C$6:$U$35,19,FALSE))</f>
        <v/>
      </c>
      <c r="Z264" s="119" t="str">
        <f>IF(Z262="","",VLOOKUP(Z262,'シフト記号表（勤務時間帯）'!$C$6:$U$35,19,FALSE))</f>
        <v/>
      </c>
      <c r="AA264" s="131" t="str">
        <f>IF(AA262="","",VLOOKUP(AA262,'シフト記号表（勤務時間帯）'!$C$6:$U$35,19,FALSE))</f>
        <v/>
      </c>
      <c r="AB264" s="131" t="str">
        <f>IF(AB262="","",VLOOKUP(AB262,'シフト記号表（勤務時間帯）'!$C$6:$U$35,19,FALSE))</f>
        <v/>
      </c>
      <c r="AC264" s="131" t="str">
        <f>IF(AC262="","",VLOOKUP(AC262,'シフト記号表（勤務時間帯）'!$C$6:$U$35,19,FALSE))</f>
        <v/>
      </c>
      <c r="AD264" s="131" t="str">
        <f>IF(AD262="","",VLOOKUP(AD262,'シフト記号表（勤務時間帯）'!$C$6:$U$35,19,FALSE))</f>
        <v/>
      </c>
      <c r="AE264" s="131" t="str">
        <f>IF(AE262="","",VLOOKUP(AE262,'シフト記号表（勤務時間帯）'!$C$6:$U$35,19,FALSE))</f>
        <v/>
      </c>
      <c r="AF264" s="143" t="str">
        <f>IF(AF262="","",VLOOKUP(AF262,'シフト記号表（勤務時間帯）'!$C$6:$U$35,19,FALSE))</f>
        <v/>
      </c>
      <c r="AG264" s="119" t="str">
        <f>IF(AG262="","",VLOOKUP(AG262,'シフト記号表（勤務時間帯）'!$C$6:$U$35,19,FALSE))</f>
        <v/>
      </c>
      <c r="AH264" s="131" t="str">
        <f>IF(AH262="","",VLOOKUP(AH262,'シフト記号表（勤務時間帯）'!$C$6:$U$35,19,FALSE))</f>
        <v/>
      </c>
      <c r="AI264" s="131" t="str">
        <f>IF(AI262="","",VLOOKUP(AI262,'シフト記号表（勤務時間帯）'!$C$6:$U$35,19,FALSE))</f>
        <v/>
      </c>
      <c r="AJ264" s="131" t="str">
        <f>IF(AJ262="","",VLOOKUP(AJ262,'シフト記号表（勤務時間帯）'!$C$6:$U$35,19,FALSE))</f>
        <v/>
      </c>
      <c r="AK264" s="131" t="str">
        <f>IF(AK262="","",VLOOKUP(AK262,'シフト記号表（勤務時間帯）'!$C$6:$U$35,19,FALSE))</f>
        <v/>
      </c>
      <c r="AL264" s="131" t="str">
        <f>IF(AL262="","",VLOOKUP(AL262,'シフト記号表（勤務時間帯）'!$C$6:$U$35,19,FALSE))</f>
        <v/>
      </c>
      <c r="AM264" s="143" t="str">
        <f>IF(AM262="","",VLOOKUP(AM262,'シフト記号表（勤務時間帯）'!$C$6:$U$35,19,FALSE))</f>
        <v/>
      </c>
      <c r="AN264" s="119" t="str">
        <f>IF(AN262="","",VLOOKUP(AN262,'シフト記号表（勤務時間帯）'!$C$6:$U$35,19,FALSE))</f>
        <v/>
      </c>
      <c r="AO264" s="131" t="str">
        <f>IF(AO262="","",VLOOKUP(AO262,'シフト記号表（勤務時間帯）'!$C$6:$U$35,19,FALSE))</f>
        <v/>
      </c>
      <c r="AP264" s="131" t="str">
        <f>IF(AP262="","",VLOOKUP(AP262,'シフト記号表（勤務時間帯）'!$C$6:$U$35,19,FALSE))</f>
        <v/>
      </c>
      <c r="AQ264" s="131" t="str">
        <f>IF(AQ262="","",VLOOKUP(AQ262,'シフト記号表（勤務時間帯）'!$C$6:$U$35,19,FALSE))</f>
        <v/>
      </c>
      <c r="AR264" s="131" t="str">
        <f>IF(AR262="","",VLOOKUP(AR262,'シフト記号表（勤務時間帯）'!$C$6:$U$35,19,FALSE))</f>
        <v/>
      </c>
      <c r="AS264" s="131" t="str">
        <f>IF(AS262="","",VLOOKUP(AS262,'シフト記号表（勤務時間帯）'!$C$6:$U$35,19,FALSE))</f>
        <v/>
      </c>
      <c r="AT264" s="143" t="str">
        <f>IF(AT262="","",VLOOKUP(AT262,'シフト記号表（勤務時間帯）'!$C$6:$U$35,19,FALSE))</f>
        <v/>
      </c>
      <c r="AU264" s="119" t="str">
        <f>IF(AU262="","",VLOOKUP(AU262,'シフト記号表（勤務時間帯）'!$C$6:$U$35,19,FALSE))</f>
        <v/>
      </c>
      <c r="AV264" s="131" t="str">
        <f>IF(AV262="","",VLOOKUP(AV262,'シフト記号表（勤務時間帯）'!$C$6:$U$35,19,FALSE))</f>
        <v/>
      </c>
      <c r="AW264" s="131" t="str">
        <f>IF(AW262="","",VLOOKUP(AW262,'シフト記号表（勤務時間帯）'!$C$6:$U$35,19,FALSE))</f>
        <v/>
      </c>
      <c r="AX264" s="174">
        <f>IF($BB$3="４週",SUM(S264:AT264),IF($BB$3="暦月",SUM(S264:AW264),""))</f>
        <v>0</v>
      </c>
      <c r="AY264" s="182"/>
      <c r="AZ264" s="188">
        <f>IF($BB$3="４週",AX264/4,IF($BB$3="暦月",'通所型サービス（100名）'!AX264/('通所型サービス（100名）'!$BB$8/7),""))</f>
        <v>0</v>
      </c>
      <c r="BA264" s="106"/>
      <c r="BB264" s="25"/>
      <c r="BC264" s="37"/>
      <c r="BD264" s="37"/>
      <c r="BE264" s="37"/>
      <c r="BF264" s="91"/>
      <c r="BG264" s="3"/>
      <c r="BH264" s="3"/>
      <c r="BI264" s="3"/>
      <c r="BJ264" s="3"/>
      <c r="BK264" s="3"/>
      <c r="BL264" s="3"/>
      <c r="BM264" s="3"/>
      <c r="BN264" s="3"/>
      <c r="BO264" s="3"/>
      <c r="BP264" s="3"/>
      <c r="BQ264" s="3"/>
      <c r="BR264" s="3"/>
      <c r="BS264" s="3"/>
      <c r="BT264" s="3"/>
      <c r="BU264" s="3"/>
    </row>
    <row r="265" spans="1:73" ht="20.25" customHeight="1">
      <c r="A265" s="3"/>
      <c r="B265" s="12">
        <f>B262+1</f>
        <v>82</v>
      </c>
      <c r="C265" s="27"/>
      <c r="D265" s="38"/>
      <c r="E265" s="43"/>
      <c r="F265" s="51"/>
      <c r="G265" s="51"/>
      <c r="H265" s="70"/>
      <c r="I265" s="38"/>
      <c r="J265" s="38"/>
      <c r="K265" s="43"/>
      <c r="L265" s="84"/>
      <c r="M265" s="38"/>
      <c r="N265" s="38"/>
      <c r="O265" s="90"/>
      <c r="P265" s="96" t="s">
        <v>54</v>
      </c>
      <c r="Q265" s="102"/>
      <c r="R265" s="107"/>
      <c r="S265" s="216"/>
      <c r="T265" s="218"/>
      <c r="U265" s="218"/>
      <c r="V265" s="218"/>
      <c r="W265" s="218"/>
      <c r="X265" s="218"/>
      <c r="Y265" s="219"/>
      <c r="Z265" s="216"/>
      <c r="AA265" s="218"/>
      <c r="AB265" s="218"/>
      <c r="AC265" s="218"/>
      <c r="AD265" s="218"/>
      <c r="AE265" s="218"/>
      <c r="AF265" s="219"/>
      <c r="AG265" s="216"/>
      <c r="AH265" s="218"/>
      <c r="AI265" s="218"/>
      <c r="AJ265" s="218"/>
      <c r="AK265" s="218"/>
      <c r="AL265" s="218"/>
      <c r="AM265" s="219"/>
      <c r="AN265" s="216"/>
      <c r="AO265" s="218"/>
      <c r="AP265" s="218"/>
      <c r="AQ265" s="218"/>
      <c r="AR265" s="218"/>
      <c r="AS265" s="218"/>
      <c r="AT265" s="219"/>
      <c r="AU265" s="216"/>
      <c r="AV265" s="218"/>
      <c r="AW265" s="218"/>
      <c r="AX265" s="221"/>
      <c r="AY265" s="183"/>
      <c r="AZ265" s="226"/>
      <c r="BA265" s="107"/>
      <c r="BB265" s="198"/>
      <c r="BC265" s="38"/>
      <c r="BD265" s="38"/>
      <c r="BE265" s="38"/>
      <c r="BF265" s="90"/>
      <c r="BG265" s="3"/>
      <c r="BH265" s="3"/>
      <c r="BI265" s="3"/>
      <c r="BJ265" s="3"/>
      <c r="BK265" s="3"/>
      <c r="BL265" s="3"/>
      <c r="BM265" s="3"/>
      <c r="BN265" s="3"/>
      <c r="BO265" s="3"/>
      <c r="BP265" s="3"/>
      <c r="BQ265" s="3"/>
      <c r="BR265" s="3"/>
      <c r="BS265" s="3"/>
      <c r="BT265" s="3"/>
      <c r="BU265" s="3"/>
    </row>
    <row r="266" spans="1:73" ht="20.25" customHeight="1">
      <c r="A266" s="3"/>
      <c r="B266" s="8"/>
      <c r="C266" s="18"/>
      <c r="D266" s="32"/>
      <c r="E266" s="40"/>
      <c r="F266" s="49"/>
      <c r="G266" s="57"/>
      <c r="H266" s="66"/>
      <c r="I266" s="32"/>
      <c r="J266" s="32"/>
      <c r="K266" s="40"/>
      <c r="L266" s="66"/>
      <c r="M266" s="32"/>
      <c r="N266" s="32"/>
      <c r="O266" s="80"/>
      <c r="P266" s="94" t="s">
        <v>69</v>
      </c>
      <c r="Q266" s="100"/>
      <c r="R266" s="105"/>
      <c r="S266" s="118" t="str">
        <f>IF(S265="","",VLOOKUP(S265,'シフト記号表（勤務時間帯）'!$C$6:$K$35,9,FALSE))</f>
        <v/>
      </c>
      <c r="T266" s="130" t="str">
        <f>IF(T265="","",VLOOKUP(T265,'シフト記号表（勤務時間帯）'!$C$6:$K$35,9,FALSE))</f>
        <v/>
      </c>
      <c r="U266" s="130" t="str">
        <f>IF(U265="","",VLOOKUP(U265,'シフト記号表（勤務時間帯）'!$C$6:$K$35,9,FALSE))</f>
        <v/>
      </c>
      <c r="V266" s="130" t="str">
        <f>IF(V265="","",VLOOKUP(V265,'シフト記号表（勤務時間帯）'!$C$6:$K$35,9,FALSE))</f>
        <v/>
      </c>
      <c r="W266" s="130" t="str">
        <f>IF(W265="","",VLOOKUP(W265,'シフト記号表（勤務時間帯）'!$C$6:$K$35,9,FALSE))</f>
        <v/>
      </c>
      <c r="X266" s="130" t="str">
        <f>IF(X265="","",VLOOKUP(X265,'シフト記号表（勤務時間帯）'!$C$6:$K$35,9,FALSE))</f>
        <v/>
      </c>
      <c r="Y266" s="142" t="str">
        <f>IF(Y265="","",VLOOKUP(Y265,'シフト記号表（勤務時間帯）'!$C$6:$K$35,9,FALSE))</f>
        <v/>
      </c>
      <c r="Z266" s="118" t="str">
        <f>IF(Z265="","",VLOOKUP(Z265,'シフト記号表（勤務時間帯）'!$C$6:$K$35,9,FALSE))</f>
        <v/>
      </c>
      <c r="AA266" s="130" t="str">
        <f>IF(AA265="","",VLOOKUP(AA265,'シフト記号表（勤務時間帯）'!$C$6:$K$35,9,FALSE))</f>
        <v/>
      </c>
      <c r="AB266" s="130" t="str">
        <f>IF(AB265="","",VLOOKUP(AB265,'シフト記号表（勤務時間帯）'!$C$6:$K$35,9,FALSE))</f>
        <v/>
      </c>
      <c r="AC266" s="130" t="str">
        <f>IF(AC265="","",VLOOKUP(AC265,'シフト記号表（勤務時間帯）'!$C$6:$K$35,9,FALSE))</f>
        <v/>
      </c>
      <c r="AD266" s="130" t="str">
        <f>IF(AD265="","",VLOOKUP(AD265,'シフト記号表（勤務時間帯）'!$C$6:$K$35,9,FALSE))</f>
        <v/>
      </c>
      <c r="AE266" s="130" t="str">
        <f>IF(AE265="","",VLOOKUP(AE265,'シフト記号表（勤務時間帯）'!$C$6:$K$35,9,FALSE))</f>
        <v/>
      </c>
      <c r="AF266" s="142" t="str">
        <f>IF(AF265="","",VLOOKUP(AF265,'シフト記号表（勤務時間帯）'!$C$6:$K$35,9,FALSE))</f>
        <v/>
      </c>
      <c r="AG266" s="118" t="str">
        <f>IF(AG265="","",VLOOKUP(AG265,'シフト記号表（勤務時間帯）'!$C$6:$K$35,9,FALSE))</f>
        <v/>
      </c>
      <c r="AH266" s="130" t="str">
        <f>IF(AH265="","",VLOOKUP(AH265,'シフト記号表（勤務時間帯）'!$C$6:$K$35,9,FALSE))</f>
        <v/>
      </c>
      <c r="AI266" s="130" t="str">
        <f>IF(AI265="","",VLOOKUP(AI265,'シフト記号表（勤務時間帯）'!$C$6:$K$35,9,FALSE))</f>
        <v/>
      </c>
      <c r="AJ266" s="130" t="str">
        <f>IF(AJ265="","",VLOOKUP(AJ265,'シフト記号表（勤務時間帯）'!$C$6:$K$35,9,FALSE))</f>
        <v/>
      </c>
      <c r="AK266" s="130" t="str">
        <f>IF(AK265="","",VLOOKUP(AK265,'シフト記号表（勤務時間帯）'!$C$6:$K$35,9,FALSE))</f>
        <v/>
      </c>
      <c r="AL266" s="130" t="str">
        <f>IF(AL265="","",VLOOKUP(AL265,'シフト記号表（勤務時間帯）'!$C$6:$K$35,9,FALSE))</f>
        <v/>
      </c>
      <c r="AM266" s="142" t="str">
        <f>IF(AM265="","",VLOOKUP(AM265,'シフト記号表（勤務時間帯）'!$C$6:$K$35,9,FALSE))</f>
        <v/>
      </c>
      <c r="AN266" s="118" t="str">
        <f>IF(AN265="","",VLOOKUP(AN265,'シフト記号表（勤務時間帯）'!$C$6:$K$35,9,FALSE))</f>
        <v/>
      </c>
      <c r="AO266" s="130" t="str">
        <f>IF(AO265="","",VLOOKUP(AO265,'シフト記号表（勤務時間帯）'!$C$6:$K$35,9,FALSE))</f>
        <v/>
      </c>
      <c r="AP266" s="130" t="str">
        <f>IF(AP265="","",VLOOKUP(AP265,'シフト記号表（勤務時間帯）'!$C$6:$K$35,9,FALSE))</f>
        <v/>
      </c>
      <c r="AQ266" s="130" t="str">
        <f>IF(AQ265="","",VLOOKUP(AQ265,'シフト記号表（勤務時間帯）'!$C$6:$K$35,9,FALSE))</f>
        <v/>
      </c>
      <c r="AR266" s="130" t="str">
        <f>IF(AR265="","",VLOOKUP(AR265,'シフト記号表（勤務時間帯）'!$C$6:$K$35,9,FALSE))</f>
        <v/>
      </c>
      <c r="AS266" s="130" t="str">
        <f>IF(AS265="","",VLOOKUP(AS265,'シフト記号表（勤務時間帯）'!$C$6:$K$35,9,FALSE))</f>
        <v/>
      </c>
      <c r="AT266" s="142" t="str">
        <f>IF(AT265="","",VLOOKUP(AT265,'シフト記号表（勤務時間帯）'!$C$6:$K$35,9,FALSE))</f>
        <v/>
      </c>
      <c r="AU266" s="118" t="str">
        <f>IF(AU265="","",VLOOKUP(AU265,'シフト記号表（勤務時間帯）'!$C$6:$K$35,9,FALSE))</f>
        <v/>
      </c>
      <c r="AV266" s="130" t="str">
        <f>IF(AV265="","",VLOOKUP(AV265,'シフト記号表（勤務時間帯）'!$C$6:$K$35,9,FALSE))</f>
        <v/>
      </c>
      <c r="AW266" s="130" t="str">
        <f>IF(AW265="","",VLOOKUP(AW265,'シフト記号表（勤務時間帯）'!$C$6:$K$35,9,FALSE))</f>
        <v/>
      </c>
      <c r="AX266" s="173">
        <f>IF($BB$3="４週",SUM(S266:AT266),IF($BB$3="暦月",SUM(S266:AW266),""))</f>
        <v>0</v>
      </c>
      <c r="AY266" s="181"/>
      <c r="AZ266" s="187">
        <f>IF($BB$3="４週",AX266/4,IF($BB$3="暦月",'通所型サービス（100名）'!AX266/('通所型サービス（100名）'!$BB$8/7),""))</f>
        <v>0</v>
      </c>
      <c r="BA266" s="105"/>
      <c r="BB266" s="18"/>
      <c r="BC266" s="32"/>
      <c r="BD266" s="32"/>
      <c r="BE266" s="32"/>
      <c r="BF266" s="80"/>
      <c r="BG266" s="3"/>
      <c r="BH266" s="3"/>
      <c r="BI266" s="3"/>
      <c r="BJ266" s="3"/>
      <c r="BK266" s="3"/>
      <c r="BL266" s="3"/>
      <c r="BM266" s="3"/>
      <c r="BN266" s="3"/>
      <c r="BO266" s="3"/>
      <c r="BP266" s="3"/>
      <c r="BQ266" s="3"/>
      <c r="BR266" s="3"/>
      <c r="BS266" s="3"/>
      <c r="BT266" s="3"/>
      <c r="BU266" s="3"/>
    </row>
    <row r="267" spans="1:73" ht="20.25" customHeight="1">
      <c r="A267" s="3"/>
      <c r="B267" s="11"/>
      <c r="C267" s="25"/>
      <c r="D267" s="37"/>
      <c r="E267" s="42"/>
      <c r="F267" s="209">
        <f>C265</f>
        <v>0</v>
      </c>
      <c r="G267" s="60"/>
      <c r="H267" s="69"/>
      <c r="I267" s="37"/>
      <c r="J267" s="37"/>
      <c r="K267" s="42"/>
      <c r="L267" s="69"/>
      <c r="M267" s="37"/>
      <c r="N267" s="37"/>
      <c r="O267" s="91"/>
      <c r="P267" s="95" t="s">
        <v>36</v>
      </c>
      <c r="Q267" s="101"/>
      <c r="R267" s="106"/>
      <c r="S267" s="119" t="str">
        <f>IF(S265="","",VLOOKUP(S265,'シフト記号表（勤務時間帯）'!$C$6:$U$35,19,FALSE))</f>
        <v/>
      </c>
      <c r="T267" s="131" t="str">
        <f>IF(T265="","",VLOOKUP(T265,'シフト記号表（勤務時間帯）'!$C$6:$U$35,19,FALSE))</f>
        <v/>
      </c>
      <c r="U267" s="131" t="str">
        <f>IF(U265="","",VLOOKUP(U265,'シフト記号表（勤務時間帯）'!$C$6:$U$35,19,FALSE))</f>
        <v/>
      </c>
      <c r="V267" s="131" t="str">
        <f>IF(V265="","",VLOOKUP(V265,'シフト記号表（勤務時間帯）'!$C$6:$U$35,19,FALSE))</f>
        <v/>
      </c>
      <c r="W267" s="131" t="str">
        <f>IF(W265="","",VLOOKUP(W265,'シフト記号表（勤務時間帯）'!$C$6:$U$35,19,FALSE))</f>
        <v/>
      </c>
      <c r="X267" s="131" t="str">
        <f>IF(X265="","",VLOOKUP(X265,'シフト記号表（勤務時間帯）'!$C$6:$U$35,19,FALSE))</f>
        <v/>
      </c>
      <c r="Y267" s="143" t="str">
        <f>IF(Y265="","",VLOOKUP(Y265,'シフト記号表（勤務時間帯）'!$C$6:$U$35,19,FALSE))</f>
        <v/>
      </c>
      <c r="Z267" s="119" t="str">
        <f>IF(Z265="","",VLOOKUP(Z265,'シフト記号表（勤務時間帯）'!$C$6:$U$35,19,FALSE))</f>
        <v/>
      </c>
      <c r="AA267" s="131" t="str">
        <f>IF(AA265="","",VLOOKUP(AA265,'シフト記号表（勤務時間帯）'!$C$6:$U$35,19,FALSE))</f>
        <v/>
      </c>
      <c r="AB267" s="131" t="str">
        <f>IF(AB265="","",VLOOKUP(AB265,'シフト記号表（勤務時間帯）'!$C$6:$U$35,19,FALSE))</f>
        <v/>
      </c>
      <c r="AC267" s="131" t="str">
        <f>IF(AC265="","",VLOOKUP(AC265,'シフト記号表（勤務時間帯）'!$C$6:$U$35,19,FALSE))</f>
        <v/>
      </c>
      <c r="AD267" s="131" t="str">
        <f>IF(AD265="","",VLOOKUP(AD265,'シフト記号表（勤務時間帯）'!$C$6:$U$35,19,FALSE))</f>
        <v/>
      </c>
      <c r="AE267" s="131" t="str">
        <f>IF(AE265="","",VLOOKUP(AE265,'シフト記号表（勤務時間帯）'!$C$6:$U$35,19,FALSE))</f>
        <v/>
      </c>
      <c r="AF267" s="143" t="str">
        <f>IF(AF265="","",VLOOKUP(AF265,'シフト記号表（勤務時間帯）'!$C$6:$U$35,19,FALSE))</f>
        <v/>
      </c>
      <c r="AG267" s="119" t="str">
        <f>IF(AG265="","",VLOOKUP(AG265,'シフト記号表（勤務時間帯）'!$C$6:$U$35,19,FALSE))</f>
        <v/>
      </c>
      <c r="AH267" s="131" t="str">
        <f>IF(AH265="","",VLOOKUP(AH265,'シフト記号表（勤務時間帯）'!$C$6:$U$35,19,FALSE))</f>
        <v/>
      </c>
      <c r="AI267" s="131" t="str">
        <f>IF(AI265="","",VLOOKUP(AI265,'シフト記号表（勤務時間帯）'!$C$6:$U$35,19,FALSE))</f>
        <v/>
      </c>
      <c r="AJ267" s="131" t="str">
        <f>IF(AJ265="","",VLOOKUP(AJ265,'シフト記号表（勤務時間帯）'!$C$6:$U$35,19,FALSE))</f>
        <v/>
      </c>
      <c r="AK267" s="131" t="str">
        <f>IF(AK265="","",VLOOKUP(AK265,'シフト記号表（勤務時間帯）'!$C$6:$U$35,19,FALSE))</f>
        <v/>
      </c>
      <c r="AL267" s="131" t="str">
        <f>IF(AL265="","",VLOOKUP(AL265,'シフト記号表（勤務時間帯）'!$C$6:$U$35,19,FALSE))</f>
        <v/>
      </c>
      <c r="AM267" s="143" t="str">
        <f>IF(AM265="","",VLOOKUP(AM265,'シフト記号表（勤務時間帯）'!$C$6:$U$35,19,FALSE))</f>
        <v/>
      </c>
      <c r="AN267" s="119" t="str">
        <f>IF(AN265="","",VLOOKUP(AN265,'シフト記号表（勤務時間帯）'!$C$6:$U$35,19,FALSE))</f>
        <v/>
      </c>
      <c r="AO267" s="131" t="str">
        <f>IF(AO265="","",VLOOKUP(AO265,'シフト記号表（勤務時間帯）'!$C$6:$U$35,19,FALSE))</f>
        <v/>
      </c>
      <c r="AP267" s="131" t="str">
        <f>IF(AP265="","",VLOOKUP(AP265,'シフト記号表（勤務時間帯）'!$C$6:$U$35,19,FALSE))</f>
        <v/>
      </c>
      <c r="AQ267" s="131" t="str">
        <f>IF(AQ265="","",VLOOKUP(AQ265,'シフト記号表（勤務時間帯）'!$C$6:$U$35,19,FALSE))</f>
        <v/>
      </c>
      <c r="AR267" s="131" t="str">
        <f>IF(AR265="","",VLOOKUP(AR265,'シフト記号表（勤務時間帯）'!$C$6:$U$35,19,FALSE))</f>
        <v/>
      </c>
      <c r="AS267" s="131" t="str">
        <f>IF(AS265="","",VLOOKUP(AS265,'シフト記号表（勤務時間帯）'!$C$6:$U$35,19,FALSE))</f>
        <v/>
      </c>
      <c r="AT267" s="143" t="str">
        <f>IF(AT265="","",VLOOKUP(AT265,'シフト記号表（勤務時間帯）'!$C$6:$U$35,19,FALSE))</f>
        <v/>
      </c>
      <c r="AU267" s="119" t="str">
        <f>IF(AU265="","",VLOOKUP(AU265,'シフト記号表（勤務時間帯）'!$C$6:$U$35,19,FALSE))</f>
        <v/>
      </c>
      <c r="AV267" s="131" t="str">
        <f>IF(AV265="","",VLOOKUP(AV265,'シフト記号表（勤務時間帯）'!$C$6:$U$35,19,FALSE))</f>
        <v/>
      </c>
      <c r="AW267" s="131" t="str">
        <f>IF(AW265="","",VLOOKUP(AW265,'シフト記号表（勤務時間帯）'!$C$6:$U$35,19,FALSE))</f>
        <v/>
      </c>
      <c r="AX267" s="174">
        <f>IF($BB$3="４週",SUM(S267:AT267),IF($BB$3="暦月",SUM(S267:AW267),""))</f>
        <v>0</v>
      </c>
      <c r="AY267" s="182"/>
      <c r="AZ267" s="188">
        <f>IF($BB$3="４週",AX267/4,IF($BB$3="暦月",'通所型サービス（100名）'!AX267/('通所型サービス（100名）'!$BB$8/7),""))</f>
        <v>0</v>
      </c>
      <c r="BA267" s="106"/>
      <c r="BB267" s="25"/>
      <c r="BC267" s="37"/>
      <c r="BD267" s="37"/>
      <c r="BE267" s="37"/>
      <c r="BF267" s="91"/>
      <c r="BG267" s="3"/>
      <c r="BH267" s="3"/>
      <c r="BI267" s="3"/>
      <c r="BJ267" s="3"/>
      <c r="BK267" s="3"/>
      <c r="BL267" s="3"/>
      <c r="BM267" s="3"/>
      <c r="BN267" s="3"/>
      <c r="BO267" s="3"/>
      <c r="BP267" s="3"/>
      <c r="BQ267" s="3"/>
      <c r="BR267" s="3"/>
      <c r="BS267" s="3"/>
      <c r="BT267" s="3"/>
      <c r="BU267" s="3"/>
    </row>
    <row r="268" spans="1:73" ht="20.25" customHeight="1">
      <c r="A268" s="3"/>
      <c r="B268" s="12">
        <f>B265+1</f>
        <v>83</v>
      </c>
      <c r="C268" s="27"/>
      <c r="D268" s="38"/>
      <c r="E268" s="43"/>
      <c r="F268" s="51"/>
      <c r="G268" s="51"/>
      <c r="H268" s="70"/>
      <c r="I268" s="38"/>
      <c r="J268" s="38"/>
      <c r="K268" s="43"/>
      <c r="L268" s="84"/>
      <c r="M268" s="38"/>
      <c r="N268" s="38"/>
      <c r="O268" s="90"/>
      <c r="P268" s="96" t="s">
        <v>54</v>
      </c>
      <c r="Q268" s="102"/>
      <c r="R268" s="107"/>
      <c r="S268" s="216"/>
      <c r="T268" s="218"/>
      <c r="U268" s="218"/>
      <c r="V268" s="218"/>
      <c r="W268" s="218"/>
      <c r="X268" s="218"/>
      <c r="Y268" s="219"/>
      <c r="Z268" s="216"/>
      <c r="AA268" s="218"/>
      <c r="AB268" s="218"/>
      <c r="AC268" s="218"/>
      <c r="AD268" s="218"/>
      <c r="AE268" s="218"/>
      <c r="AF268" s="219"/>
      <c r="AG268" s="216"/>
      <c r="AH268" s="218"/>
      <c r="AI268" s="218"/>
      <c r="AJ268" s="218"/>
      <c r="AK268" s="218"/>
      <c r="AL268" s="218"/>
      <c r="AM268" s="219"/>
      <c r="AN268" s="216"/>
      <c r="AO268" s="218"/>
      <c r="AP268" s="218"/>
      <c r="AQ268" s="218"/>
      <c r="AR268" s="218"/>
      <c r="AS268" s="218"/>
      <c r="AT268" s="219"/>
      <c r="AU268" s="216"/>
      <c r="AV268" s="218"/>
      <c r="AW268" s="218"/>
      <c r="AX268" s="221"/>
      <c r="AY268" s="183"/>
      <c r="AZ268" s="226"/>
      <c r="BA268" s="107"/>
      <c r="BB268" s="198"/>
      <c r="BC268" s="38"/>
      <c r="BD268" s="38"/>
      <c r="BE268" s="38"/>
      <c r="BF268" s="90"/>
      <c r="BG268" s="3"/>
      <c r="BH268" s="3"/>
      <c r="BI268" s="3"/>
      <c r="BJ268" s="3"/>
      <c r="BK268" s="3"/>
      <c r="BL268" s="3"/>
      <c r="BM268" s="3"/>
      <c r="BN268" s="3"/>
      <c r="BO268" s="3"/>
      <c r="BP268" s="3"/>
      <c r="BQ268" s="3"/>
      <c r="BR268" s="3"/>
      <c r="BS268" s="3"/>
      <c r="BT268" s="3"/>
      <c r="BU268" s="3"/>
    </row>
    <row r="269" spans="1:73" ht="20.25" customHeight="1">
      <c r="A269" s="3"/>
      <c r="B269" s="8"/>
      <c r="C269" s="18"/>
      <c r="D269" s="32"/>
      <c r="E269" s="40"/>
      <c r="F269" s="49"/>
      <c r="G269" s="57"/>
      <c r="H269" s="66"/>
      <c r="I269" s="32"/>
      <c r="J269" s="32"/>
      <c r="K269" s="40"/>
      <c r="L269" s="66"/>
      <c r="M269" s="32"/>
      <c r="N269" s="32"/>
      <c r="O269" s="80"/>
      <c r="P269" s="94" t="s">
        <v>69</v>
      </c>
      <c r="Q269" s="100"/>
      <c r="R269" s="105"/>
      <c r="S269" s="118" t="str">
        <f>IF(S268="","",VLOOKUP(S268,'シフト記号表（勤務時間帯）'!$C$6:$K$35,9,FALSE))</f>
        <v/>
      </c>
      <c r="T269" s="130" t="str">
        <f>IF(T268="","",VLOOKUP(T268,'シフト記号表（勤務時間帯）'!$C$6:$K$35,9,FALSE))</f>
        <v/>
      </c>
      <c r="U269" s="130" t="str">
        <f>IF(U268="","",VLOOKUP(U268,'シフト記号表（勤務時間帯）'!$C$6:$K$35,9,FALSE))</f>
        <v/>
      </c>
      <c r="V269" s="130" t="str">
        <f>IF(V268="","",VLOOKUP(V268,'シフト記号表（勤務時間帯）'!$C$6:$K$35,9,FALSE))</f>
        <v/>
      </c>
      <c r="W269" s="130" t="str">
        <f>IF(W268="","",VLOOKUP(W268,'シフト記号表（勤務時間帯）'!$C$6:$K$35,9,FALSE))</f>
        <v/>
      </c>
      <c r="X269" s="130" t="str">
        <f>IF(X268="","",VLOOKUP(X268,'シフト記号表（勤務時間帯）'!$C$6:$K$35,9,FALSE))</f>
        <v/>
      </c>
      <c r="Y269" s="142" t="str">
        <f>IF(Y268="","",VLOOKUP(Y268,'シフト記号表（勤務時間帯）'!$C$6:$K$35,9,FALSE))</f>
        <v/>
      </c>
      <c r="Z269" s="118" t="str">
        <f>IF(Z268="","",VLOOKUP(Z268,'シフト記号表（勤務時間帯）'!$C$6:$K$35,9,FALSE))</f>
        <v/>
      </c>
      <c r="AA269" s="130" t="str">
        <f>IF(AA268="","",VLOOKUP(AA268,'シフト記号表（勤務時間帯）'!$C$6:$K$35,9,FALSE))</f>
        <v/>
      </c>
      <c r="AB269" s="130" t="str">
        <f>IF(AB268="","",VLOOKUP(AB268,'シフト記号表（勤務時間帯）'!$C$6:$K$35,9,FALSE))</f>
        <v/>
      </c>
      <c r="AC269" s="130" t="str">
        <f>IF(AC268="","",VLOOKUP(AC268,'シフト記号表（勤務時間帯）'!$C$6:$K$35,9,FALSE))</f>
        <v/>
      </c>
      <c r="AD269" s="130" t="str">
        <f>IF(AD268="","",VLOOKUP(AD268,'シフト記号表（勤務時間帯）'!$C$6:$K$35,9,FALSE))</f>
        <v/>
      </c>
      <c r="AE269" s="130" t="str">
        <f>IF(AE268="","",VLOOKUP(AE268,'シフト記号表（勤務時間帯）'!$C$6:$K$35,9,FALSE))</f>
        <v/>
      </c>
      <c r="AF269" s="142" t="str">
        <f>IF(AF268="","",VLOOKUP(AF268,'シフト記号表（勤務時間帯）'!$C$6:$K$35,9,FALSE))</f>
        <v/>
      </c>
      <c r="AG269" s="118" t="str">
        <f>IF(AG268="","",VLOOKUP(AG268,'シフト記号表（勤務時間帯）'!$C$6:$K$35,9,FALSE))</f>
        <v/>
      </c>
      <c r="AH269" s="130" t="str">
        <f>IF(AH268="","",VLOOKUP(AH268,'シフト記号表（勤務時間帯）'!$C$6:$K$35,9,FALSE))</f>
        <v/>
      </c>
      <c r="AI269" s="130" t="str">
        <f>IF(AI268="","",VLOOKUP(AI268,'シフト記号表（勤務時間帯）'!$C$6:$K$35,9,FALSE))</f>
        <v/>
      </c>
      <c r="AJ269" s="130" t="str">
        <f>IF(AJ268="","",VLOOKUP(AJ268,'シフト記号表（勤務時間帯）'!$C$6:$K$35,9,FALSE))</f>
        <v/>
      </c>
      <c r="AK269" s="130" t="str">
        <f>IF(AK268="","",VLOOKUP(AK268,'シフト記号表（勤務時間帯）'!$C$6:$K$35,9,FALSE))</f>
        <v/>
      </c>
      <c r="AL269" s="130" t="str">
        <f>IF(AL268="","",VLOOKUP(AL268,'シフト記号表（勤務時間帯）'!$C$6:$K$35,9,FALSE))</f>
        <v/>
      </c>
      <c r="AM269" s="142" t="str">
        <f>IF(AM268="","",VLOOKUP(AM268,'シフト記号表（勤務時間帯）'!$C$6:$K$35,9,FALSE))</f>
        <v/>
      </c>
      <c r="AN269" s="118" t="str">
        <f>IF(AN268="","",VLOOKUP(AN268,'シフト記号表（勤務時間帯）'!$C$6:$K$35,9,FALSE))</f>
        <v/>
      </c>
      <c r="AO269" s="130" t="str">
        <f>IF(AO268="","",VLOOKUP(AO268,'シフト記号表（勤務時間帯）'!$C$6:$K$35,9,FALSE))</f>
        <v/>
      </c>
      <c r="AP269" s="130" t="str">
        <f>IF(AP268="","",VLOOKUP(AP268,'シフト記号表（勤務時間帯）'!$C$6:$K$35,9,FALSE))</f>
        <v/>
      </c>
      <c r="AQ269" s="130" t="str">
        <f>IF(AQ268="","",VLOOKUP(AQ268,'シフト記号表（勤務時間帯）'!$C$6:$K$35,9,FALSE))</f>
        <v/>
      </c>
      <c r="AR269" s="130" t="str">
        <f>IF(AR268="","",VLOOKUP(AR268,'シフト記号表（勤務時間帯）'!$C$6:$K$35,9,FALSE))</f>
        <v/>
      </c>
      <c r="AS269" s="130" t="str">
        <f>IF(AS268="","",VLOOKUP(AS268,'シフト記号表（勤務時間帯）'!$C$6:$K$35,9,FALSE))</f>
        <v/>
      </c>
      <c r="AT269" s="142" t="str">
        <f>IF(AT268="","",VLOOKUP(AT268,'シフト記号表（勤務時間帯）'!$C$6:$K$35,9,FALSE))</f>
        <v/>
      </c>
      <c r="AU269" s="118" t="str">
        <f>IF(AU268="","",VLOOKUP(AU268,'シフト記号表（勤務時間帯）'!$C$6:$K$35,9,FALSE))</f>
        <v/>
      </c>
      <c r="AV269" s="130" t="str">
        <f>IF(AV268="","",VLOOKUP(AV268,'シフト記号表（勤務時間帯）'!$C$6:$K$35,9,FALSE))</f>
        <v/>
      </c>
      <c r="AW269" s="130" t="str">
        <f>IF(AW268="","",VLOOKUP(AW268,'シフト記号表（勤務時間帯）'!$C$6:$K$35,9,FALSE))</f>
        <v/>
      </c>
      <c r="AX269" s="173">
        <f>IF($BB$3="４週",SUM(S269:AT269),IF($BB$3="暦月",SUM(S269:AW269),""))</f>
        <v>0</v>
      </c>
      <c r="AY269" s="181"/>
      <c r="AZ269" s="187">
        <f>IF($BB$3="４週",AX269/4,IF($BB$3="暦月",'通所型サービス（100名）'!AX269/('通所型サービス（100名）'!$BB$8/7),""))</f>
        <v>0</v>
      </c>
      <c r="BA269" s="105"/>
      <c r="BB269" s="18"/>
      <c r="BC269" s="32"/>
      <c r="BD269" s="32"/>
      <c r="BE269" s="32"/>
      <c r="BF269" s="80"/>
      <c r="BG269" s="3"/>
      <c r="BH269" s="3"/>
      <c r="BI269" s="3"/>
      <c r="BJ269" s="3"/>
      <c r="BK269" s="3"/>
      <c r="BL269" s="3"/>
      <c r="BM269" s="3"/>
      <c r="BN269" s="3"/>
      <c r="BO269" s="3"/>
      <c r="BP269" s="3"/>
      <c r="BQ269" s="3"/>
      <c r="BR269" s="3"/>
      <c r="BS269" s="3"/>
      <c r="BT269" s="3"/>
      <c r="BU269" s="3"/>
    </row>
    <row r="270" spans="1:73" ht="20.25" customHeight="1">
      <c r="A270" s="3"/>
      <c r="B270" s="11"/>
      <c r="C270" s="25"/>
      <c r="D270" s="37"/>
      <c r="E270" s="42"/>
      <c r="F270" s="209">
        <f>C268</f>
        <v>0</v>
      </c>
      <c r="G270" s="60"/>
      <c r="H270" s="69"/>
      <c r="I270" s="37"/>
      <c r="J270" s="37"/>
      <c r="K270" s="42"/>
      <c r="L270" s="69"/>
      <c r="M270" s="37"/>
      <c r="N270" s="37"/>
      <c r="O270" s="91"/>
      <c r="P270" s="95" t="s">
        <v>36</v>
      </c>
      <c r="Q270" s="101"/>
      <c r="R270" s="106"/>
      <c r="S270" s="119" t="str">
        <f>IF(S268="","",VLOOKUP(S268,'シフト記号表（勤務時間帯）'!$C$6:$U$35,19,FALSE))</f>
        <v/>
      </c>
      <c r="T270" s="131" t="str">
        <f>IF(T268="","",VLOOKUP(T268,'シフト記号表（勤務時間帯）'!$C$6:$U$35,19,FALSE))</f>
        <v/>
      </c>
      <c r="U270" s="131" t="str">
        <f>IF(U268="","",VLOOKUP(U268,'シフト記号表（勤務時間帯）'!$C$6:$U$35,19,FALSE))</f>
        <v/>
      </c>
      <c r="V270" s="131" t="str">
        <f>IF(V268="","",VLOOKUP(V268,'シフト記号表（勤務時間帯）'!$C$6:$U$35,19,FALSE))</f>
        <v/>
      </c>
      <c r="W270" s="131" t="str">
        <f>IF(W268="","",VLOOKUP(W268,'シフト記号表（勤務時間帯）'!$C$6:$U$35,19,FALSE))</f>
        <v/>
      </c>
      <c r="X270" s="131" t="str">
        <f>IF(X268="","",VLOOKUP(X268,'シフト記号表（勤務時間帯）'!$C$6:$U$35,19,FALSE))</f>
        <v/>
      </c>
      <c r="Y270" s="143" t="str">
        <f>IF(Y268="","",VLOOKUP(Y268,'シフト記号表（勤務時間帯）'!$C$6:$U$35,19,FALSE))</f>
        <v/>
      </c>
      <c r="Z270" s="119" t="str">
        <f>IF(Z268="","",VLOOKUP(Z268,'シフト記号表（勤務時間帯）'!$C$6:$U$35,19,FALSE))</f>
        <v/>
      </c>
      <c r="AA270" s="131" t="str">
        <f>IF(AA268="","",VLOOKUP(AA268,'シフト記号表（勤務時間帯）'!$C$6:$U$35,19,FALSE))</f>
        <v/>
      </c>
      <c r="AB270" s="131" t="str">
        <f>IF(AB268="","",VLOOKUP(AB268,'シフト記号表（勤務時間帯）'!$C$6:$U$35,19,FALSE))</f>
        <v/>
      </c>
      <c r="AC270" s="131" t="str">
        <f>IF(AC268="","",VLOOKUP(AC268,'シフト記号表（勤務時間帯）'!$C$6:$U$35,19,FALSE))</f>
        <v/>
      </c>
      <c r="AD270" s="131" t="str">
        <f>IF(AD268="","",VLOOKUP(AD268,'シフト記号表（勤務時間帯）'!$C$6:$U$35,19,FALSE))</f>
        <v/>
      </c>
      <c r="AE270" s="131" t="str">
        <f>IF(AE268="","",VLOOKUP(AE268,'シフト記号表（勤務時間帯）'!$C$6:$U$35,19,FALSE))</f>
        <v/>
      </c>
      <c r="AF270" s="143" t="str">
        <f>IF(AF268="","",VLOOKUP(AF268,'シフト記号表（勤務時間帯）'!$C$6:$U$35,19,FALSE))</f>
        <v/>
      </c>
      <c r="AG270" s="119" t="str">
        <f>IF(AG268="","",VLOOKUP(AG268,'シフト記号表（勤務時間帯）'!$C$6:$U$35,19,FALSE))</f>
        <v/>
      </c>
      <c r="AH270" s="131" t="str">
        <f>IF(AH268="","",VLOOKUP(AH268,'シフト記号表（勤務時間帯）'!$C$6:$U$35,19,FALSE))</f>
        <v/>
      </c>
      <c r="AI270" s="131" t="str">
        <f>IF(AI268="","",VLOOKUP(AI268,'シフト記号表（勤務時間帯）'!$C$6:$U$35,19,FALSE))</f>
        <v/>
      </c>
      <c r="AJ270" s="131" t="str">
        <f>IF(AJ268="","",VLOOKUP(AJ268,'シフト記号表（勤務時間帯）'!$C$6:$U$35,19,FALSE))</f>
        <v/>
      </c>
      <c r="AK270" s="131" t="str">
        <f>IF(AK268="","",VLOOKUP(AK268,'シフト記号表（勤務時間帯）'!$C$6:$U$35,19,FALSE))</f>
        <v/>
      </c>
      <c r="AL270" s="131" t="str">
        <f>IF(AL268="","",VLOOKUP(AL268,'シフト記号表（勤務時間帯）'!$C$6:$U$35,19,FALSE))</f>
        <v/>
      </c>
      <c r="AM270" s="143" t="str">
        <f>IF(AM268="","",VLOOKUP(AM268,'シフト記号表（勤務時間帯）'!$C$6:$U$35,19,FALSE))</f>
        <v/>
      </c>
      <c r="AN270" s="119" t="str">
        <f>IF(AN268="","",VLOOKUP(AN268,'シフト記号表（勤務時間帯）'!$C$6:$U$35,19,FALSE))</f>
        <v/>
      </c>
      <c r="AO270" s="131" t="str">
        <f>IF(AO268="","",VLOOKUP(AO268,'シフト記号表（勤務時間帯）'!$C$6:$U$35,19,FALSE))</f>
        <v/>
      </c>
      <c r="AP270" s="131" t="str">
        <f>IF(AP268="","",VLOOKUP(AP268,'シフト記号表（勤務時間帯）'!$C$6:$U$35,19,FALSE))</f>
        <v/>
      </c>
      <c r="AQ270" s="131" t="str">
        <f>IF(AQ268="","",VLOOKUP(AQ268,'シフト記号表（勤務時間帯）'!$C$6:$U$35,19,FALSE))</f>
        <v/>
      </c>
      <c r="AR270" s="131" t="str">
        <f>IF(AR268="","",VLOOKUP(AR268,'シフト記号表（勤務時間帯）'!$C$6:$U$35,19,FALSE))</f>
        <v/>
      </c>
      <c r="AS270" s="131" t="str">
        <f>IF(AS268="","",VLOOKUP(AS268,'シフト記号表（勤務時間帯）'!$C$6:$U$35,19,FALSE))</f>
        <v/>
      </c>
      <c r="AT270" s="143" t="str">
        <f>IF(AT268="","",VLOOKUP(AT268,'シフト記号表（勤務時間帯）'!$C$6:$U$35,19,FALSE))</f>
        <v/>
      </c>
      <c r="AU270" s="119" t="str">
        <f>IF(AU268="","",VLOOKUP(AU268,'シフト記号表（勤務時間帯）'!$C$6:$U$35,19,FALSE))</f>
        <v/>
      </c>
      <c r="AV270" s="131" t="str">
        <f>IF(AV268="","",VLOOKUP(AV268,'シフト記号表（勤務時間帯）'!$C$6:$U$35,19,FALSE))</f>
        <v/>
      </c>
      <c r="AW270" s="131" t="str">
        <f>IF(AW268="","",VLOOKUP(AW268,'シフト記号表（勤務時間帯）'!$C$6:$U$35,19,FALSE))</f>
        <v/>
      </c>
      <c r="AX270" s="174">
        <f>IF($BB$3="４週",SUM(S270:AT270),IF($BB$3="暦月",SUM(S270:AW270),""))</f>
        <v>0</v>
      </c>
      <c r="AY270" s="182"/>
      <c r="AZ270" s="188">
        <f>IF($BB$3="４週",AX270/4,IF($BB$3="暦月",'通所型サービス（100名）'!AX270/('通所型サービス（100名）'!$BB$8/7),""))</f>
        <v>0</v>
      </c>
      <c r="BA270" s="106"/>
      <c r="BB270" s="25"/>
      <c r="BC270" s="37"/>
      <c r="BD270" s="37"/>
      <c r="BE270" s="37"/>
      <c r="BF270" s="91"/>
      <c r="BG270" s="3"/>
      <c r="BH270" s="3"/>
      <c r="BI270" s="3"/>
      <c r="BJ270" s="3"/>
      <c r="BK270" s="3"/>
      <c r="BL270" s="3"/>
      <c r="BM270" s="3"/>
      <c r="BN270" s="3"/>
      <c r="BO270" s="3"/>
      <c r="BP270" s="3"/>
      <c r="BQ270" s="3"/>
      <c r="BR270" s="3"/>
      <c r="BS270" s="3"/>
      <c r="BT270" s="3"/>
      <c r="BU270" s="3"/>
    </row>
    <row r="271" spans="1:73" ht="20.25" customHeight="1">
      <c r="A271" s="3"/>
      <c r="B271" s="12">
        <f>B268+1</f>
        <v>84</v>
      </c>
      <c r="C271" s="27"/>
      <c r="D271" s="38"/>
      <c r="E271" s="43"/>
      <c r="F271" s="51"/>
      <c r="G271" s="51"/>
      <c r="H271" s="70"/>
      <c r="I271" s="38"/>
      <c r="J271" s="38"/>
      <c r="K271" s="43"/>
      <c r="L271" s="84"/>
      <c r="M271" s="38"/>
      <c r="N271" s="38"/>
      <c r="O271" s="90"/>
      <c r="P271" s="96" t="s">
        <v>54</v>
      </c>
      <c r="Q271" s="102"/>
      <c r="R271" s="107"/>
      <c r="S271" s="216"/>
      <c r="T271" s="218"/>
      <c r="U271" s="218"/>
      <c r="V271" s="218"/>
      <c r="W271" s="218"/>
      <c r="X271" s="218"/>
      <c r="Y271" s="219"/>
      <c r="Z271" s="216"/>
      <c r="AA271" s="218"/>
      <c r="AB271" s="218"/>
      <c r="AC271" s="218"/>
      <c r="AD271" s="218"/>
      <c r="AE271" s="218"/>
      <c r="AF271" s="219"/>
      <c r="AG271" s="216"/>
      <c r="AH271" s="218"/>
      <c r="AI271" s="218"/>
      <c r="AJ271" s="218"/>
      <c r="AK271" s="218"/>
      <c r="AL271" s="218"/>
      <c r="AM271" s="219"/>
      <c r="AN271" s="216"/>
      <c r="AO271" s="218"/>
      <c r="AP271" s="218"/>
      <c r="AQ271" s="218"/>
      <c r="AR271" s="218"/>
      <c r="AS271" s="218"/>
      <c r="AT271" s="219"/>
      <c r="AU271" s="216"/>
      <c r="AV271" s="218"/>
      <c r="AW271" s="218"/>
      <c r="AX271" s="221"/>
      <c r="AY271" s="183"/>
      <c r="AZ271" s="226"/>
      <c r="BA271" s="107"/>
      <c r="BB271" s="198"/>
      <c r="BC271" s="38"/>
      <c r="BD271" s="38"/>
      <c r="BE271" s="38"/>
      <c r="BF271" s="90"/>
      <c r="BG271" s="3"/>
      <c r="BH271" s="3"/>
      <c r="BI271" s="3"/>
      <c r="BJ271" s="3"/>
      <c r="BK271" s="3"/>
      <c r="BL271" s="3"/>
      <c r="BM271" s="3"/>
      <c r="BN271" s="3"/>
      <c r="BO271" s="3"/>
      <c r="BP271" s="3"/>
      <c r="BQ271" s="3"/>
      <c r="BR271" s="3"/>
      <c r="BS271" s="3"/>
      <c r="BT271" s="3"/>
      <c r="BU271" s="3"/>
    </row>
    <row r="272" spans="1:73" ht="20.25" customHeight="1">
      <c r="A272" s="3"/>
      <c r="B272" s="8"/>
      <c r="C272" s="18"/>
      <c r="D272" s="32"/>
      <c r="E272" s="40"/>
      <c r="F272" s="49"/>
      <c r="G272" s="57"/>
      <c r="H272" s="66"/>
      <c r="I272" s="32"/>
      <c r="J272" s="32"/>
      <c r="K272" s="40"/>
      <c r="L272" s="66"/>
      <c r="M272" s="32"/>
      <c r="N272" s="32"/>
      <c r="O272" s="80"/>
      <c r="P272" s="94" t="s">
        <v>69</v>
      </c>
      <c r="Q272" s="100"/>
      <c r="R272" s="105"/>
      <c r="S272" s="118" t="str">
        <f>IF(S271="","",VLOOKUP(S271,'シフト記号表（勤務時間帯）'!$C$6:$K$35,9,FALSE))</f>
        <v/>
      </c>
      <c r="T272" s="130" t="str">
        <f>IF(T271="","",VLOOKUP(T271,'シフト記号表（勤務時間帯）'!$C$6:$K$35,9,FALSE))</f>
        <v/>
      </c>
      <c r="U272" s="130" t="str">
        <f>IF(U271="","",VLOOKUP(U271,'シフト記号表（勤務時間帯）'!$C$6:$K$35,9,FALSE))</f>
        <v/>
      </c>
      <c r="V272" s="130" t="str">
        <f>IF(V271="","",VLOOKUP(V271,'シフト記号表（勤務時間帯）'!$C$6:$K$35,9,FALSE))</f>
        <v/>
      </c>
      <c r="W272" s="130" t="str">
        <f>IF(W271="","",VLOOKUP(W271,'シフト記号表（勤務時間帯）'!$C$6:$K$35,9,FALSE))</f>
        <v/>
      </c>
      <c r="X272" s="130" t="str">
        <f>IF(X271="","",VLOOKUP(X271,'シフト記号表（勤務時間帯）'!$C$6:$K$35,9,FALSE))</f>
        <v/>
      </c>
      <c r="Y272" s="142" t="str">
        <f>IF(Y271="","",VLOOKUP(Y271,'シフト記号表（勤務時間帯）'!$C$6:$K$35,9,FALSE))</f>
        <v/>
      </c>
      <c r="Z272" s="118" t="str">
        <f>IF(Z271="","",VLOOKUP(Z271,'シフト記号表（勤務時間帯）'!$C$6:$K$35,9,FALSE))</f>
        <v/>
      </c>
      <c r="AA272" s="130" t="str">
        <f>IF(AA271="","",VLOOKUP(AA271,'シフト記号表（勤務時間帯）'!$C$6:$K$35,9,FALSE))</f>
        <v/>
      </c>
      <c r="AB272" s="130" t="str">
        <f>IF(AB271="","",VLOOKUP(AB271,'シフト記号表（勤務時間帯）'!$C$6:$K$35,9,FALSE))</f>
        <v/>
      </c>
      <c r="AC272" s="130" t="str">
        <f>IF(AC271="","",VLOOKUP(AC271,'シフト記号表（勤務時間帯）'!$C$6:$K$35,9,FALSE))</f>
        <v/>
      </c>
      <c r="AD272" s="130" t="str">
        <f>IF(AD271="","",VLOOKUP(AD271,'シフト記号表（勤務時間帯）'!$C$6:$K$35,9,FALSE))</f>
        <v/>
      </c>
      <c r="AE272" s="130" t="str">
        <f>IF(AE271="","",VLOOKUP(AE271,'シフト記号表（勤務時間帯）'!$C$6:$K$35,9,FALSE))</f>
        <v/>
      </c>
      <c r="AF272" s="142" t="str">
        <f>IF(AF271="","",VLOOKUP(AF271,'シフト記号表（勤務時間帯）'!$C$6:$K$35,9,FALSE))</f>
        <v/>
      </c>
      <c r="AG272" s="118" t="str">
        <f>IF(AG271="","",VLOOKUP(AG271,'シフト記号表（勤務時間帯）'!$C$6:$K$35,9,FALSE))</f>
        <v/>
      </c>
      <c r="AH272" s="130" t="str">
        <f>IF(AH271="","",VLOOKUP(AH271,'シフト記号表（勤務時間帯）'!$C$6:$K$35,9,FALSE))</f>
        <v/>
      </c>
      <c r="AI272" s="130" t="str">
        <f>IF(AI271="","",VLOOKUP(AI271,'シフト記号表（勤務時間帯）'!$C$6:$K$35,9,FALSE))</f>
        <v/>
      </c>
      <c r="AJ272" s="130" t="str">
        <f>IF(AJ271="","",VLOOKUP(AJ271,'シフト記号表（勤務時間帯）'!$C$6:$K$35,9,FALSE))</f>
        <v/>
      </c>
      <c r="AK272" s="130" t="str">
        <f>IF(AK271="","",VLOOKUP(AK271,'シフト記号表（勤務時間帯）'!$C$6:$K$35,9,FALSE))</f>
        <v/>
      </c>
      <c r="AL272" s="130" t="str">
        <f>IF(AL271="","",VLOOKUP(AL271,'シフト記号表（勤務時間帯）'!$C$6:$K$35,9,FALSE))</f>
        <v/>
      </c>
      <c r="AM272" s="142" t="str">
        <f>IF(AM271="","",VLOOKUP(AM271,'シフト記号表（勤務時間帯）'!$C$6:$K$35,9,FALSE))</f>
        <v/>
      </c>
      <c r="AN272" s="118" t="str">
        <f>IF(AN271="","",VLOOKUP(AN271,'シフト記号表（勤務時間帯）'!$C$6:$K$35,9,FALSE))</f>
        <v/>
      </c>
      <c r="AO272" s="130" t="str">
        <f>IF(AO271="","",VLOOKUP(AO271,'シフト記号表（勤務時間帯）'!$C$6:$K$35,9,FALSE))</f>
        <v/>
      </c>
      <c r="AP272" s="130" t="str">
        <f>IF(AP271="","",VLOOKUP(AP271,'シフト記号表（勤務時間帯）'!$C$6:$K$35,9,FALSE))</f>
        <v/>
      </c>
      <c r="AQ272" s="130" t="str">
        <f>IF(AQ271="","",VLOOKUP(AQ271,'シフト記号表（勤務時間帯）'!$C$6:$K$35,9,FALSE))</f>
        <v/>
      </c>
      <c r="AR272" s="130" t="str">
        <f>IF(AR271="","",VLOOKUP(AR271,'シフト記号表（勤務時間帯）'!$C$6:$K$35,9,FALSE))</f>
        <v/>
      </c>
      <c r="AS272" s="130" t="str">
        <f>IF(AS271="","",VLOOKUP(AS271,'シフト記号表（勤務時間帯）'!$C$6:$K$35,9,FALSE))</f>
        <v/>
      </c>
      <c r="AT272" s="142" t="str">
        <f>IF(AT271="","",VLOOKUP(AT271,'シフト記号表（勤務時間帯）'!$C$6:$K$35,9,FALSE))</f>
        <v/>
      </c>
      <c r="AU272" s="118" t="str">
        <f>IF(AU271="","",VLOOKUP(AU271,'シフト記号表（勤務時間帯）'!$C$6:$K$35,9,FALSE))</f>
        <v/>
      </c>
      <c r="AV272" s="130" t="str">
        <f>IF(AV271="","",VLOOKUP(AV271,'シフト記号表（勤務時間帯）'!$C$6:$K$35,9,FALSE))</f>
        <v/>
      </c>
      <c r="AW272" s="130" t="str">
        <f>IF(AW271="","",VLOOKUP(AW271,'シフト記号表（勤務時間帯）'!$C$6:$K$35,9,FALSE))</f>
        <v/>
      </c>
      <c r="AX272" s="173">
        <f>IF($BB$3="４週",SUM(S272:AT272),IF($BB$3="暦月",SUM(S272:AW272),""))</f>
        <v>0</v>
      </c>
      <c r="AY272" s="181"/>
      <c r="AZ272" s="187">
        <f>IF($BB$3="４週",AX272/4,IF($BB$3="暦月",'通所型サービス（100名）'!AX272/('通所型サービス（100名）'!$BB$8/7),""))</f>
        <v>0</v>
      </c>
      <c r="BA272" s="105"/>
      <c r="BB272" s="18"/>
      <c r="BC272" s="32"/>
      <c r="BD272" s="32"/>
      <c r="BE272" s="32"/>
      <c r="BF272" s="80"/>
      <c r="BG272" s="3"/>
      <c r="BH272" s="3"/>
      <c r="BI272" s="3"/>
      <c r="BJ272" s="3"/>
      <c r="BK272" s="3"/>
      <c r="BL272" s="3"/>
      <c r="BM272" s="3"/>
      <c r="BN272" s="3"/>
      <c r="BO272" s="3"/>
      <c r="BP272" s="3"/>
      <c r="BQ272" s="3"/>
      <c r="BR272" s="3"/>
      <c r="BS272" s="3"/>
      <c r="BT272" s="3"/>
      <c r="BU272" s="3"/>
    </row>
    <row r="273" spans="1:73" ht="20.25" customHeight="1">
      <c r="A273" s="3"/>
      <c r="B273" s="11"/>
      <c r="C273" s="25"/>
      <c r="D273" s="37"/>
      <c r="E273" s="42"/>
      <c r="F273" s="209">
        <f>C271</f>
        <v>0</v>
      </c>
      <c r="G273" s="60"/>
      <c r="H273" s="69"/>
      <c r="I273" s="37"/>
      <c r="J273" s="37"/>
      <c r="K273" s="42"/>
      <c r="L273" s="69"/>
      <c r="M273" s="37"/>
      <c r="N273" s="37"/>
      <c r="O273" s="91"/>
      <c r="P273" s="95" t="s">
        <v>36</v>
      </c>
      <c r="Q273" s="101"/>
      <c r="R273" s="106"/>
      <c r="S273" s="119" t="str">
        <f>IF(S271="","",VLOOKUP(S271,'シフト記号表（勤務時間帯）'!$C$6:$U$35,19,FALSE))</f>
        <v/>
      </c>
      <c r="T273" s="131" t="str">
        <f>IF(T271="","",VLOOKUP(T271,'シフト記号表（勤務時間帯）'!$C$6:$U$35,19,FALSE))</f>
        <v/>
      </c>
      <c r="U273" s="131" t="str">
        <f>IF(U271="","",VLOOKUP(U271,'シフト記号表（勤務時間帯）'!$C$6:$U$35,19,FALSE))</f>
        <v/>
      </c>
      <c r="V273" s="131" t="str">
        <f>IF(V271="","",VLOOKUP(V271,'シフト記号表（勤務時間帯）'!$C$6:$U$35,19,FALSE))</f>
        <v/>
      </c>
      <c r="W273" s="131" t="str">
        <f>IF(W271="","",VLOOKUP(W271,'シフト記号表（勤務時間帯）'!$C$6:$U$35,19,FALSE))</f>
        <v/>
      </c>
      <c r="X273" s="131" t="str">
        <f>IF(X271="","",VLOOKUP(X271,'シフト記号表（勤務時間帯）'!$C$6:$U$35,19,FALSE))</f>
        <v/>
      </c>
      <c r="Y273" s="143" t="str">
        <f>IF(Y271="","",VLOOKUP(Y271,'シフト記号表（勤務時間帯）'!$C$6:$U$35,19,FALSE))</f>
        <v/>
      </c>
      <c r="Z273" s="119" t="str">
        <f>IF(Z271="","",VLOOKUP(Z271,'シフト記号表（勤務時間帯）'!$C$6:$U$35,19,FALSE))</f>
        <v/>
      </c>
      <c r="AA273" s="131" t="str">
        <f>IF(AA271="","",VLOOKUP(AA271,'シフト記号表（勤務時間帯）'!$C$6:$U$35,19,FALSE))</f>
        <v/>
      </c>
      <c r="AB273" s="131" t="str">
        <f>IF(AB271="","",VLOOKUP(AB271,'シフト記号表（勤務時間帯）'!$C$6:$U$35,19,FALSE))</f>
        <v/>
      </c>
      <c r="AC273" s="131" t="str">
        <f>IF(AC271="","",VLOOKUP(AC271,'シフト記号表（勤務時間帯）'!$C$6:$U$35,19,FALSE))</f>
        <v/>
      </c>
      <c r="AD273" s="131" t="str">
        <f>IF(AD271="","",VLOOKUP(AD271,'シフト記号表（勤務時間帯）'!$C$6:$U$35,19,FALSE))</f>
        <v/>
      </c>
      <c r="AE273" s="131" t="str">
        <f>IF(AE271="","",VLOOKUP(AE271,'シフト記号表（勤務時間帯）'!$C$6:$U$35,19,FALSE))</f>
        <v/>
      </c>
      <c r="AF273" s="143" t="str">
        <f>IF(AF271="","",VLOOKUP(AF271,'シフト記号表（勤務時間帯）'!$C$6:$U$35,19,FALSE))</f>
        <v/>
      </c>
      <c r="AG273" s="119" t="str">
        <f>IF(AG271="","",VLOOKUP(AG271,'シフト記号表（勤務時間帯）'!$C$6:$U$35,19,FALSE))</f>
        <v/>
      </c>
      <c r="AH273" s="131" t="str">
        <f>IF(AH271="","",VLOOKUP(AH271,'シフト記号表（勤務時間帯）'!$C$6:$U$35,19,FALSE))</f>
        <v/>
      </c>
      <c r="AI273" s="131" t="str">
        <f>IF(AI271="","",VLOOKUP(AI271,'シフト記号表（勤務時間帯）'!$C$6:$U$35,19,FALSE))</f>
        <v/>
      </c>
      <c r="AJ273" s="131" t="str">
        <f>IF(AJ271="","",VLOOKUP(AJ271,'シフト記号表（勤務時間帯）'!$C$6:$U$35,19,FALSE))</f>
        <v/>
      </c>
      <c r="AK273" s="131" t="str">
        <f>IF(AK271="","",VLOOKUP(AK271,'シフト記号表（勤務時間帯）'!$C$6:$U$35,19,FALSE))</f>
        <v/>
      </c>
      <c r="AL273" s="131" t="str">
        <f>IF(AL271="","",VLOOKUP(AL271,'シフト記号表（勤務時間帯）'!$C$6:$U$35,19,FALSE))</f>
        <v/>
      </c>
      <c r="AM273" s="143" t="str">
        <f>IF(AM271="","",VLOOKUP(AM271,'シフト記号表（勤務時間帯）'!$C$6:$U$35,19,FALSE))</f>
        <v/>
      </c>
      <c r="AN273" s="119" t="str">
        <f>IF(AN271="","",VLOOKUP(AN271,'シフト記号表（勤務時間帯）'!$C$6:$U$35,19,FALSE))</f>
        <v/>
      </c>
      <c r="AO273" s="131" t="str">
        <f>IF(AO271="","",VLOOKUP(AO271,'シフト記号表（勤務時間帯）'!$C$6:$U$35,19,FALSE))</f>
        <v/>
      </c>
      <c r="AP273" s="131" t="str">
        <f>IF(AP271="","",VLOOKUP(AP271,'シフト記号表（勤務時間帯）'!$C$6:$U$35,19,FALSE))</f>
        <v/>
      </c>
      <c r="AQ273" s="131" t="str">
        <f>IF(AQ271="","",VLOOKUP(AQ271,'シフト記号表（勤務時間帯）'!$C$6:$U$35,19,FALSE))</f>
        <v/>
      </c>
      <c r="AR273" s="131" t="str">
        <f>IF(AR271="","",VLOOKUP(AR271,'シフト記号表（勤務時間帯）'!$C$6:$U$35,19,FALSE))</f>
        <v/>
      </c>
      <c r="AS273" s="131" t="str">
        <f>IF(AS271="","",VLOOKUP(AS271,'シフト記号表（勤務時間帯）'!$C$6:$U$35,19,FALSE))</f>
        <v/>
      </c>
      <c r="AT273" s="143" t="str">
        <f>IF(AT271="","",VLOOKUP(AT271,'シフト記号表（勤務時間帯）'!$C$6:$U$35,19,FALSE))</f>
        <v/>
      </c>
      <c r="AU273" s="119" t="str">
        <f>IF(AU271="","",VLOOKUP(AU271,'シフト記号表（勤務時間帯）'!$C$6:$U$35,19,FALSE))</f>
        <v/>
      </c>
      <c r="AV273" s="131" t="str">
        <f>IF(AV271="","",VLOOKUP(AV271,'シフト記号表（勤務時間帯）'!$C$6:$U$35,19,FALSE))</f>
        <v/>
      </c>
      <c r="AW273" s="131" t="str">
        <f>IF(AW271="","",VLOOKUP(AW271,'シフト記号表（勤務時間帯）'!$C$6:$U$35,19,FALSE))</f>
        <v/>
      </c>
      <c r="AX273" s="174">
        <f>IF($BB$3="４週",SUM(S273:AT273),IF($BB$3="暦月",SUM(S273:AW273),""))</f>
        <v>0</v>
      </c>
      <c r="AY273" s="182"/>
      <c r="AZ273" s="188">
        <f>IF($BB$3="４週",AX273/4,IF($BB$3="暦月",'通所型サービス（100名）'!AX273/('通所型サービス（100名）'!$BB$8/7),""))</f>
        <v>0</v>
      </c>
      <c r="BA273" s="106"/>
      <c r="BB273" s="25"/>
      <c r="BC273" s="37"/>
      <c r="BD273" s="37"/>
      <c r="BE273" s="37"/>
      <c r="BF273" s="91"/>
      <c r="BG273" s="3"/>
      <c r="BH273" s="3"/>
      <c r="BI273" s="3"/>
      <c r="BJ273" s="3"/>
      <c r="BK273" s="3"/>
      <c r="BL273" s="3"/>
      <c r="BM273" s="3"/>
      <c r="BN273" s="3"/>
      <c r="BO273" s="3"/>
      <c r="BP273" s="3"/>
      <c r="BQ273" s="3"/>
      <c r="BR273" s="3"/>
      <c r="BS273" s="3"/>
      <c r="BT273" s="3"/>
      <c r="BU273" s="3"/>
    </row>
    <row r="274" spans="1:73" ht="20.25" customHeight="1">
      <c r="A274" s="3"/>
      <c r="B274" s="12">
        <f>B271+1</f>
        <v>85</v>
      </c>
      <c r="C274" s="27"/>
      <c r="D274" s="38"/>
      <c r="E274" s="43"/>
      <c r="F274" s="51"/>
      <c r="G274" s="51"/>
      <c r="H274" s="70"/>
      <c r="I274" s="38"/>
      <c r="J274" s="38"/>
      <c r="K274" s="43"/>
      <c r="L274" s="84"/>
      <c r="M274" s="38"/>
      <c r="N274" s="38"/>
      <c r="O274" s="90"/>
      <c r="P274" s="96" t="s">
        <v>54</v>
      </c>
      <c r="Q274" s="102"/>
      <c r="R274" s="107"/>
      <c r="S274" s="216"/>
      <c r="T274" s="218"/>
      <c r="U274" s="218"/>
      <c r="V274" s="218"/>
      <c r="W274" s="218"/>
      <c r="X274" s="218"/>
      <c r="Y274" s="219"/>
      <c r="Z274" s="216"/>
      <c r="AA274" s="218"/>
      <c r="AB274" s="218"/>
      <c r="AC274" s="218"/>
      <c r="AD274" s="218"/>
      <c r="AE274" s="218"/>
      <c r="AF274" s="219"/>
      <c r="AG274" s="216"/>
      <c r="AH274" s="218"/>
      <c r="AI274" s="218"/>
      <c r="AJ274" s="218"/>
      <c r="AK274" s="218"/>
      <c r="AL274" s="218"/>
      <c r="AM274" s="219"/>
      <c r="AN274" s="216"/>
      <c r="AO274" s="218"/>
      <c r="AP274" s="218"/>
      <c r="AQ274" s="218"/>
      <c r="AR274" s="218"/>
      <c r="AS274" s="218"/>
      <c r="AT274" s="219"/>
      <c r="AU274" s="216"/>
      <c r="AV274" s="218"/>
      <c r="AW274" s="218"/>
      <c r="AX274" s="221"/>
      <c r="AY274" s="183"/>
      <c r="AZ274" s="226"/>
      <c r="BA274" s="107"/>
      <c r="BB274" s="198"/>
      <c r="BC274" s="38"/>
      <c r="BD274" s="38"/>
      <c r="BE274" s="38"/>
      <c r="BF274" s="90"/>
      <c r="BG274" s="3"/>
      <c r="BH274" s="3"/>
      <c r="BI274" s="3"/>
      <c r="BJ274" s="3"/>
      <c r="BK274" s="3"/>
      <c r="BL274" s="3"/>
      <c r="BM274" s="3"/>
      <c r="BN274" s="3"/>
      <c r="BO274" s="3"/>
      <c r="BP274" s="3"/>
      <c r="BQ274" s="3"/>
      <c r="BR274" s="3"/>
      <c r="BS274" s="3"/>
      <c r="BT274" s="3"/>
      <c r="BU274" s="3"/>
    </row>
    <row r="275" spans="1:73" ht="20.25" customHeight="1">
      <c r="A275" s="3"/>
      <c r="B275" s="8"/>
      <c r="C275" s="18"/>
      <c r="D275" s="32"/>
      <c r="E275" s="40"/>
      <c r="F275" s="49"/>
      <c r="G275" s="57"/>
      <c r="H275" s="66"/>
      <c r="I275" s="32"/>
      <c r="J275" s="32"/>
      <c r="K275" s="40"/>
      <c r="L275" s="66"/>
      <c r="M275" s="32"/>
      <c r="N275" s="32"/>
      <c r="O275" s="80"/>
      <c r="P275" s="94" t="s">
        <v>69</v>
      </c>
      <c r="Q275" s="100"/>
      <c r="R275" s="105"/>
      <c r="S275" s="118" t="str">
        <f>IF(S274="","",VLOOKUP(S274,'シフト記号表（勤務時間帯）'!$C$6:$K$35,9,FALSE))</f>
        <v/>
      </c>
      <c r="T275" s="130" t="str">
        <f>IF(T274="","",VLOOKUP(T274,'シフト記号表（勤務時間帯）'!$C$6:$K$35,9,FALSE))</f>
        <v/>
      </c>
      <c r="U275" s="130" t="str">
        <f>IF(U274="","",VLOOKUP(U274,'シフト記号表（勤務時間帯）'!$C$6:$K$35,9,FALSE))</f>
        <v/>
      </c>
      <c r="V275" s="130" t="str">
        <f>IF(V274="","",VLOOKUP(V274,'シフト記号表（勤務時間帯）'!$C$6:$K$35,9,FALSE))</f>
        <v/>
      </c>
      <c r="W275" s="130" t="str">
        <f>IF(W274="","",VLOOKUP(W274,'シフト記号表（勤務時間帯）'!$C$6:$K$35,9,FALSE))</f>
        <v/>
      </c>
      <c r="X275" s="130" t="str">
        <f>IF(X274="","",VLOOKUP(X274,'シフト記号表（勤務時間帯）'!$C$6:$K$35,9,FALSE))</f>
        <v/>
      </c>
      <c r="Y275" s="142" t="str">
        <f>IF(Y274="","",VLOOKUP(Y274,'シフト記号表（勤務時間帯）'!$C$6:$K$35,9,FALSE))</f>
        <v/>
      </c>
      <c r="Z275" s="118" t="str">
        <f>IF(Z274="","",VLOOKUP(Z274,'シフト記号表（勤務時間帯）'!$C$6:$K$35,9,FALSE))</f>
        <v/>
      </c>
      <c r="AA275" s="130" t="str">
        <f>IF(AA274="","",VLOOKUP(AA274,'シフト記号表（勤務時間帯）'!$C$6:$K$35,9,FALSE))</f>
        <v/>
      </c>
      <c r="AB275" s="130" t="str">
        <f>IF(AB274="","",VLOOKUP(AB274,'シフト記号表（勤務時間帯）'!$C$6:$K$35,9,FALSE))</f>
        <v/>
      </c>
      <c r="AC275" s="130" t="str">
        <f>IF(AC274="","",VLOOKUP(AC274,'シフト記号表（勤務時間帯）'!$C$6:$K$35,9,FALSE))</f>
        <v/>
      </c>
      <c r="AD275" s="130" t="str">
        <f>IF(AD274="","",VLOOKUP(AD274,'シフト記号表（勤務時間帯）'!$C$6:$K$35,9,FALSE))</f>
        <v/>
      </c>
      <c r="AE275" s="130" t="str">
        <f>IF(AE274="","",VLOOKUP(AE274,'シフト記号表（勤務時間帯）'!$C$6:$K$35,9,FALSE))</f>
        <v/>
      </c>
      <c r="AF275" s="142" t="str">
        <f>IF(AF274="","",VLOOKUP(AF274,'シフト記号表（勤務時間帯）'!$C$6:$K$35,9,FALSE))</f>
        <v/>
      </c>
      <c r="AG275" s="118" t="str">
        <f>IF(AG274="","",VLOOKUP(AG274,'シフト記号表（勤務時間帯）'!$C$6:$K$35,9,FALSE))</f>
        <v/>
      </c>
      <c r="AH275" s="130" t="str">
        <f>IF(AH274="","",VLOOKUP(AH274,'シフト記号表（勤務時間帯）'!$C$6:$K$35,9,FALSE))</f>
        <v/>
      </c>
      <c r="AI275" s="130" t="str">
        <f>IF(AI274="","",VLOOKUP(AI274,'シフト記号表（勤務時間帯）'!$C$6:$K$35,9,FALSE))</f>
        <v/>
      </c>
      <c r="AJ275" s="130" t="str">
        <f>IF(AJ274="","",VLOOKUP(AJ274,'シフト記号表（勤務時間帯）'!$C$6:$K$35,9,FALSE))</f>
        <v/>
      </c>
      <c r="AK275" s="130" t="str">
        <f>IF(AK274="","",VLOOKUP(AK274,'シフト記号表（勤務時間帯）'!$C$6:$K$35,9,FALSE))</f>
        <v/>
      </c>
      <c r="AL275" s="130" t="str">
        <f>IF(AL274="","",VLOOKUP(AL274,'シフト記号表（勤務時間帯）'!$C$6:$K$35,9,FALSE))</f>
        <v/>
      </c>
      <c r="AM275" s="142" t="str">
        <f>IF(AM274="","",VLOOKUP(AM274,'シフト記号表（勤務時間帯）'!$C$6:$K$35,9,FALSE))</f>
        <v/>
      </c>
      <c r="AN275" s="118" t="str">
        <f>IF(AN274="","",VLOOKUP(AN274,'シフト記号表（勤務時間帯）'!$C$6:$K$35,9,FALSE))</f>
        <v/>
      </c>
      <c r="AO275" s="130" t="str">
        <f>IF(AO274="","",VLOOKUP(AO274,'シフト記号表（勤務時間帯）'!$C$6:$K$35,9,FALSE))</f>
        <v/>
      </c>
      <c r="AP275" s="130" t="str">
        <f>IF(AP274="","",VLOOKUP(AP274,'シフト記号表（勤務時間帯）'!$C$6:$K$35,9,FALSE))</f>
        <v/>
      </c>
      <c r="AQ275" s="130" t="str">
        <f>IF(AQ274="","",VLOOKUP(AQ274,'シフト記号表（勤務時間帯）'!$C$6:$K$35,9,FALSE))</f>
        <v/>
      </c>
      <c r="AR275" s="130" t="str">
        <f>IF(AR274="","",VLOOKUP(AR274,'シフト記号表（勤務時間帯）'!$C$6:$K$35,9,FALSE))</f>
        <v/>
      </c>
      <c r="AS275" s="130" t="str">
        <f>IF(AS274="","",VLOOKUP(AS274,'シフト記号表（勤務時間帯）'!$C$6:$K$35,9,FALSE))</f>
        <v/>
      </c>
      <c r="AT275" s="142" t="str">
        <f>IF(AT274="","",VLOOKUP(AT274,'シフト記号表（勤務時間帯）'!$C$6:$K$35,9,FALSE))</f>
        <v/>
      </c>
      <c r="AU275" s="118" t="str">
        <f>IF(AU274="","",VLOOKUP(AU274,'シフト記号表（勤務時間帯）'!$C$6:$K$35,9,FALSE))</f>
        <v/>
      </c>
      <c r="AV275" s="130" t="str">
        <f>IF(AV274="","",VLOOKUP(AV274,'シフト記号表（勤務時間帯）'!$C$6:$K$35,9,FALSE))</f>
        <v/>
      </c>
      <c r="AW275" s="130" t="str">
        <f>IF(AW274="","",VLOOKUP(AW274,'シフト記号表（勤務時間帯）'!$C$6:$K$35,9,FALSE))</f>
        <v/>
      </c>
      <c r="AX275" s="173">
        <f>IF($BB$3="４週",SUM(S275:AT275),IF($BB$3="暦月",SUM(S275:AW275),""))</f>
        <v>0</v>
      </c>
      <c r="AY275" s="181"/>
      <c r="AZ275" s="187">
        <f>IF($BB$3="４週",AX275/4,IF($BB$3="暦月",'通所型サービス（100名）'!AX275/('通所型サービス（100名）'!$BB$8/7),""))</f>
        <v>0</v>
      </c>
      <c r="BA275" s="105"/>
      <c r="BB275" s="18"/>
      <c r="BC275" s="32"/>
      <c r="BD275" s="32"/>
      <c r="BE275" s="32"/>
      <c r="BF275" s="80"/>
      <c r="BG275" s="3"/>
      <c r="BH275" s="3"/>
      <c r="BI275" s="3"/>
      <c r="BJ275" s="3"/>
      <c r="BK275" s="3"/>
      <c r="BL275" s="3"/>
      <c r="BM275" s="3"/>
      <c r="BN275" s="3"/>
      <c r="BO275" s="3"/>
      <c r="BP275" s="3"/>
      <c r="BQ275" s="3"/>
      <c r="BR275" s="3"/>
      <c r="BS275" s="3"/>
      <c r="BT275" s="3"/>
      <c r="BU275" s="3"/>
    </row>
    <row r="276" spans="1:73" ht="20.25" customHeight="1">
      <c r="A276" s="3"/>
      <c r="B276" s="11"/>
      <c r="C276" s="25"/>
      <c r="D276" s="37"/>
      <c r="E276" s="42"/>
      <c r="F276" s="209">
        <f>C274</f>
        <v>0</v>
      </c>
      <c r="G276" s="60"/>
      <c r="H276" s="69"/>
      <c r="I276" s="37"/>
      <c r="J276" s="37"/>
      <c r="K276" s="42"/>
      <c r="L276" s="69"/>
      <c r="M276" s="37"/>
      <c r="N276" s="37"/>
      <c r="O276" s="91"/>
      <c r="P276" s="95" t="s">
        <v>36</v>
      </c>
      <c r="Q276" s="101"/>
      <c r="R276" s="106"/>
      <c r="S276" s="119" t="str">
        <f>IF(S274="","",VLOOKUP(S274,'シフト記号表（勤務時間帯）'!$C$6:$U$35,19,FALSE))</f>
        <v/>
      </c>
      <c r="T276" s="131" t="str">
        <f>IF(T274="","",VLOOKUP(T274,'シフト記号表（勤務時間帯）'!$C$6:$U$35,19,FALSE))</f>
        <v/>
      </c>
      <c r="U276" s="131" t="str">
        <f>IF(U274="","",VLOOKUP(U274,'シフト記号表（勤務時間帯）'!$C$6:$U$35,19,FALSE))</f>
        <v/>
      </c>
      <c r="V276" s="131" t="str">
        <f>IF(V274="","",VLOOKUP(V274,'シフト記号表（勤務時間帯）'!$C$6:$U$35,19,FALSE))</f>
        <v/>
      </c>
      <c r="W276" s="131" t="str">
        <f>IF(W274="","",VLOOKUP(W274,'シフト記号表（勤務時間帯）'!$C$6:$U$35,19,FALSE))</f>
        <v/>
      </c>
      <c r="X276" s="131" t="str">
        <f>IF(X274="","",VLOOKUP(X274,'シフト記号表（勤務時間帯）'!$C$6:$U$35,19,FALSE))</f>
        <v/>
      </c>
      <c r="Y276" s="143" t="str">
        <f>IF(Y274="","",VLOOKUP(Y274,'シフト記号表（勤務時間帯）'!$C$6:$U$35,19,FALSE))</f>
        <v/>
      </c>
      <c r="Z276" s="119" t="str">
        <f>IF(Z274="","",VLOOKUP(Z274,'シフト記号表（勤務時間帯）'!$C$6:$U$35,19,FALSE))</f>
        <v/>
      </c>
      <c r="AA276" s="131" t="str">
        <f>IF(AA274="","",VLOOKUP(AA274,'シフト記号表（勤務時間帯）'!$C$6:$U$35,19,FALSE))</f>
        <v/>
      </c>
      <c r="AB276" s="131" t="str">
        <f>IF(AB274="","",VLOOKUP(AB274,'シフト記号表（勤務時間帯）'!$C$6:$U$35,19,FALSE))</f>
        <v/>
      </c>
      <c r="AC276" s="131" t="str">
        <f>IF(AC274="","",VLOOKUP(AC274,'シフト記号表（勤務時間帯）'!$C$6:$U$35,19,FALSE))</f>
        <v/>
      </c>
      <c r="AD276" s="131" t="str">
        <f>IF(AD274="","",VLOOKUP(AD274,'シフト記号表（勤務時間帯）'!$C$6:$U$35,19,FALSE))</f>
        <v/>
      </c>
      <c r="AE276" s="131" t="str">
        <f>IF(AE274="","",VLOOKUP(AE274,'シフト記号表（勤務時間帯）'!$C$6:$U$35,19,FALSE))</f>
        <v/>
      </c>
      <c r="AF276" s="143" t="str">
        <f>IF(AF274="","",VLOOKUP(AF274,'シフト記号表（勤務時間帯）'!$C$6:$U$35,19,FALSE))</f>
        <v/>
      </c>
      <c r="AG276" s="119" t="str">
        <f>IF(AG274="","",VLOOKUP(AG274,'シフト記号表（勤務時間帯）'!$C$6:$U$35,19,FALSE))</f>
        <v/>
      </c>
      <c r="AH276" s="131" t="str">
        <f>IF(AH274="","",VLOOKUP(AH274,'シフト記号表（勤務時間帯）'!$C$6:$U$35,19,FALSE))</f>
        <v/>
      </c>
      <c r="AI276" s="131" t="str">
        <f>IF(AI274="","",VLOOKUP(AI274,'シフト記号表（勤務時間帯）'!$C$6:$U$35,19,FALSE))</f>
        <v/>
      </c>
      <c r="AJ276" s="131" t="str">
        <f>IF(AJ274="","",VLOOKUP(AJ274,'シフト記号表（勤務時間帯）'!$C$6:$U$35,19,FALSE))</f>
        <v/>
      </c>
      <c r="AK276" s="131" t="str">
        <f>IF(AK274="","",VLOOKUP(AK274,'シフト記号表（勤務時間帯）'!$C$6:$U$35,19,FALSE))</f>
        <v/>
      </c>
      <c r="AL276" s="131" t="str">
        <f>IF(AL274="","",VLOOKUP(AL274,'シフト記号表（勤務時間帯）'!$C$6:$U$35,19,FALSE))</f>
        <v/>
      </c>
      <c r="AM276" s="143" t="str">
        <f>IF(AM274="","",VLOOKUP(AM274,'シフト記号表（勤務時間帯）'!$C$6:$U$35,19,FALSE))</f>
        <v/>
      </c>
      <c r="AN276" s="119" t="str">
        <f>IF(AN274="","",VLOOKUP(AN274,'シフト記号表（勤務時間帯）'!$C$6:$U$35,19,FALSE))</f>
        <v/>
      </c>
      <c r="AO276" s="131" t="str">
        <f>IF(AO274="","",VLOOKUP(AO274,'シフト記号表（勤務時間帯）'!$C$6:$U$35,19,FALSE))</f>
        <v/>
      </c>
      <c r="AP276" s="131" t="str">
        <f>IF(AP274="","",VLOOKUP(AP274,'シフト記号表（勤務時間帯）'!$C$6:$U$35,19,FALSE))</f>
        <v/>
      </c>
      <c r="AQ276" s="131" t="str">
        <f>IF(AQ274="","",VLOOKUP(AQ274,'シフト記号表（勤務時間帯）'!$C$6:$U$35,19,FALSE))</f>
        <v/>
      </c>
      <c r="AR276" s="131" t="str">
        <f>IF(AR274="","",VLOOKUP(AR274,'シフト記号表（勤務時間帯）'!$C$6:$U$35,19,FALSE))</f>
        <v/>
      </c>
      <c r="AS276" s="131" t="str">
        <f>IF(AS274="","",VLOOKUP(AS274,'シフト記号表（勤務時間帯）'!$C$6:$U$35,19,FALSE))</f>
        <v/>
      </c>
      <c r="AT276" s="143" t="str">
        <f>IF(AT274="","",VLOOKUP(AT274,'シフト記号表（勤務時間帯）'!$C$6:$U$35,19,FALSE))</f>
        <v/>
      </c>
      <c r="AU276" s="119" t="str">
        <f>IF(AU274="","",VLOOKUP(AU274,'シフト記号表（勤務時間帯）'!$C$6:$U$35,19,FALSE))</f>
        <v/>
      </c>
      <c r="AV276" s="131" t="str">
        <f>IF(AV274="","",VLOOKUP(AV274,'シフト記号表（勤務時間帯）'!$C$6:$U$35,19,FALSE))</f>
        <v/>
      </c>
      <c r="AW276" s="131" t="str">
        <f>IF(AW274="","",VLOOKUP(AW274,'シフト記号表（勤務時間帯）'!$C$6:$U$35,19,FALSE))</f>
        <v/>
      </c>
      <c r="AX276" s="174">
        <f>IF($BB$3="４週",SUM(S276:AT276),IF($BB$3="暦月",SUM(S276:AW276),""))</f>
        <v>0</v>
      </c>
      <c r="AY276" s="182"/>
      <c r="AZ276" s="188">
        <f>IF($BB$3="４週",AX276/4,IF($BB$3="暦月",'通所型サービス（100名）'!AX276/('通所型サービス（100名）'!$BB$8/7),""))</f>
        <v>0</v>
      </c>
      <c r="BA276" s="106"/>
      <c r="BB276" s="25"/>
      <c r="BC276" s="37"/>
      <c r="BD276" s="37"/>
      <c r="BE276" s="37"/>
      <c r="BF276" s="91"/>
      <c r="BG276" s="3"/>
      <c r="BH276" s="3"/>
      <c r="BI276" s="3"/>
      <c r="BJ276" s="3"/>
      <c r="BK276" s="3"/>
      <c r="BL276" s="3"/>
      <c r="BM276" s="3"/>
      <c r="BN276" s="3"/>
      <c r="BO276" s="3"/>
      <c r="BP276" s="3"/>
      <c r="BQ276" s="3"/>
      <c r="BR276" s="3"/>
      <c r="BS276" s="3"/>
      <c r="BT276" s="3"/>
      <c r="BU276" s="3"/>
    </row>
    <row r="277" spans="1:73" ht="20.25" customHeight="1">
      <c r="A277" s="3"/>
      <c r="B277" s="12">
        <f>B274+1</f>
        <v>86</v>
      </c>
      <c r="C277" s="27"/>
      <c r="D277" s="38"/>
      <c r="E277" s="43"/>
      <c r="F277" s="51"/>
      <c r="G277" s="51"/>
      <c r="H277" s="70"/>
      <c r="I277" s="38"/>
      <c r="J277" s="38"/>
      <c r="K277" s="43"/>
      <c r="L277" s="84"/>
      <c r="M277" s="38"/>
      <c r="N277" s="38"/>
      <c r="O277" s="90"/>
      <c r="P277" s="96" t="s">
        <v>54</v>
      </c>
      <c r="Q277" s="102"/>
      <c r="R277" s="107"/>
      <c r="S277" s="216"/>
      <c r="T277" s="218"/>
      <c r="U277" s="218"/>
      <c r="V277" s="218"/>
      <c r="W277" s="218"/>
      <c r="X277" s="218"/>
      <c r="Y277" s="219"/>
      <c r="Z277" s="216"/>
      <c r="AA277" s="218"/>
      <c r="AB277" s="218"/>
      <c r="AC277" s="218"/>
      <c r="AD277" s="218"/>
      <c r="AE277" s="218"/>
      <c r="AF277" s="219"/>
      <c r="AG277" s="216"/>
      <c r="AH277" s="218"/>
      <c r="AI277" s="218"/>
      <c r="AJ277" s="218"/>
      <c r="AK277" s="218"/>
      <c r="AL277" s="218"/>
      <c r="AM277" s="219"/>
      <c r="AN277" s="216"/>
      <c r="AO277" s="218"/>
      <c r="AP277" s="218"/>
      <c r="AQ277" s="218"/>
      <c r="AR277" s="218"/>
      <c r="AS277" s="218"/>
      <c r="AT277" s="219"/>
      <c r="AU277" s="216"/>
      <c r="AV277" s="218"/>
      <c r="AW277" s="218"/>
      <c r="AX277" s="221"/>
      <c r="AY277" s="183"/>
      <c r="AZ277" s="226"/>
      <c r="BA277" s="107"/>
      <c r="BB277" s="198"/>
      <c r="BC277" s="38"/>
      <c r="BD277" s="38"/>
      <c r="BE277" s="38"/>
      <c r="BF277" s="90"/>
      <c r="BG277" s="3"/>
      <c r="BH277" s="3"/>
      <c r="BI277" s="3"/>
      <c r="BJ277" s="3"/>
      <c r="BK277" s="3"/>
      <c r="BL277" s="3"/>
      <c r="BM277" s="3"/>
      <c r="BN277" s="3"/>
      <c r="BO277" s="3"/>
      <c r="BP277" s="3"/>
      <c r="BQ277" s="3"/>
      <c r="BR277" s="3"/>
      <c r="BS277" s="3"/>
      <c r="BT277" s="3"/>
      <c r="BU277" s="3"/>
    </row>
    <row r="278" spans="1:73" ht="20.25" customHeight="1">
      <c r="A278" s="3"/>
      <c r="B278" s="8"/>
      <c r="C278" s="18"/>
      <c r="D278" s="32"/>
      <c r="E278" s="40"/>
      <c r="F278" s="49"/>
      <c r="G278" s="57"/>
      <c r="H278" s="66"/>
      <c r="I278" s="32"/>
      <c r="J278" s="32"/>
      <c r="K278" s="40"/>
      <c r="L278" s="66"/>
      <c r="M278" s="32"/>
      <c r="N278" s="32"/>
      <c r="O278" s="80"/>
      <c r="P278" s="94" t="s">
        <v>69</v>
      </c>
      <c r="Q278" s="100"/>
      <c r="R278" s="105"/>
      <c r="S278" s="118" t="str">
        <f>IF(S277="","",VLOOKUP(S277,'シフト記号表（勤務時間帯）'!$C$6:$K$35,9,FALSE))</f>
        <v/>
      </c>
      <c r="T278" s="130" t="str">
        <f>IF(T277="","",VLOOKUP(T277,'シフト記号表（勤務時間帯）'!$C$6:$K$35,9,FALSE))</f>
        <v/>
      </c>
      <c r="U278" s="130" t="str">
        <f>IF(U277="","",VLOOKUP(U277,'シフト記号表（勤務時間帯）'!$C$6:$K$35,9,FALSE))</f>
        <v/>
      </c>
      <c r="V278" s="130" t="str">
        <f>IF(V277="","",VLOOKUP(V277,'シフト記号表（勤務時間帯）'!$C$6:$K$35,9,FALSE))</f>
        <v/>
      </c>
      <c r="W278" s="130" t="str">
        <f>IF(W277="","",VLOOKUP(W277,'シフト記号表（勤務時間帯）'!$C$6:$K$35,9,FALSE))</f>
        <v/>
      </c>
      <c r="X278" s="130" t="str">
        <f>IF(X277="","",VLOOKUP(X277,'シフト記号表（勤務時間帯）'!$C$6:$K$35,9,FALSE))</f>
        <v/>
      </c>
      <c r="Y278" s="142" t="str">
        <f>IF(Y277="","",VLOOKUP(Y277,'シフト記号表（勤務時間帯）'!$C$6:$K$35,9,FALSE))</f>
        <v/>
      </c>
      <c r="Z278" s="118" t="str">
        <f>IF(Z277="","",VLOOKUP(Z277,'シフト記号表（勤務時間帯）'!$C$6:$K$35,9,FALSE))</f>
        <v/>
      </c>
      <c r="AA278" s="130" t="str">
        <f>IF(AA277="","",VLOOKUP(AA277,'シフト記号表（勤務時間帯）'!$C$6:$K$35,9,FALSE))</f>
        <v/>
      </c>
      <c r="AB278" s="130" t="str">
        <f>IF(AB277="","",VLOOKUP(AB277,'シフト記号表（勤務時間帯）'!$C$6:$K$35,9,FALSE))</f>
        <v/>
      </c>
      <c r="AC278" s="130" t="str">
        <f>IF(AC277="","",VLOOKUP(AC277,'シフト記号表（勤務時間帯）'!$C$6:$K$35,9,FALSE))</f>
        <v/>
      </c>
      <c r="AD278" s="130" t="str">
        <f>IF(AD277="","",VLOOKUP(AD277,'シフト記号表（勤務時間帯）'!$C$6:$K$35,9,FALSE))</f>
        <v/>
      </c>
      <c r="AE278" s="130" t="str">
        <f>IF(AE277="","",VLOOKUP(AE277,'シフト記号表（勤務時間帯）'!$C$6:$K$35,9,FALSE))</f>
        <v/>
      </c>
      <c r="AF278" s="142" t="str">
        <f>IF(AF277="","",VLOOKUP(AF277,'シフト記号表（勤務時間帯）'!$C$6:$K$35,9,FALSE))</f>
        <v/>
      </c>
      <c r="AG278" s="118" t="str">
        <f>IF(AG277="","",VLOOKUP(AG277,'シフト記号表（勤務時間帯）'!$C$6:$K$35,9,FALSE))</f>
        <v/>
      </c>
      <c r="AH278" s="130" t="str">
        <f>IF(AH277="","",VLOOKUP(AH277,'シフト記号表（勤務時間帯）'!$C$6:$K$35,9,FALSE))</f>
        <v/>
      </c>
      <c r="AI278" s="130" t="str">
        <f>IF(AI277="","",VLOOKUP(AI277,'シフト記号表（勤務時間帯）'!$C$6:$K$35,9,FALSE))</f>
        <v/>
      </c>
      <c r="AJ278" s="130" t="str">
        <f>IF(AJ277="","",VLOOKUP(AJ277,'シフト記号表（勤務時間帯）'!$C$6:$K$35,9,FALSE))</f>
        <v/>
      </c>
      <c r="AK278" s="130" t="str">
        <f>IF(AK277="","",VLOOKUP(AK277,'シフト記号表（勤務時間帯）'!$C$6:$K$35,9,FALSE))</f>
        <v/>
      </c>
      <c r="AL278" s="130" t="str">
        <f>IF(AL277="","",VLOOKUP(AL277,'シフト記号表（勤務時間帯）'!$C$6:$K$35,9,FALSE))</f>
        <v/>
      </c>
      <c r="AM278" s="142" t="str">
        <f>IF(AM277="","",VLOOKUP(AM277,'シフト記号表（勤務時間帯）'!$C$6:$K$35,9,FALSE))</f>
        <v/>
      </c>
      <c r="AN278" s="118" t="str">
        <f>IF(AN277="","",VLOOKUP(AN277,'シフト記号表（勤務時間帯）'!$C$6:$K$35,9,FALSE))</f>
        <v/>
      </c>
      <c r="AO278" s="130" t="str">
        <f>IF(AO277="","",VLOOKUP(AO277,'シフト記号表（勤務時間帯）'!$C$6:$K$35,9,FALSE))</f>
        <v/>
      </c>
      <c r="AP278" s="130" t="str">
        <f>IF(AP277="","",VLOOKUP(AP277,'シフト記号表（勤務時間帯）'!$C$6:$K$35,9,FALSE))</f>
        <v/>
      </c>
      <c r="AQ278" s="130" t="str">
        <f>IF(AQ277="","",VLOOKUP(AQ277,'シフト記号表（勤務時間帯）'!$C$6:$K$35,9,FALSE))</f>
        <v/>
      </c>
      <c r="AR278" s="130" t="str">
        <f>IF(AR277="","",VLOOKUP(AR277,'シフト記号表（勤務時間帯）'!$C$6:$K$35,9,FALSE))</f>
        <v/>
      </c>
      <c r="AS278" s="130" t="str">
        <f>IF(AS277="","",VLOOKUP(AS277,'シフト記号表（勤務時間帯）'!$C$6:$K$35,9,FALSE))</f>
        <v/>
      </c>
      <c r="AT278" s="142" t="str">
        <f>IF(AT277="","",VLOOKUP(AT277,'シフト記号表（勤務時間帯）'!$C$6:$K$35,9,FALSE))</f>
        <v/>
      </c>
      <c r="AU278" s="118" t="str">
        <f>IF(AU277="","",VLOOKUP(AU277,'シフト記号表（勤務時間帯）'!$C$6:$K$35,9,FALSE))</f>
        <v/>
      </c>
      <c r="AV278" s="130" t="str">
        <f>IF(AV277="","",VLOOKUP(AV277,'シフト記号表（勤務時間帯）'!$C$6:$K$35,9,FALSE))</f>
        <v/>
      </c>
      <c r="AW278" s="130" t="str">
        <f>IF(AW277="","",VLOOKUP(AW277,'シフト記号表（勤務時間帯）'!$C$6:$K$35,9,FALSE))</f>
        <v/>
      </c>
      <c r="AX278" s="173">
        <f>IF($BB$3="４週",SUM(S278:AT278),IF($BB$3="暦月",SUM(S278:AW278),""))</f>
        <v>0</v>
      </c>
      <c r="AY278" s="181"/>
      <c r="AZ278" s="187">
        <f>IF($BB$3="４週",AX278/4,IF($BB$3="暦月",'通所型サービス（100名）'!AX278/('通所型サービス（100名）'!$BB$8/7),""))</f>
        <v>0</v>
      </c>
      <c r="BA278" s="105"/>
      <c r="BB278" s="18"/>
      <c r="BC278" s="32"/>
      <c r="BD278" s="32"/>
      <c r="BE278" s="32"/>
      <c r="BF278" s="80"/>
      <c r="BG278" s="3"/>
      <c r="BH278" s="3"/>
      <c r="BI278" s="3"/>
      <c r="BJ278" s="3"/>
      <c r="BK278" s="3"/>
      <c r="BL278" s="3"/>
      <c r="BM278" s="3"/>
      <c r="BN278" s="3"/>
      <c r="BO278" s="3"/>
      <c r="BP278" s="3"/>
      <c r="BQ278" s="3"/>
      <c r="BR278" s="3"/>
      <c r="BS278" s="3"/>
      <c r="BT278" s="3"/>
      <c r="BU278" s="3"/>
    </row>
    <row r="279" spans="1:73" ht="20.25" customHeight="1">
      <c r="A279" s="3"/>
      <c r="B279" s="11"/>
      <c r="C279" s="25"/>
      <c r="D279" s="37"/>
      <c r="E279" s="42"/>
      <c r="F279" s="209">
        <f>C277</f>
        <v>0</v>
      </c>
      <c r="G279" s="60"/>
      <c r="H279" s="69"/>
      <c r="I279" s="37"/>
      <c r="J279" s="37"/>
      <c r="K279" s="42"/>
      <c r="L279" s="69"/>
      <c r="M279" s="37"/>
      <c r="N279" s="37"/>
      <c r="O279" s="91"/>
      <c r="P279" s="95" t="s">
        <v>36</v>
      </c>
      <c r="Q279" s="101"/>
      <c r="R279" s="106"/>
      <c r="S279" s="119" t="str">
        <f>IF(S277="","",VLOOKUP(S277,'シフト記号表（勤務時間帯）'!$C$6:$U$35,19,FALSE))</f>
        <v/>
      </c>
      <c r="T279" s="131" t="str">
        <f>IF(T277="","",VLOOKUP(T277,'シフト記号表（勤務時間帯）'!$C$6:$U$35,19,FALSE))</f>
        <v/>
      </c>
      <c r="U279" s="131" t="str">
        <f>IF(U277="","",VLOOKUP(U277,'シフト記号表（勤務時間帯）'!$C$6:$U$35,19,FALSE))</f>
        <v/>
      </c>
      <c r="V279" s="131" t="str">
        <f>IF(V277="","",VLOOKUP(V277,'シフト記号表（勤務時間帯）'!$C$6:$U$35,19,FALSE))</f>
        <v/>
      </c>
      <c r="W279" s="131" t="str">
        <f>IF(W277="","",VLOOKUP(W277,'シフト記号表（勤務時間帯）'!$C$6:$U$35,19,FALSE))</f>
        <v/>
      </c>
      <c r="X279" s="131" t="str">
        <f>IF(X277="","",VLOOKUP(X277,'シフト記号表（勤務時間帯）'!$C$6:$U$35,19,FALSE))</f>
        <v/>
      </c>
      <c r="Y279" s="143" t="str">
        <f>IF(Y277="","",VLOOKUP(Y277,'シフト記号表（勤務時間帯）'!$C$6:$U$35,19,FALSE))</f>
        <v/>
      </c>
      <c r="Z279" s="119" t="str">
        <f>IF(Z277="","",VLOOKUP(Z277,'シフト記号表（勤務時間帯）'!$C$6:$U$35,19,FALSE))</f>
        <v/>
      </c>
      <c r="AA279" s="131" t="str">
        <f>IF(AA277="","",VLOOKUP(AA277,'シフト記号表（勤務時間帯）'!$C$6:$U$35,19,FALSE))</f>
        <v/>
      </c>
      <c r="AB279" s="131" t="str">
        <f>IF(AB277="","",VLOOKUP(AB277,'シフト記号表（勤務時間帯）'!$C$6:$U$35,19,FALSE))</f>
        <v/>
      </c>
      <c r="AC279" s="131" t="str">
        <f>IF(AC277="","",VLOOKUP(AC277,'シフト記号表（勤務時間帯）'!$C$6:$U$35,19,FALSE))</f>
        <v/>
      </c>
      <c r="AD279" s="131" t="str">
        <f>IF(AD277="","",VLOOKUP(AD277,'シフト記号表（勤務時間帯）'!$C$6:$U$35,19,FALSE))</f>
        <v/>
      </c>
      <c r="AE279" s="131" t="str">
        <f>IF(AE277="","",VLOOKUP(AE277,'シフト記号表（勤務時間帯）'!$C$6:$U$35,19,FALSE))</f>
        <v/>
      </c>
      <c r="AF279" s="143" t="str">
        <f>IF(AF277="","",VLOOKUP(AF277,'シフト記号表（勤務時間帯）'!$C$6:$U$35,19,FALSE))</f>
        <v/>
      </c>
      <c r="AG279" s="119" t="str">
        <f>IF(AG277="","",VLOOKUP(AG277,'シフト記号表（勤務時間帯）'!$C$6:$U$35,19,FALSE))</f>
        <v/>
      </c>
      <c r="AH279" s="131" t="str">
        <f>IF(AH277="","",VLOOKUP(AH277,'シフト記号表（勤務時間帯）'!$C$6:$U$35,19,FALSE))</f>
        <v/>
      </c>
      <c r="AI279" s="131" t="str">
        <f>IF(AI277="","",VLOOKUP(AI277,'シフト記号表（勤務時間帯）'!$C$6:$U$35,19,FALSE))</f>
        <v/>
      </c>
      <c r="AJ279" s="131" t="str">
        <f>IF(AJ277="","",VLOOKUP(AJ277,'シフト記号表（勤務時間帯）'!$C$6:$U$35,19,FALSE))</f>
        <v/>
      </c>
      <c r="AK279" s="131" t="str">
        <f>IF(AK277="","",VLOOKUP(AK277,'シフト記号表（勤務時間帯）'!$C$6:$U$35,19,FALSE))</f>
        <v/>
      </c>
      <c r="AL279" s="131" t="str">
        <f>IF(AL277="","",VLOOKUP(AL277,'シフト記号表（勤務時間帯）'!$C$6:$U$35,19,FALSE))</f>
        <v/>
      </c>
      <c r="AM279" s="143" t="str">
        <f>IF(AM277="","",VLOOKUP(AM277,'シフト記号表（勤務時間帯）'!$C$6:$U$35,19,FALSE))</f>
        <v/>
      </c>
      <c r="AN279" s="119" t="str">
        <f>IF(AN277="","",VLOOKUP(AN277,'シフト記号表（勤務時間帯）'!$C$6:$U$35,19,FALSE))</f>
        <v/>
      </c>
      <c r="AO279" s="131" t="str">
        <f>IF(AO277="","",VLOOKUP(AO277,'シフト記号表（勤務時間帯）'!$C$6:$U$35,19,FALSE))</f>
        <v/>
      </c>
      <c r="AP279" s="131" t="str">
        <f>IF(AP277="","",VLOOKUP(AP277,'シフト記号表（勤務時間帯）'!$C$6:$U$35,19,FALSE))</f>
        <v/>
      </c>
      <c r="AQ279" s="131" t="str">
        <f>IF(AQ277="","",VLOOKUP(AQ277,'シフト記号表（勤務時間帯）'!$C$6:$U$35,19,FALSE))</f>
        <v/>
      </c>
      <c r="AR279" s="131" t="str">
        <f>IF(AR277="","",VLOOKUP(AR277,'シフト記号表（勤務時間帯）'!$C$6:$U$35,19,FALSE))</f>
        <v/>
      </c>
      <c r="AS279" s="131" t="str">
        <f>IF(AS277="","",VLOOKUP(AS277,'シフト記号表（勤務時間帯）'!$C$6:$U$35,19,FALSE))</f>
        <v/>
      </c>
      <c r="AT279" s="143" t="str">
        <f>IF(AT277="","",VLOOKUP(AT277,'シフト記号表（勤務時間帯）'!$C$6:$U$35,19,FALSE))</f>
        <v/>
      </c>
      <c r="AU279" s="119" t="str">
        <f>IF(AU277="","",VLOOKUP(AU277,'シフト記号表（勤務時間帯）'!$C$6:$U$35,19,FALSE))</f>
        <v/>
      </c>
      <c r="AV279" s="131" t="str">
        <f>IF(AV277="","",VLOOKUP(AV277,'シフト記号表（勤務時間帯）'!$C$6:$U$35,19,FALSE))</f>
        <v/>
      </c>
      <c r="AW279" s="131" t="str">
        <f>IF(AW277="","",VLOOKUP(AW277,'シフト記号表（勤務時間帯）'!$C$6:$U$35,19,FALSE))</f>
        <v/>
      </c>
      <c r="AX279" s="174">
        <f>IF($BB$3="４週",SUM(S279:AT279),IF($BB$3="暦月",SUM(S279:AW279),""))</f>
        <v>0</v>
      </c>
      <c r="AY279" s="182"/>
      <c r="AZ279" s="188">
        <f>IF($BB$3="４週",AX279/4,IF($BB$3="暦月",'通所型サービス（100名）'!AX279/('通所型サービス（100名）'!$BB$8/7),""))</f>
        <v>0</v>
      </c>
      <c r="BA279" s="106"/>
      <c r="BB279" s="25"/>
      <c r="BC279" s="37"/>
      <c r="BD279" s="37"/>
      <c r="BE279" s="37"/>
      <c r="BF279" s="91"/>
      <c r="BG279" s="3"/>
      <c r="BH279" s="3"/>
      <c r="BI279" s="3"/>
      <c r="BJ279" s="3"/>
      <c r="BK279" s="3"/>
      <c r="BL279" s="3"/>
      <c r="BM279" s="3"/>
      <c r="BN279" s="3"/>
      <c r="BO279" s="3"/>
      <c r="BP279" s="3"/>
      <c r="BQ279" s="3"/>
      <c r="BR279" s="3"/>
      <c r="BS279" s="3"/>
      <c r="BT279" s="3"/>
      <c r="BU279" s="3"/>
    </row>
    <row r="280" spans="1:73" ht="20.25" customHeight="1">
      <c r="A280" s="3"/>
      <c r="B280" s="12">
        <f>B277+1</f>
        <v>87</v>
      </c>
      <c r="C280" s="27"/>
      <c r="D280" s="38"/>
      <c r="E280" s="43"/>
      <c r="F280" s="51"/>
      <c r="G280" s="51"/>
      <c r="H280" s="70"/>
      <c r="I280" s="38"/>
      <c r="J280" s="38"/>
      <c r="K280" s="43"/>
      <c r="L280" s="84"/>
      <c r="M280" s="38"/>
      <c r="N280" s="38"/>
      <c r="O280" s="90"/>
      <c r="P280" s="96" t="s">
        <v>54</v>
      </c>
      <c r="Q280" s="102"/>
      <c r="R280" s="107"/>
      <c r="S280" s="216"/>
      <c r="T280" s="218"/>
      <c r="U280" s="218"/>
      <c r="V280" s="218"/>
      <c r="W280" s="218"/>
      <c r="X280" s="218"/>
      <c r="Y280" s="219"/>
      <c r="Z280" s="216"/>
      <c r="AA280" s="218"/>
      <c r="AB280" s="218"/>
      <c r="AC280" s="218"/>
      <c r="AD280" s="218"/>
      <c r="AE280" s="218"/>
      <c r="AF280" s="219"/>
      <c r="AG280" s="216"/>
      <c r="AH280" s="218"/>
      <c r="AI280" s="218"/>
      <c r="AJ280" s="218"/>
      <c r="AK280" s="218"/>
      <c r="AL280" s="218"/>
      <c r="AM280" s="219"/>
      <c r="AN280" s="216"/>
      <c r="AO280" s="218"/>
      <c r="AP280" s="218"/>
      <c r="AQ280" s="218"/>
      <c r="AR280" s="218"/>
      <c r="AS280" s="218"/>
      <c r="AT280" s="219"/>
      <c r="AU280" s="216"/>
      <c r="AV280" s="218"/>
      <c r="AW280" s="218"/>
      <c r="AX280" s="221"/>
      <c r="AY280" s="183"/>
      <c r="AZ280" s="226"/>
      <c r="BA280" s="107"/>
      <c r="BB280" s="198"/>
      <c r="BC280" s="38"/>
      <c r="BD280" s="38"/>
      <c r="BE280" s="38"/>
      <c r="BF280" s="90"/>
      <c r="BG280" s="3"/>
      <c r="BH280" s="3"/>
      <c r="BI280" s="3"/>
      <c r="BJ280" s="3"/>
      <c r="BK280" s="3"/>
      <c r="BL280" s="3"/>
      <c r="BM280" s="3"/>
      <c r="BN280" s="3"/>
      <c r="BO280" s="3"/>
      <c r="BP280" s="3"/>
      <c r="BQ280" s="3"/>
      <c r="BR280" s="3"/>
      <c r="BS280" s="3"/>
      <c r="BT280" s="3"/>
      <c r="BU280" s="3"/>
    </row>
    <row r="281" spans="1:73" ht="20.25" customHeight="1">
      <c r="A281" s="3"/>
      <c r="B281" s="8"/>
      <c r="C281" s="18"/>
      <c r="D281" s="32"/>
      <c r="E281" s="40"/>
      <c r="F281" s="49"/>
      <c r="G281" s="57"/>
      <c r="H281" s="66"/>
      <c r="I281" s="32"/>
      <c r="J281" s="32"/>
      <c r="K281" s="40"/>
      <c r="L281" s="66"/>
      <c r="M281" s="32"/>
      <c r="N281" s="32"/>
      <c r="O281" s="80"/>
      <c r="P281" s="94" t="s">
        <v>69</v>
      </c>
      <c r="Q281" s="100"/>
      <c r="R281" s="105"/>
      <c r="S281" s="118" t="str">
        <f>IF(S280="","",VLOOKUP(S280,'シフト記号表（勤務時間帯）'!$C$6:$K$35,9,FALSE))</f>
        <v/>
      </c>
      <c r="T281" s="130" t="str">
        <f>IF(T280="","",VLOOKUP(T280,'シフト記号表（勤務時間帯）'!$C$6:$K$35,9,FALSE))</f>
        <v/>
      </c>
      <c r="U281" s="130" t="str">
        <f>IF(U280="","",VLOOKUP(U280,'シフト記号表（勤務時間帯）'!$C$6:$K$35,9,FALSE))</f>
        <v/>
      </c>
      <c r="V281" s="130" t="str">
        <f>IF(V280="","",VLOOKUP(V280,'シフト記号表（勤務時間帯）'!$C$6:$K$35,9,FALSE))</f>
        <v/>
      </c>
      <c r="W281" s="130" t="str">
        <f>IF(W280="","",VLOOKUP(W280,'シフト記号表（勤務時間帯）'!$C$6:$K$35,9,FALSE))</f>
        <v/>
      </c>
      <c r="X281" s="130" t="str">
        <f>IF(X280="","",VLOOKUP(X280,'シフト記号表（勤務時間帯）'!$C$6:$K$35,9,FALSE))</f>
        <v/>
      </c>
      <c r="Y281" s="142" t="str">
        <f>IF(Y280="","",VLOOKUP(Y280,'シフト記号表（勤務時間帯）'!$C$6:$K$35,9,FALSE))</f>
        <v/>
      </c>
      <c r="Z281" s="118" t="str">
        <f>IF(Z280="","",VLOOKUP(Z280,'シフト記号表（勤務時間帯）'!$C$6:$K$35,9,FALSE))</f>
        <v/>
      </c>
      <c r="AA281" s="130" t="str">
        <f>IF(AA280="","",VLOOKUP(AA280,'シフト記号表（勤務時間帯）'!$C$6:$K$35,9,FALSE))</f>
        <v/>
      </c>
      <c r="AB281" s="130" t="str">
        <f>IF(AB280="","",VLOOKUP(AB280,'シフト記号表（勤務時間帯）'!$C$6:$K$35,9,FALSE))</f>
        <v/>
      </c>
      <c r="AC281" s="130" t="str">
        <f>IF(AC280="","",VLOOKUP(AC280,'シフト記号表（勤務時間帯）'!$C$6:$K$35,9,FALSE))</f>
        <v/>
      </c>
      <c r="AD281" s="130" t="str">
        <f>IF(AD280="","",VLOOKUP(AD280,'シフト記号表（勤務時間帯）'!$C$6:$K$35,9,FALSE))</f>
        <v/>
      </c>
      <c r="AE281" s="130" t="str">
        <f>IF(AE280="","",VLOOKUP(AE280,'シフト記号表（勤務時間帯）'!$C$6:$K$35,9,FALSE))</f>
        <v/>
      </c>
      <c r="AF281" s="142" t="str">
        <f>IF(AF280="","",VLOOKUP(AF280,'シフト記号表（勤務時間帯）'!$C$6:$K$35,9,FALSE))</f>
        <v/>
      </c>
      <c r="AG281" s="118" t="str">
        <f>IF(AG280="","",VLOOKUP(AG280,'シフト記号表（勤務時間帯）'!$C$6:$K$35,9,FALSE))</f>
        <v/>
      </c>
      <c r="AH281" s="130" t="str">
        <f>IF(AH280="","",VLOOKUP(AH280,'シフト記号表（勤務時間帯）'!$C$6:$K$35,9,FALSE))</f>
        <v/>
      </c>
      <c r="AI281" s="130" t="str">
        <f>IF(AI280="","",VLOOKUP(AI280,'シフト記号表（勤務時間帯）'!$C$6:$K$35,9,FALSE))</f>
        <v/>
      </c>
      <c r="AJ281" s="130" t="str">
        <f>IF(AJ280="","",VLOOKUP(AJ280,'シフト記号表（勤務時間帯）'!$C$6:$K$35,9,FALSE))</f>
        <v/>
      </c>
      <c r="AK281" s="130" t="str">
        <f>IF(AK280="","",VLOOKUP(AK280,'シフト記号表（勤務時間帯）'!$C$6:$K$35,9,FALSE))</f>
        <v/>
      </c>
      <c r="AL281" s="130" t="str">
        <f>IF(AL280="","",VLOOKUP(AL280,'シフト記号表（勤務時間帯）'!$C$6:$K$35,9,FALSE))</f>
        <v/>
      </c>
      <c r="AM281" s="142" t="str">
        <f>IF(AM280="","",VLOOKUP(AM280,'シフト記号表（勤務時間帯）'!$C$6:$K$35,9,FALSE))</f>
        <v/>
      </c>
      <c r="AN281" s="118" t="str">
        <f>IF(AN280="","",VLOOKUP(AN280,'シフト記号表（勤務時間帯）'!$C$6:$K$35,9,FALSE))</f>
        <v/>
      </c>
      <c r="AO281" s="130" t="str">
        <f>IF(AO280="","",VLOOKUP(AO280,'シフト記号表（勤務時間帯）'!$C$6:$K$35,9,FALSE))</f>
        <v/>
      </c>
      <c r="AP281" s="130" t="str">
        <f>IF(AP280="","",VLOOKUP(AP280,'シフト記号表（勤務時間帯）'!$C$6:$K$35,9,FALSE))</f>
        <v/>
      </c>
      <c r="AQ281" s="130" t="str">
        <f>IF(AQ280="","",VLOOKUP(AQ280,'シフト記号表（勤務時間帯）'!$C$6:$K$35,9,FALSE))</f>
        <v/>
      </c>
      <c r="AR281" s="130" t="str">
        <f>IF(AR280="","",VLOOKUP(AR280,'シフト記号表（勤務時間帯）'!$C$6:$K$35,9,FALSE))</f>
        <v/>
      </c>
      <c r="AS281" s="130" t="str">
        <f>IF(AS280="","",VLOOKUP(AS280,'シフト記号表（勤務時間帯）'!$C$6:$K$35,9,FALSE))</f>
        <v/>
      </c>
      <c r="AT281" s="142" t="str">
        <f>IF(AT280="","",VLOOKUP(AT280,'シフト記号表（勤務時間帯）'!$C$6:$K$35,9,FALSE))</f>
        <v/>
      </c>
      <c r="AU281" s="118" t="str">
        <f>IF(AU280="","",VLOOKUP(AU280,'シフト記号表（勤務時間帯）'!$C$6:$K$35,9,FALSE))</f>
        <v/>
      </c>
      <c r="AV281" s="130" t="str">
        <f>IF(AV280="","",VLOOKUP(AV280,'シフト記号表（勤務時間帯）'!$C$6:$K$35,9,FALSE))</f>
        <v/>
      </c>
      <c r="AW281" s="130" t="str">
        <f>IF(AW280="","",VLOOKUP(AW280,'シフト記号表（勤務時間帯）'!$C$6:$K$35,9,FALSE))</f>
        <v/>
      </c>
      <c r="AX281" s="173">
        <f>IF($BB$3="４週",SUM(S281:AT281),IF($BB$3="暦月",SUM(S281:AW281),""))</f>
        <v>0</v>
      </c>
      <c r="AY281" s="181"/>
      <c r="AZ281" s="187">
        <f>IF($BB$3="４週",AX281/4,IF($BB$3="暦月",'通所型サービス（100名）'!AX281/('通所型サービス（100名）'!$BB$8/7),""))</f>
        <v>0</v>
      </c>
      <c r="BA281" s="105"/>
      <c r="BB281" s="18"/>
      <c r="BC281" s="32"/>
      <c r="BD281" s="32"/>
      <c r="BE281" s="32"/>
      <c r="BF281" s="80"/>
      <c r="BG281" s="3"/>
      <c r="BH281" s="3"/>
      <c r="BI281" s="3"/>
      <c r="BJ281" s="3"/>
      <c r="BK281" s="3"/>
      <c r="BL281" s="3"/>
      <c r="BM281" s="3"/>
      <c r="BN281" s="3"/>
      <c r="BO281" s="3"/>
      <c r="BP281" s="3"/>
      <c r="BQ281" s="3"/>
      <c r="BR281" s="3"/>
      <c r="BS281" s="3"/>
      <c r="BT281" s="3"/>
      <c r="BU281" s="3"/>
    </row>
    <row r="282" spans="1:73" ht="20.25" customHeight="1">
      <c r="A282" s="3"/>
      <c r="B282" s="11"/>
      <c r="C282" s="25"/>
      <c r="D282" s="37"/>
      <c r="E282" s="42"/>
      <c r="F282" s="209">
        <f>C280</f>
        <v>0</v>
      </c>
      <c r="G282" s="60"/>
      <c r="H282" s="69"/>
      <c r="I282" s="37"/>
      <c r="J282" s="37"/>
      <c r="K282" s="42"/>
      <c r="L282" s="69"/>
      <c r="M282" s="37"/>
      <c r="N282" s="37"/>
      <c r="O282" s="91"/>
      <c r="P282" s="95" t="s">
        <v>36</v>
      </c>
      <c r="Q282" s="101"/>
      <c r="R282" s="106"/>
      <c r="S282" s="119" t="str">
        <f>IF(S280="","",VLOOKUP(S280,'シフト記号表（勤務時間帯）'!$C$6:$U$35,19,FALSE))</f>
        <v/>
      </c>
      <c r="T282" s="131" t="str">
        <f>IF(T280="","",VLOOKUP(T280,'シフト記号表（勤務時間帯）'!$C$6:$U$35,19,FALSE))</f>
        <v/>
      </c>
      <c r="U282" s="131" t="str">
        <f>IF(U280="","",VLOOKUP(U280,'シフト記号表（勤務時間帯）'!$C$6:$U$35,19,FALSE))</f>
        <v/>
      </c>
      <c r="V282" s="131" t="str">
        <f>IF(V280="","",VLOOKUP(V280,'シフト記号表（勤務時間帯）'!$C$6:$U$35,19,FALSE))</f>
        <v/>
      </c>
      <c r="W282" s="131" t="str">
        <f>IF(W280="","",VLOOKUP(W280,'シフト記号表（勤務時間帯）'!$C$6:$U$35,19,FALSE))</f>
        <v/>
      </c>
      <c r="X282" s="131" t="str">
        <f>IF(X280="","",VLOOKUP(X280,'シフト記号表（勤務時間帯）'!$C$6:$U$35,19,FALSE))</f>
        <v/>
      </c>
      <c r="Y282" s="143" t="str">
        <f>IF(Y280="","",VLOOKUP(Y280,'シフト記号表（勤務時間帯）'!$C$6:$U$35,19,FALSE))</f>
        <v/>
      </c>
      <c r="Z282" s="119" t="str">
        <f>IF(Z280="","",VLOOKUP(Z280,'シフト記号表（勤務時間帯）'!$C$6:$U$35,19,FALSE))</f>
        <v/>
      </c>
      <c r="AA282" s="131" t="str">
        <f>IF(AA280="","",VLOOKUP(AA280,'シフト記号表（勤務時間帯）'!$C$6:$U$35,19,FALSE))</f>
        <v/>
      </c>
      <c r="AB282" s="131" t="str">
        <f>IF(AB280="","",VLOOKUP(AB280,'シフト記号表（勤務時間帯）'!$C$6:$U$35,19,FALSE))</f>
        <v/>
      </c>
      <c r="AC282" s="131" t="str">
        <f>IF(AC280="","",VLOOKUP(AC280,'シフト記号表（勤務時間帯）'!$C$6:$U$35,19,FALSE))</f>
        <v/>
      </c>
      <c r="AD282" s="131" t="str">
        <f>IF(AD280="","",VLOOKUP(AD280,'シフト記号表（勤務時間帯）'!$C$6:$U$35,19,FALSE))</f>
        <v/>
      </c>
      <c r="AE282" s="131" t="str">
        <f>IF(AE280="","",VLOOKUP(AE280,'シフト記号表（勤務時間帯）'!$C$6:$U$35,19,FALSE))</f>
        <v/>
      </c>
      <c r="AF282" s="143" t="str">
        <f>IF(AF280="","",VLOOKUP(AF280,'シフト記号表（勤務時間帯）'!$C$6:$U$35,19,FALSE))</f>
        <v/>
      </c>
      <c r="AG282" s="119" t="str">
        <f>IF(AG280="","",VLOOKUP(AG280,'シフト記号表（勤務時間帯）'!$C$6:$U$35,19,FALSE))</f>
        <v/>
      </c>
      <c r="AH282" s="131" t="str">
        <f>IF(AH280="","",VLOOKUP(AH280,'シフト記号表（勤務時間帯）'!$C$6:$U$35,19,FALSE))</f>
        <v/>
      </c>
      <c r="AI282" s="131" t="str">
        <f>IF(AI280="","",VLOOKUP(AI280,'シフト記号表（勤務時間帯）'!$C$6:$U$35,19,FALSE))</f>
        <v/>
      </c>
      <c r="AJ282" s="131" t="str">
        <f>IF(AJ280="","",VLOOKUP(AJ280,'シフト記号表（勤務時間帯）'!$C$6:$U$35,19,FALSE))</f>
        <v/>
      </c>
      <c r="AK282" s="131" t="str">
        <f>IF(AK280="","",VLOOKUP(AK280,'シフト記号表（勤務時間帯）'!$C$6:$U$35,19,FALSE))</f>
        <v/>
      </c>
      <c r="AL282" s="131" t="str">
        <f>IF(AL280="","",VLOOKUP(AL280,'シフト記号表（勤務時間帯）'!$C$6:$U$35,19,FALSE))</f>
        <v/>
      </c>
      <c r="AM282" s="143" t="str">
        <f>IF(AM280="","",VLOOKUP(AM280,'シフト記号表（勤務時間帯）'!$C$6:$U$35,19,FALSE))</f>
        <v/>
      </c>
      <c r="AN282" s="119" t="str">
        <f>IF(AN280="","",VLOOKUP(AN280,'シフト記号表（勤務時間帯）'!$C$6:$U$35,19,FALSE))</f>
        <v/>
      </c>
      <c r="AO282" s="131" t="str">
        <f>IF(AO280="","",VLOOKUP(AO280,'シフト記号表（勤務時間帯）'!$C$6:$U$35,19,FALSE))</f>
        <v/>
      </c>
      <c r="AP282" s="131" t="str">
        <f>IF(AP280="","",VLOOKUP(AP280,'シフト記号表（勤務時間帯）'!$C$6:$U$35,19,FALSE))</f>
        <v/>
      </c>
      <c r="AQ282" s="131" t="str">
        <f>IF(AQ280="","",VLOOKUP(AQ280,'シフト記号表（勤務時間帯）'!$C$6:$U$35,19,FALSE))</f>
        <v/>
      </c>
      <c r="AR282" s="131" t="str">
        <f>IF(AR280="","",VLOOKUP(AR280,'シフト記号表（勤務時間帯）'!$C$6:$U$35,19,FALSE))</f>
        <v/>
      </c>
      <c r="AS282" s="131" t="str">
        <f>IF(AS280="","",VLOOKUP(AS280,'シフト記号表（勤務時間帯）'!$C$6:$U$35,19,FALSE))</f>
        <v/>
      </c>
      <c r="AT282" s="143" t="str">
        <f>IF(AT280="","",VLOOKUP(AT280,'シフト記号表（勤務時間帯）'!$C$6:$U$35,19,FALSE))</f>
        <v/>
      </c>
      <c r="AU282" s="119" t="str">
        <f>IF(AU280="","",VLOOKUP(AU280,'シフト記号表（勤務時間帯）'!$C$6:$U$35,19,FALSE))</f>
        <v/>
      </c>
      <c r="AV282" s="131" t="str">
        <f>IF(AV280="","",VLOOKUP(AV280,'シフト記号表（勤務時間帯）'!$C$6:$U$35,19,FALSE))</f>
        <v/>
      </c>
      <c r="AW282" s="131" t="str">
        <f>IF(AW280="","",VLOOKUP(AW280,'シフト記号表（勤務時間帯）'!$C$6:$U$35,19,FALSE))</f>
        <v/>
      </c>
      <c r="AX282" s="174">
        <f>IF($BB$3="４週",SUM(S282:AT282),IF($BB$3="暦月",SUM(S282:AW282),""))</f>
        <v>0</v>
      </c>
      <c r="AY282" s="182"/>
      <c r="AZ282" s="188">
        <f>IF($BB$3="４週",AX282/4,IF($BB$3="暦月",'通所型サービス（100名）'!AX282/('通所型サービス（100名）'!$BB$8/7),""))</f>
        <v>0</v>
      </c>
      <c r="BA282" s="106"/>
      <c r="BB282" s="25"/>
      <c r="BC282" s="37"/>
      <c r="BD282" s="37"/>
      <c r="BE282" s="37"/>
      <c r="BF282" s="91"/>
      <c r="BG282" s="3"/>
      <c r="BH282" s="3"/>
      <c r="BI282" s="3"/>
      <c r="BJ282" s="3"/>
      <c r="BK282" s="3"/>
      <c r="BL282" s="3"/>
      <c r="BM282" s="3"/>
      <c r="BN282" s="3"/>
      <c r="BO282" s="3"/>
      <c r="BP282" s="3"/>
      <c r="BQ282" s="3"/>
      <c r="BR282" s="3"/>
      <c r="BS282" s="3"/>
      <c r="BT282" s="3"/>
      <c r="BU282" s="3"/>
    </row>
    <row r="283" spans="1:73" ht="20.25" customHeight="1">
      <c r="A283" s="3"/>
      <c r="B283" s="12">
        <f>B280+1</f>
        <v>88</v>
      </c>
      <c r="C283" s="27"/>
      <c r="D283" s="38"/>
      <c r="E283" s="43"/>
      <c r="F283" s="51"/>
      <c r="G283" s="51"/>
      <c r="H283" s="70"/>
      <c r="I283" s="38"/>
      <c r="J283" s="38"/>
      <c r="K283" s="43"/>
      <c r="L283" s="84"/>
      <c r="M283" s="38"/>
      <c r="N283" s="38"/>
      <c r="O283" s="90"/>
      <c r="P283" s="96" t="s">
        <v>54</v>
      </c>
      <c r="Q283" s="102"/>
      <c r="R283" s="107"/>
      <c r="S283" s="216"/>
      <c r="T283" s="218"/>
      <c r="U283" s="218"/>
      <c r="V283" s="218"/>
      <c r="W283" s="218"/>
      <c r="X283" s="218"/>
      <c r="Y283" s="219"/>
      <c r="Z283" s="216"/>
      <c r="AA283" s="218"/>
      <c r="AB283" s="218"/>
      <c r="AC283" s="218"/>
      <c r="AD283" s="218"/>
      <c r="AE283" s="218"/>
      <c r="AF283" s="219"/>
      <c r="AG283" s="216"/>
      <c r="AH283" s="218"/>
      <c r="AI283" s="218"/>
      <c r="AJ283" s="218"/>
      <c r="AK283" s="218"/>
      <c r="AL283" s="218"/>
      <c r="AM283" s="219"/>
      <c r="AN283" s="216"/>
      <c r="AO283" s="218"/>
      <c r="AP283" s="218"/>
      <c r="AQ283" s="218"/>
      <c r="AR283" s="218"/>
      <c r="AS283" s="218"/>
      <c r="AT283" s="219"/>
      <c r="AU283" s="216"/>
      <c r="AV283" s="218"/>
      <c r="AW283" s="218"/>
      <c r="AX283" s="221"/>
      <c r="AY283" s="183"/>
      <c r="AZ283" s="226"/>
      <c r="BA283" s="107"/>
      <c r="BB283" s="198"/>
      <c r="BC283" s="38"/>
      <c r="BD283" s="38"/>
      <c r="BE283" s="38"/>
      <c r="BF283" s="90"/>
      <c r="BG283" s="3"/>
      <c r="BH283" s="3"/>
      <c r="BI283" s="3"/>
      <c r="BJ283" s="3"/>
      <c r="BK283" s="3"/>
      <c r="BL283" s="3"/>
      <c r="BM283" s="3"/>
      <c r="BN283" s="3"/>
      <c r="BO283" s="3"/>
      <c r="BP283" s="3"/>
      <c r="BQ283" s="3"/>
      <c r="BR283" s="3"/>
      <c r="BS283" s="3"/>
      <c r="BT283" s="3"/>
      <c r="BU283" s="3"/>
    </row>
    <row r="284" spans="1:73" ht="20.25" customHeight="1">
      <c r="A284" s="3"/>
      <c r="B284" s="8"/>
      <c r="C284" s="18"/>
      <c r="D284" s="32"/>
      <c r="E284" s="40"/>
      <c r="F284" s="49"/>
      <c r="G284" s="57"/>
      <c r="H284" s="66"/>
      <c r="I284" s="32"/>
      <c r="J284" s="32"/>
      <c r="K284" s="40"/>
      <c r="L284" s="66"/>
      <c r="M284" s="32"/>
      <c r="N284" s="32"/>
      <c r="O284" s="80"/>
      <c r="P284" s="94" t="s">
        <v>69</v>
      </c>
      <c r="Q284" s="100"/>
      <c r="R284" s="105"/>
      <c r="S284" s="118" t="str">
        <f>IF(S283="","",VLOOKUP(S283,'シフト記号表（勤務時間帯）'!$C$6:$K$35,9,FALSE))</f>
        <v/>
      </c>
      <c r="T284" s="130" t="str">
        <f>IF(T283="","",VLOOKUP(T283,'シフト記号表（勤務時間帯）'!$C$6:$K$35,9,FALSE))</f>
        <v/>
      </c>
      <c r="U284" s="130" t="str">
        <f>IF(U283="","",VLOOKUP(U283,'シフト記号表（勤務時間帯）'!$C$6:$K$35,9,FALSE))</f>
        <v/>
      </c>
      <c r="V284" s="130" t="str">
        <f>IF(V283="","",VLOOKUP(V283,'シフト記号表（勤務時間帯）'!$C$6:$K$35,9,FALSE))</f>
        <v/>
      </c>
      <c r="W284" s="130" t="str">
        <f>IF(W283="","",VLOOKUP(W283,'シフト記号表（勤務時間帯）'!$C$6:$K$35,9,FALSE))</f>
        <v/>
      </c>
      <c r="X284" s="130" t="str">
        <f>IF(X283="","",VLOOKUP(X283,'シフト記号表（勤務時間帯）'!$C$6:$K$35,9,FALSE))</f>
        <v/>
      </c>
      <c r="Y284" s="142" t="str">
        <f>IF(Y283="","",VLOOKUP(Y283,'シフト記号表（勤務時間帯）'!$C$6:$K$35,9,FALSE))</f>
        <v/>
      </c>
      <c r="Z284" s="118" t="str">
        <f>IF(Z283="","",VLOOKUP(Z283,'シフト記号表（勤務時間帯）'!$C$6:$K$35,9,FALSE))</f>
        <v/>
      </c>
      <c r="AA284" s="130" t="str">
        <f>IF(AA283="","",VLOOKUP(AA283,'シフト記号表（勤務時間帯）'!$C$6:$K$35,9,FALSE))</f>
        <v/>
      </c>
      <c r="AB284" s="130" t="str">
        <f>IF(AB283="","",VLOOKUP(AB283,'シフト記号表（勤務時間帯）'!$C$6:$K$35,9,FALSE))</f>
        <v/>
      </c>
      <c r="AC284" s="130" t="str">
        <f>IF(AC283="","",VLOOKUP(AC283,'シフト記号表（勤務時間帯）'!$C$6:$K$35,9,FALSE))</f>
        <v/>
      </c>
      <c r="AD284" s="130" t="str">
        <f>IF(AD283="","",VLOOKUP(AD283,'シフト記号表（勤務時間帯）'!$C$6:$K$35,9,FALSE))</f>
        <v/>
      </c>
      <c r="AE284" s="130" t="str">
        <f>IF(AE283="","",VLOOKUP(AE283,'シフト記号表（勤務時間帯）'!$C$6:$K$35,9,FALSE))</f>
        <v/>
      </c>
      <c r="AF284" s="142" t="str">
        <f>IF(AF283="","",VLOOKUP(AF283,'シフト記号表（勤務時間帯）'!$C$6:$K$35,9,FALSE))</f>
        <v/>
      </c>
      <c r="AG284" s="118" t="str">
        <f>IF(AG283="","",VLOOKUP(AG283,'シフト記号表（勤務時間帯）'!$C$6:$K$35,9,FALSE))</f>
        <v/>
      </c>
      <c r="AH284" s="130" t="str">
        <f>IF(AH283="","",VLOOKUP(AH283,'シフト記号表（勤務時間帯）'!$C$6:$K$35,9,FALSE))</f>
        <v/>
      </c>
      <c r="AI284" s="130" t="str">
        <f>IF(AI283="","",VLOOKUP(AI283,'シフト記号表（勤務時間帯）'!$C$6:$K$35,9,FALSE))</f>
        <v/>
      </c>
      <c r="AJ284" s="130" t="str">
        <f>IF(AJ283="","",VLOOKUP(AJ283,'シフト記号表（勤務時間帯）'!$C$6:$K$35,9,FALSE))</f>
        <v/>
      </c>
      <c r="AK284" s="130" t="str">
        <f>IF(AK283="","",VLOOKUP(AK283,'シフト記号表（勤務時間帯）'!$C$6:$K$35,9,FALSE))</f>
        <v/>
      </c>
      <c r="AL284" s="130" t="str">
        <f>IF(AL283="","",VLOOKUP(AL283,'シフト記号表（勤務時間帯）'!$C$6:$K$35,9,FALSE))</f>
        <v/>
      </c>
      <c r="AM284" s="142" t="str">
        <f>IF(AM283="","",VLOOKUP(AM283,'シフト記号表（勤務時間帯）'!$C$6:$K$35,9,FALSE))</f>
        <v/>
      </c>
      <c r="AN284" s="118" t="str">
        <f>IF(AN283="","",VLOOKUP(AN283,'シフト記号表（勤務時間帯）'!$C$6:$K$35,9,FALSE))</f>
        <v/>
      </c>
      <c r="AO284" s="130" t="str">
        <f>IF(AO283="","",VLOOKUP(AO283,'シフト記号表（勤務時間帯）'!$C$6:$K$35,9,FALSE))</f>
        <v/>
      </c>
      <c r="AP284" s="130" t="str">
        <f>IF(AP283="","",VLOOKUP(AP283,'シフト記号表（勤務時間帯）'!$C$6:$K$35,9,FALSE))</f>
        <v/>
      </c>
      <c r="AQ284" s="130" t="str">
        <f>IF(AQ283="","",VLOOKUP(AQ283,'シフト記号表（勤務時間帯）'!$C$6:$K$35,9,FALSE))</f>
        <v/>
      </c>
      <c r="AR284" s="130" t="str">
        <f>IF(AR283="","",VLOOKUP(AR283,'シフト記号表（勤務時間帯）'!$C$6:$K$35,9,FALSE))</f>
        <v/>
      </c>
      <c r="AS284" s="130" t="str">
        <f>IF(AS283="","",VLOOKUP(AS283,'シフト記号表（勤務時間帯）'!$C$6:$K$35,9,FALSE))</f>
        <v/>
      </c>
      <c r="AT284" s="142" t="str">
        <f>IF(AT283="","",VLOOKUP(AT283,'シフト記号表（勤務時間帯）'!$C$6:$K$35,9,FALSE))</f>
        <v/>
      </c>
      <c r="AU284" s="118" t="str">
        <f>IF(AU283="","",VLOOKUP(AU283,'シフト記号表（勤務時間帯）'!$C$6:$K$35,9,FALSE))</f>
        <v/>
      </c>
      <c r="AV284" s="130" t="str">
        <f>IF(AV283="","",VLOOKUP(AV283,'シフト記号表（勤務時間帯）'!$C$6:$K$35,9,FALSE))</f>
        <v/>
      </c>
      <c r="AW284" s="130" t="str">
        <f>IF(AW283="","",VLOOKUP(AW283,'シフト記号表（勤務時間帯）'!$C$6:$K$35,9,FALSE))</f>
        <v/>
      </c>
      <c r="AX284" s="173">
        <f>IF($BB$3="４週",SUM(S284:AT284),IF($BB$3="暦月",SUM(S284:AW284),""))</f>
        <v>0</v>
      </c>
      <c r="AY284" s="181"/>
      <c r="AZ284" s="187">
        <f>IF($BB$3="４週",AX284/4,IF($BB$3="暦月",'通所型サービス（100名）'!AX284/('通所型サービス（100名）'!$BB$8/7),""))</f>
        <v>0</v>
      </c>
      <c r="BA284" s="105"/>
      <c r="BB284" s="18"/>
      <c r="BC284" s="32"/>
      <c r="BD284" s="32"/>
      <c r="BE284" s="32"/>
      <c r="BF284" s="80"/>
      <c r="BG284" s="3"/>
      <c r="BH284" s="3"/>
      <c r="BI284" s="3"/>
      <c r="BJ284" s="3"/>
      <c r="BK284" s="3"/>
      <c r="BL284" s="3"/>
      <c r="BM284" s="3"/>
      <c r="BN284" s="3"/>
      <c r="BO284" s="3"/>
      <c r="BP284" s="3"/>
      <c r="BQ284" s="3"/>
      <c r="BR284" s="3"/>
      <c r="BS284" s="3"/>
      <c r="BT284" s="3"/>
      <c r="BU284" s="3"/>
    </row>
    <row r="285" spans="1:73" ht="20.25" customHeight="1">
      <c r="A285" s="3"/>
      <c r="B285" s="11"/>
      <c r="C285" s="25"/>
      <c r="D285" s="37"/>
      <c r="E285" s="42"/>
      <c r="F285" s="209">
        <f>C283</f>
        <v>0</v>
      </c>
      <c r="G285" s="60"/>
      <c r="H285" s="69"/>
      <c r="I285" s="37"/>
      <c r="J285" s="37"/>
      <c r="K285" s="42"/>
      <c r="L285" s="69"/>
      <c r="M285" s="37"/>
      <c r="N285" s="37"/>
      <c r="O285" s="91"/>
      <c r="P285" s="95" t="s">
        <v>36</v>
      </c>
      <c r="Q285" s="101"/>
      <c r="R285" s="106"/>
      <c r="S285" s="119" t="str">
        <f>IF(S283="","",VLOOKUP(S283,'シフト記号表（勤務時間帯）'!$C$6:$U$35,19,FALSE))</f>
        <v/>
      </c>
      <c r="T285" s="131" t="str">
        <f>IF(T283="","",VLOOKUP(T283,'シフト記号表（勤務時間帯）'!$C$6:$U$35,19,FALSE))</f>
        <v/>
      </c>
      <c r="U285" s="131" t="str">
        <f>IF(U283="","",VLOOKUP(U283,'シフト記号表（勤務時間帯）'!$C$6:$U$35,19,FALSE))</f>
        <v/>
      </c>
      <c r="V285" s="131" t="str">
        <f>IF(V283="","",VLOOKUP(V283,'シフト記号表（勤務時間帯）'!$C$6:$U$35,19,FALSE))</f>
        <v/>
      </c>
      <c r="W285" s="131" t="str">
        <f>IF(W283="","",VLOOKUP(W283,'シフト記号表（勤務時間帯）'!$C$6:$U$35,19,FALSE))</f>
        <v/>
      </c>
      <c r="X285" s="131" t="str">
        <f>IF(X283="","",VLOOKUP(X283,'シフト記号表（勤務時間帯）'!$C$6:$U$35,19,FALSE))</f>
        <v/>
      </c>
      <c r="Y285" s="143" t="str">
        <f>IF(Y283="","",VLOOKUP(Y283,'シフト記号表（勤務時間帯）'!$C$6:$U$35,19,FALSE))</f>
        <v/>
      </c>
      <c r="Z285" s="119" t="str">
        <f>IF(Z283="","",VLOOKUP(Z283,'シフト記号表（勤務時間帯）'!$C$6:$U$35,19,FALSE))</f>
        <v/>
      </c>
      <c r="AA285" s="131" t="str">
        <f>IF(AA283="","",VLOOKUP(AA283,'シフト記号表（勤務時間帯）'!$C$6:$U$35,19,FALSE))</f>
        <v/>
      </c>
      <c r="AB285" s="131" t="str">
        <f>IF(AB283="","",VLOOKUP(AB283,'シフト記号表（勤務時間帯）'!$C$6:$U$35,19,FALSE))</f>
        <v/>
      </c>
      <c r="AC285" s="131" t="str">
        <f>IF(AC283="","",VLOOKUP(AC283,'シフト記号表（勤務時間帯）'!$C$6:$U$35,19,FALSE))</f>
        <v/>
      </c>
      <c r="AD285" s="131" t="str">
        <f>IF(AD283="","",VLOOKUP(AD283,'シフト記号表（勤務時間帯）'!$C$6:$U$35,19,FALSE))</f>
        <v/>
      </c>
      <c r="AE285" s="131" t="str">
        <f>IF(AE283="","",VLOOKUP(AE283,'シフト記号表（勤務時間帯）'!$C$6:$U$35,19,FALSE))</f>
        <v/>
      </c>
      <c r="AF285" s="143" t="str">
        <f>IF(AF283="","",VLOOKUP(AF283,'シフト記号表（勤務時間帯）'!$C$6:$U$35,19,FALSE))</f>
        <v/>
      </c>
      <c r="AG285" s="119" t="str">
        <f>IF(AG283="","",VLOOKUP(AG283,'シフト記号表（勤務時間帯）'!$C$6:$U$35,19,FALSE))</f>
        <v/>
      </c>
      <c r="AH285" s="131" t="str">
        <f>IF(AH283="","",VLOOKUP(AH283,'シフト記号表（勤務時間帯）'!$C$6:$U$35,19,FALSE))</f>
        <v/>
      </c>
      <c r="AI285" s="131" t="str">
        <f>IF(AI283="","",VLOOKUP(AI283,'シフト記号表（勤務時間帯）'!$C$6:$U$35,19,FALSE))</f>
        <v/>
      </c>
      <c r="AJ285" s="131" t="str">
        <f>IF(AJ283="","",VLOOKUP(AJ283,'シフト記号表（勤務時間帯）'!$C$6:$U$35,19,FALSE))</f>
        <v/>
      </c>
      <c r="AK285" s="131" t="str">
        <f>IF(AK283="","",VLOOKUP(AK283,'シフト記号表（勤務時間帯）'!$C$6:$U$35,19,FALSE))</f>
        <v/>
      </c>
      <c r="AL285" s="131" t="str">
        <f>IF(AL283="","",VLOOKUP(AL283,'シフト記号表（勤務時間帯）'!$C$6:$U$35,19,FALSE))</f>
        <v/>
      </c>
      <c r="AM285" s="143" t="str">
        <f>IF(AM283="","",VLOOKUP(AM283,'シフト記号表（勤務時間帯）'!$C$6:$U$35,19,FALSE))</f>
        <v/>
      </c>
      <c r="AN285" s="119" t="str">
        <f>IF(AN283="","",VLOOKUP(AN283,'シフト記号表（勤務時間帯）'!$C$6:$U$35,19,FALSE))</f>
        <v/>
      </c>
      <c r="AO285" s="131" t="str">
        <f>IF(AO283="","",VLOOKUP(AO283,'シフト記号表（勤務時間帯）'!$C$6:$U$35,19,FALSE))</f>
        <v/>
      </c>
      <c r="AP285" s="131" t="str">
        <f>IF(AP283="","",VLOOKUP(AP283,'シフト記号表（勤務時間帯）'!$C$6:$U$35,19,FALSE))</f>
        <v/>
      </c>
      <c r="AQ285" s="131" t="str">
        <f>IF(AQ283="","",VLOOKUP(AQ283,'シフト記号表（勤務時間帯）'!$C$6:$U$35,19,FALSE))</f>
        <v/>
      </c>
      <c r="AR285" s="131" t="str">
        <f>IF(AR283="","",VLOOKUP(AR283,'シフト記号表（勤務時間帯）'!$C$6:$U$35,19,FALSE))</f>
        <v/>
      </c>
      <c r="AS285" s="131" t="str">
        <f>IF(AS283="","",VLOOKUP(AS283,'シフト記号表（勤務時間帯）'!$C$6:$U$35,19,FALSE))</f>
        <v/>
      </c>
      <c r="AT285" s="143" t="str">
        <f>IF(AT283="","",VLOOKUP(AT283,'シフト記号表（勤務時間帯）'!$C$6:$U$35,19,FALSE))</f>
        <v/>
      </c>
      <c r="AU285" s="119" t="str">
        <f>IF(AU283="","",VLOOKUP(AU283,'シフト記号表（勤務時間帯）'!$C$6:$U$35,19,FALSE))</f>
        <v/>
      </c>
      <c r="AV285" s="131" t="str">
        <f>IF(AV283="","",VLOOKUP(AV283,'シフト記号表（勤務時間帯）'!$C$6:$U$35,19,FALSE))</f>
        <v/>
      </c>
      <c r="AW285" s="131" t="str">
        <f>IF(AW283="","",VLOOKUP(AW283,'シフト記号表（勤務時間帯）'!$C$6:$U$35,19,FALSE))</f>
        <v/>
      </c>
      <c r="AX285" s="174">
        <f>IF($BB$3="４週",SUM(S285:AT285),IF($BB$3="暦月",SUM(S285:AW285),""))</f>
        <v>0</v>
      </c>
      <c r="AY285" s="182"/>
      <c r="AZ285" s="188">
        <f>IF($BB$3="４週",AX285/4,IF($BB$3="暦月",'通所型サービス（100名）'!AX285/('通所型サービス（100名）'!$BB$8/7),""))</f>
        <v>0</v>
      </c>
      <c r="BA285" s="106"/>
      <c r="BB285" s="25"/>
      <c r="BC285" s="37"/>
      <c r="BD285" s="37"/>
      <c r="BE285" s="37"/>
      <c r="BF285" s="91"/>
      <c r="BG285" s="3"/>
      <c r="BH285" s="3"/>
      <c r="BI285" s="3"/>
      <c r="BJ285" s="3"/>
      <c r="BK285" s="3"/>
      <c r="BL285" s="3"/>
      <c r="BM285" s="3"/>
      <c r="BN285" s="3"/>
      <c r="BO285" s="3"/>
      <c r="BP285" s="3"/>
      <c r="BQ285" s="3"/>
      <c r="BR285" s="3"/>
      <c r="BS285" s="3"/>
      <c r="BT285" s="3"/>
      <c r="BU285" s="3"/>
    </row>
    <row r="286" spans="1:73" ht="20.25" customHeight="1">
      <c r="A286" s="3"/>
      <c r="B286" s="12">
        <f>B283+1</f>
        <v>89</v>
      </c>
      <c r="C286" s="27"/>
      <c r="D286" s="38"/>
      <c r="E286" s="43"/>
      <c r="F286" s="51"/>
      <c r="G286" s="51"/>
      <c r="H286" s="70"/>
      <c r="I286" s="38"/>
      <c r="J286" s="38"/>
      <c r="K286" s="43"/>
      <c r="L286" s="84"/>
      <c r="M286" s="38"/>
      <c r="N286" s="38"/>
      <c r="O286" s="90"/>
      <c r="P286" s="96" t="s">
        <v>54</v>
      </c>
      <c r="Q286" s="102"/>
      <c r="R286" s="107"/>
      <c r="S286" s="216"/>
      <c r="T286" s="218"/>
      <c r="U286" s="218"/>
      <c r="V286" s="218"/>
      <c r="W286" s="218"/>
      <c r="X286" s="218"/>
      <c r="Y286" s="219"/>
      <c r="Z286" s="216"/>
      <c r="AA286" s="218"/>
      <c r="AB286" s="218"/>
      <c r="AC286" s="218"/>
      <c r="AD286" s="218"/>
      <c r="AE286" s="218"/>
      <c r="AF286" s="219"/>
      <c r="AG286" s="216"/>
      <c r="AH286" s="218"/>
      <c r="AI286" s="218"/>
      <c r="AJ286" s="218"/>
      <c r="AK286" s="218"/>
      <c r="AL286" s="218"/>
      <c r="AM286" s="219"/>
      <c r="AN286" s="216"/>
      <c r="AO286" s="218"/>
      <c r="AP286" s="218"/>
      <c r="AQ286" s="218"/>
      <c r="AR286" s="218"/>
      <c r="AS286" s="218"/>
      <c r="AT286" s="219"/>
      <c r="AU286" s="216"/>
      <c r="AV286" s="218"/>
      <c r="AW286" s="218"/>
      <c r="AX286" s="221"/>
      <c r="AY286" s="183"/>
      <c r="AZ286" s="226"/>
      <c r="BA286" s="107"/>
      <c r="BB286" s="198"/>
      <c r="BC286" s="38"/>
      <c r="BD286" s="38"/>
      <c r="BE286" s="38"/>
      <c r="BF286" s="90"/>
      <c r="BG286" s="3"/>
      <c r="BH286" s="3"/>
      <c r="BI286" s="3"/>
      <c r="BJ286" s="3"/>
      <c r="BK286" s="3"/>
      <c r="BL286" s="3"/>
      <c r="BM286" s="3"/>
      <c r="BN286" s="3"/>
      <c r="BO286" s="3"/>
      <c r="BP286" s="3"/>
      <c r="BQ286" s="3"/>
      <c r="BR286" s="3"/>
      <c r="BS286" s="3"/>
      <c r="BT286" s="3"/>
      <c r="BU286" s="3"/>
    </row>
    <row r="287" spans="1:73" ht="20.25" customHeight="1">
      <c r="A287" s="3"/>
      <c r="B287" s="8"/>
      <c r="C287" s="18"/>
      <c r="D287" s="32"/>
      <c r="E287" s="40"/>
      <c r="F287" s="49"/>
      <c r="G287" s="57"/>
      <c r="H287" s="66"/>
      <c r="I287" s="32"/>
      <c r="J287" s="32"/>
      <c r="K287" s="40"/>
      <c r="L287" s="66"/>
      <c r="M287" s="32"/>
      <c r="N287" s="32"/>
      <c r="O287" s="80"/>
      <c r="P287" s="94" t="s">
        <v>69</v>
      </c>
      <c r="Q287" s="100"/>
      <c r="R287" s="105"/>
      <c r="S287" s="118" t="str">
        <f>IF(S286="","",VLOOKUP(S286,'シフト記号表（勤務時間帯）'!$C$6:$K$35,9,FALSE))</f>
        <v/>
      </c>
      <c r="T287" s="130" t="str">
        <f>IF(T286="","",VLOOKUP(T286,'シフト記号表（勤務時間帯）'!$C$6:$K$35,9,FALSE))</f>
        <v/>
      </c>
      <c r="U287" s="130" t="str">
        <f>IF(U286="","",VLOOKUP(U286,'シフト記号表（勤務時間帯）'!$C$6:$K$35,9,FALSE))</f>
        <v/>
      </c>
      <c r="V287" s="130" t="str">
        <f>IF(V286="","",VLOOKUP(V286,'シフト記号表（勤務時間帯）'!$C$6:$K$35,9,FALSE))</f>
        <v/>
      </c>
      <c r="W287" s="130" t="str">
        <f>IF(W286="","",VLOOKUP(W286,'シフト記号表（勤務時間帯）'!$C$6:$K$35,9,FALSE))</f>
        <v/>
      </c>
      <c r="X287" s="130" t="str">
        <f>IF(X286="","",VLOOKUP(X286,'シフト記号表（勤務時間帯）'!$C$6:$K$35,9,FALSE))</f>
        <v/>
      </c>
      <c r="Y287" s="142" t="str">
        <f>IF(Y286="","",VLOOKUP(Y286,'シフト記号表（勤務時間帯）'!$C$6:$K$35,9,FALSE))</f>
        <v/>
      </c>
      <c r="Z287" s="118" t="str">
        <f>IF(Z286="","",VLOOKUP(Z286,'シフト記号表（勤務時間帯）'!$C$6:$K$35,9,FALSE))</f>
        <v/>
      </c>
      <c r="AA287" s="130" t="str">
        <f>IF(AA286="","",VLOOKUP(AA286,'シフト記号表（勤務時間帯）'!$C$6:$K$35,9,FALSE))</f>
        <v/>
      </c>
      <c r="AB287" s="130" t="str">
        <f>IF(AB286="","",VLOOKUP(AB286,'シフト記号表（勤務時間帯）'!$C$6:$K$35,9,FALSE))</f>
        <v/>
      </c>
      <c r="AC287" s="130" t="str">
        <f>IF(AC286="","",VLOOKUP(AC286,'シフト記号表（勤務時間帯）'!$C$6:$K$35,9,FALSE))</f>
        <v/>
      </c>
      <c r="AD287" s="130" t="str">
        <f>IF(AD286="","",VLOOKUP(AD286,'シフト記号表（勤務時間帯）'!$C$6:$K$35,9,FALSE))</f>
        <v/>
      </c>
      <c r="AE287" s="130" t="str">
        <f>IF(AE286="","",VLOOKUP(AE286,'シフト記号表（勤務時間帯）'!$C$6:$K$35,9,FALSE))</f>
        <v/>
      </c>
      <c r="AF287" s="142" t="str">
        <f>IF(AF286="","",VLOOKUP(AF286,'シフト記号表（勤務時間帯）'!$C$6:$K$35,9,FALSE))</f>
        <v/>
      </c>
      <c r="AG287" s="118" t="str">
        <f>IF(AG286="","",VLOOKUP(AG286,'シフト記号表（勤務時間帯）'!$C$6:$K$35,9,FALSE))</f>
        <v/>
      </c>
      <c r="AH287" s="130" t="str">
        <f>IF(AH286="","",VLOOKUP(AH286,'シフト記号表（勤務時間帯）'!$C$6:$K$35,9,FALSE))</f>
        <v/>
      </c>
      <c r="AI287" s="130" t="str">
        <f>IF(AI286="","",VLOOKUP(AI286,'シフト記号表（勤務時間帯）'!$C$6:$K$35,9,FALSE))</f>
        <v/>
      </c>
      <c r="AJ287" s="130" t="str">
        <f>IF(AJ286="","",VLOOKUP(AJ286,'シフト記号表（勤務時間帯）'!$C$6:$K$35,9,FALSE))</f>
        <v/>
      </c>
      <c r="AK287" s="130" t="str">
        <f>IF(AK286="","",VLOOKUP(AK286,'シフト記号表（勤務時間帯）'!$C$6:$K$35,9,FALSE))</f>
        <v/>
      </c>
      <c r="AL287" s="130" t="str">
        <f>IF(AL286="","",VLOOKUP(AL286,'シフト記号表（勤務時間帯）'!$C$6:$K$35,9,FALSE))</f>
        <v/>
      </c>
      <c r="AM287" s="142" t="str">
        <f>IF(AM286="","",VLOOKUP(AM286,'シフト記号表（勤務時間帯）'!$C$6:$K$35,9,FALSE))</f>
        <v/>
      </c>
      <c r="AN287" s="118" t="str">
        <f>IF(AN286="","",VLOOKUP(AN286,'シフト記号表（勤務時間帯）'!$C$6:$K$35,9,FALSE))</f>
        <v/>
      </c>
      <c r="AO287" s="130" t="str">
        <f>IF(AO286="","",VLOOKUP(AO286,'シフト記号表（勤務時間帯）'!$C$6:$K$35,9,FALSE))</f>
        <v/>
      </c>
      <c r="AP287" s="130" t="str">
        <f>IF(AP286="","",VLOOKUP(AP286,'シフト記号表（勤務時間帯）'!$C$6:$K$35,9,FALSE))</f>
        <v/>
      </c>
      <c r="AQ287" s="130" t="str">
        <f>IF(AQ286="","",VLOOKUP(AQ286,'シフト記号表（勤務時間帯）'!$C$6:$K$35,9,FALSE))</f>
        <v/>
      </c>
      <c r="AR287" s="130" t="str">
        <f>IF(AR286="","",VLOOKUP(AR286,'シフト記号表（勤務時間帯）'!$C$6:$K$35,9,FALSE))</f>
        <v/>
      </c>
      <c r="AS287" s="130" t="str">
        <f>IF(AS286="","",VLOOKUP(AS286,'シフト記号表（勤務時間帯）'!$C$6:$K$35,9,FALSE))</f>
        <v/>
      </c>
      <c r="AT287" s="142" t="str">
        <f>IF(AT286="","",VLOOKUP(AT286,'シフト記号表（勤務時間帯）'!$C$6:$K$35,9,FALSE))</f>
        <v/>
      </c>
      <c r="AU287" s="118" t="str">
        <f>IF(AU286="","",VLOOKUP(AU286,'シフト記号表（勤務時間帯）'!$C$6:$K$35,9,FALSE))</f>
        <v/>
      </c>
      <c r="AV287" s="130" t="str">
        <f>IF(AV286="","",VLOOKUP(AV286,'シフト記号表（勤務時間帯）'!$C$6:$K$35,9,FALSE))</f>
        <v/>
      </c>
      <c r="AW287" s="130" t="str">
        <f>IF(AW286="","",VLOOKUP(AW286,'シフト記号表（勤務時間帯）'!$C$6:$K$35,9,FALSE))</f>
        <v/>
      </c>
      <c r="AX287" s="173">
        <f>IF($BB$3="４週",SUM(S287:AT287),IF($BB$3="暦月",SUM(S287:AW287),""))</f>
        <v>0</v>
      </c>
      <c r="AY287" s="181"/>
      <c r="AZ287" s="187">
        <f>IF($BB$3="４週",AX287/4,IF($BB$3="暦月",'通所型サービス（100名）'!AX287/('通所型サービス（100名）'!$BB$8/7),""))</f>
        <v>0</v>
      </c>
      <c r="BA287" s="105"/>
      <c r="BB287" s="18"/>
      <c r="BC287" s="32"/>
      <c r="BD287" s="32"/>
      <c r="BE287" s="32"/>
      <c r="BF287" s="80"/>
      <c r="BG287" s="3"/>
      <c r="BH287" s="3"/>
      <c r="BI287" s="3"/>
      <c r="BJ287" s="3"/>
      <c r="BK287" s="3"/>
      <c r="BL287" s="3"/>
      <c r="BM287" s="3"/>
      <c r="BN287" s="3"/>
      <c r="BO287" s="3"/>
      <c r="BP287" s="3"/>
      <c r="BQ287" s="3"/>
      <c r="BR287" s="3"/>
      <c r="BS287" s="3"/>
      <c r="BT287" s="3"/>
      <c r="BU287" s="3"/>
    </row>
    <row r="288" spans="1:73" ht="20.25" customHeight="1">
      <c r="A288" s="3"/>
      <c r="B288" s="11"/>
      <c r="C288" s="25"/>
      <c r="D288" s="37"/>
      <c r="E288" s="42"/>
      <c r="F288" s="209">
        <f>C286</f>
        <v>0</v>
      </c>
      <c r="G288" s="60"/>
      <c r="H288" s="69"/>
      <c r="I288" s="37"/>
      <c r="J288" s="37"/>
      <c r="K288" s="42"/>
      <c r="L288" s="69"/>
      <c r="M288" s="37"/>
      <c r="N288" s="37"/>
      <c r="O288" s="91"/>
      <c r="P288" s="95" t="s">
        <v>36</v>
      </c>
      <c r="Q288" s="101"/>
      <c r="R288" s="106"/>
      <c r="S288" s="119" t="str">
        <f>IF(S286="","",VLOOKUP(S286,'シフト記号表（勤務時間帯）'!$C$6:$U$35,19,FALSE))</f>
        <v/>
      </c>
      <c r="T288" s="131" t="str">
        <f>IF(T286="","",VLOOKUP(T286,'シフト記号表（勤務時間帯）'!$C$6:$U$35,19,FALSE))</f>
        <v/>
      </c>
      <c r="U288" s="131" t="str">
        <f>IF(U286="","",VLOOKUP(U286,'シフト記号表（勤務時間帯）'!$C$6:$U$35,19,FALSE))</f>
        <v/>
      </c>
      <c r="V288" s="131" t="str">
        <f>IF(V286="","",VLOOKUP(V286,'シフト記号表（勤務時間帯）'!$C$6:$U$35,19,FALSE))</f>
        <v/>
      </c>
      <c r="W288" s="131" t="str">
        <f>IF(W286="","",VLOOKUP(W286,'シフト記号表（勤務時間帯）'!$C$6:$U$35,19,FALSE))</f>
        <v/>
      </c>
      <c r="X288" s="131" t="str">
        <f>IF(X286="","",VLOOKUP(X286,'シフト記号表（勤務時間帯）'!$C$6:$U$35,19,FALSE))</f>
        <v/>
      </c>
      <c r="Y288" s="143" t="str">
        <f>IF(Y286="","",VLOOKUP(Y286,'シフト記号表（勤務時間帯）'!$C$6:$U$35,19,FALSE))</f>
        <v/>
      </c>
      <c r="Z288" s="119" t="str">
        <f>IF(Z286="","",VLOOKUP(Z286,'シフト記号表（勤務時間帯）'!$C$6:$U$35,19,FALSE))</f>
        <v/>
      </c>
      <c r="AA288" s="131" t="str">
        <f>IF(AA286="","",VLOOKUP(AA286,'シフト記号表（勤務時間帯）'!$C$6:$U$35,19,FALSE))</f>
        <v/>
      </c>
      <c r="AB288" s="131" t="str">
        <f>IF(AB286="","",VLOOKUP(AB286,'シフト記号表（勤務時間帯）'!$C$6:$U$35,19,FALSE))</f>
        <v/>
      </c>
      <c r="AC288" s="131" t="str">
        <f>IF(AC286="","",VLOOKUP(AC286,'シフト記号表（勤務時間帯）'!$C$6:$U$35,19,FALSE))</f>
        <v/>
      </c>
      <c r="AD288" s="131" t="str">
        <f>IF(AD286="","",VLOOKUP(AD286,'シフト記号表（勤務時間帯）'!$C$6:$U$35,19,FALSE))</f>
        <v/>
      </c>
      <c r="AE288" s="131" t="str">
        <f>IF(AE286="","",VLOOKUP(AE286,'シフト記号表（勤務時間帯）'!$C$6:$U$35,19,FALSE))</f>
        <v/>
      </c>
      <c r="AF288" s="143" t="str">
        <f>IF(AF286="","",VLOOKUP(AF286,'シフト記号表（勤務時間帯）'!$C$6:$U$35,19,FALSE))</f>
        <v/>
      </c>
      <c r="AG288" s="119" t="str">
        <f>IF(AG286="","",VLOOKUP(AG286,'シフト記号表（勤務時間帯）'!$C$6:$U$35,19,FALSE))</f>
        <v/>
      </c>
      <c r="AH288" s="131" t="str">
        <f>IF(AH286="","",VLOOKUP(AH286,'シフト記号表（勤務時間帯）'!$C$6:$U$35,19,FALSE))</f>
        <v/>
      </c>
      <c r="AI288" s="131" t="str">
        <f>IF(AI286="","",VLOOKUP(AI286,'シフト記号表（勤務時間帯）'!$C$6:$U$35,19,FALSE))</f>
        <v/>
      </c>
      <c r="AJ288" s="131" t="str">
        <f>IF(AJ286="","",VLOOKUP(AJ286,'シフト記号表（勤務時間帯）'!$C$6:$U$35,19,FALSE))</f>
        <v/>
      </c>
      <c r="AK288" s="131" t="str">
        <f>IF(AK286="","",VLOOKUP(AK286,'シフト記号表（勤務時間帯）'!$C$6:$U$35,19,FALSE))</f>
        <v/>
      </c>
      <c r="AL288" s="131" t="str">
        <f>IF(AL286="","",VLOOKUP(AL286,'シフト記号表（勤務時間帯）'!$C$6:$U$35,19,FALSE))</f>
        <v/>
      </c>
      <c r="AM288" s="143" t="str">
        <f>IF(AM286="","",VLOOKUP(AM286,'シフト記号表（勤務時間帯）'!$C$6:$U$35,19,FALSE))</f>
        <v/>
      </c>
      <c r="AN288" s="119" t="str">
        <f>IF(AN286="","",VLOOKUP(AN286,'シフト記号表（勤務時間帯）'!$C$6:$U$35,19,FALSE))</f>
        <v/>
      </c>
      <c r="AO288" s="131" t="str">
        <f>IF(AO286="","",VLOOKUP(AO286,'シフト記号表（勤務時間帯）'!$C$6:$U$35,19,FALSE))</f>
        <v/>
      </c>
      <c r="AP288" s="131" t="str">
        <f>IF(AP286="","",VLOOKUP(AP286,'シフト記号表（勤務時間帯）'!$C$6:$U$35,19,FALSE))</f>
        <v/>
      </c>
      <c r="AQ288" s="131" t="str">
        <f>IF(AQ286="","",VLOOKUP(AQ286,'シフト記号表（勤務時間帯）'!$C$6:$U$35,19,FALSE))</f>
        <v/>
      </c>
      <c r="AR288" s="131" t="str">
        <f>IF(AR286="","",VLOOKUP(AR286,'シフト記号表（勤務時間帯）'!$C$6:$U$35,19,FALSE))</f>
        <v/>
      </c>
      <c r="AS288" s="131" t="str">
        <f>IF(AS286="","",VLOOKUP(AS286,'シフト記号表（勤務時間帯）'!$C$6:$U$35,19,FALSE))</f>
        <v/>
      </c>
      <c r="AT288" s="143" t="str">
        <f>IF(AT286="","",VLOOKUP(AT286,'シフト記号表（勤務時間帯）'!$C$6:$U$35,19,FALSE))</f>
        <v/>
      </c>
      <c r="AU288" s="119" t="str">
        <f>IF(AU286="","",VLOOKUP(AU286,'シフト記号表（勤務時間帯）'!$C$6:$U$35,19,FALSE))</f>
        <v/>
      </c>
      <c r="AV288" s="131" t="str">
        <f>IF(AV286="","",VLOOKUP(AV286,'シフト記号表（勤務時間帯）'!$C$6:$U$35,19,FALSE))</f>
        <v/>
      </c>
      <c r="AW288" s="131" t="str">
        <f>IF(AW286="","",VLOOKUP(AW286,'シフト記号表（勤務時間帯）'!$C$6:$U$35,19,FALSE))</f>
        <v/>
      </c>
      <c r="AX288" s="174">
        <f>IF($BB$3="４週",SUM(S288:AT288),IF($BB$3="暦月",SUM(S288:AW288),""))</f>
        <v>0</v>
      </c>
      <c r="AY288" s="182"/>
      <c r="AZ288" s="188">
        <f>IF($BB$3="４週",AX288/4,IF($BB$3="暦月",'通所型サービス（100名）'!AX288/('通所型サービス（100名）'!$BB$8/7),""))</f>
        <v>0</v>
      </c>
      <c r="BA288" s="106"/>
      <c r="BB288" s="25"/>
      <c r="BC288" s="37"/>
      <c r="BD288" s="37"/>
      <c r="BE288" s="37"/>
      <c r="BF288" s="91"/>
      <c r="BG288" s="3"/>
      <c r="BH288" s="3"/>
      <c r="BI288" s="3"/>
      <c r="BJ288" s="3"/>
      <c r="BK288" s="3"/>
      <c r="BL288" s="3"/>
      <c r="BM288" s="3"/>
      <c r="BN288" s="3"/>
      <c r="BO288" s="3"/>
      <c r="BP288" s="3"/>
      <c r="BQ288" s="3"/>
      <c r="BR288" s="3"/>
      <c r="BS288" s="3"/>
      <c r="BT288" s="3"/>
      <c r="BU288" s="3"/>
    </row>
    <row r="289" spans="1:73" ht="20.25" customHeight="1">
      <c r="A289" s="3"/>
      <c r="B289" s="12">
        <f>B286+1</f>
        <v>90</v>
      </c>
      <c r="C289" s="27"/>
      <c r="D289" s="38"/>
      <c r="E289" s="43"/>
      <c r="F289" s="51"/>
      <c r="G289" s="51"/>
      <c r="H289" s="70"/>
      <c r="I289" s="38"/>
      <c r="J289" s="38"/>
      <c r="K289" s="43"/>
      <c r="L289" s="84"/>
      <c r="M289" s="38"/>
      <c r="N289" s="38"/>
      <c r="O289" s="90"/>
      <c r="P289" s="96" t="s">
        <v>54</v>
      </c>
      <c r="Q289" s="102"/>
      <c r="R289" s="107"/>
      <c r="S289" s="216"/>
      <c r="T289" s="218"/>
      <c r="U289" s="218"/>
      <c r="V289" s="218"/>
      <c r="W289" s="218"/>
      <c r="X289" s="218"/>
      <c r="Y289" s="219"/>
      <c r="Z289" s="216"/>
      <c r="AA289" s="218"/>
      <c r="AB289" s="218"/>
      <c r="AC289" s="218"/>
      <c r="AD289" s="218"/>
      <c r="AE289" s="218"/>
      <c r="AF289" s="219"/>
      <c r="AG289" s="216"/>
      <c r="AH289" s="218"/>
      <c r="AI289" s="218"/>
      <c r="AJ289" s="218"/>
      <c r="AK289" s="218"/>
      <c r="AL289" s="218"/>
      <c r="AM289" s="219"/>
      <c r="AN289" s="216"/>
      <c r="AO289" s="218"/>
      <c r="AP289" s="218"/>
      <c r="AQ289" s="218"/>
      <c r="AR289" s="218"/>
      <c r="AS289" s="218"/>
      <c r="AT289" s="219"/>
      <c r="AU289" s="216"/>
      <c r="AV289" s="218"/>
      <c r="AW289" s="218"/>
      <c r="AX289" s="221"/>
      <c r="AY289" s="183"/>
      <c r="AZ289" s="226"/>
      <c r="BA289" s="107"/>
      <c r="BB289" s="198"/>
      <c r="BC289" s="38"/>
      <c r="BD289" s="38"/>
      <c r="BE289" s="38"/>
      <c r="BF289" s="90"/>
      <c r="BG289" s="3"/>
      <c r="BH289" s="3"/>
      <c r="BI289" s="3"/>
      <c r="BJ289" s="3"/>
      <c r="BK289" s="3"/>
      <c r="BL289" s="3"/>
      <c r="BM289" s="3"/>
      <c r="BN289" s="3"/>
      <c r="BO289" s="3"/>
      <c r="BP289" s="3"/>
      <c r="BQ289" s="3"/>
      <c r="BR289" s="3"/>
      <c r="BS289" s="3"/>
      <c r="BT289" s="3"/>
      <c r="BU289" s="3"/>
    </row>
    <row r="290" spans="1:73" ht="20.25" customHeight="1">
      <c r="A290" s="3"/>
      <c r="B290" s="8"/>
      <c r="C290" s="18"/>
      <c r="D290" s="32"/>
      <c r="E290" s="40"/>
      <c r="F290" s="49"/>
      <c r="G290" s="57"/>
      <c r="H290" s="66"/>
      <c r="I290" s="32"/>
      <c r="J290" s="32"/>
      <c r="K290" s="40"/>
      <c r="L290" s="66"/>
      <c r="M290" s="32"/>
      <c r="N290" s="32"/>
      <c r="O290" s="80"/>
      <c r="P290" s="94" t="s">
        <v>69</v>
      </c>
      <c r="Q290" s="100"/>
      <c r="R290" s="105"/>
      <c r="S290" s="118" t="str">
        <f>IF(S289="","",VLOOKUP(S289,'シフト記号表（勤務時間帯）'!$C$6:$K$35,9,FALSE))</f>
        <v/>
      </c>
      <c r="T290" s="130" t="str">
        <f>IF(T289="","",VLOOKUP(T289,'シフト記号表（勤務時間帯）'!$C$6:$K$35,9,FALSE))</f>
        <v/>
      </c>
      <c r="U290" s="130" t="str">
        <f>IF(U289="","",VLOOKUP(U289,'シフト記号表（勤務時間帯）'!$C$6:$K$35,9,FALSE))</f>
        <v/>
      </c>
      <c r="V290" s="130" t="str">
        <f>IF(V289="","",VLOOKUP(V289,'シフト記号表（勤務時間帯）'!$C$6:$K$35,9,FALSE))</f>
        <v/>
      </c>
      <c r="W290" s="130" t="str">
        <f>IF(W289="","",VLOOKUP(W289,'シフト記号表（勤務時間帯）'!$C$6:$K$35,9,FALSE))</f>
        <v/>
      </c>
      <c r="X290" s="130" t="str">
        <f>IF(X289="","",VLOOKUP(X289,'シフト記号表（勤務時間帯）'!$C$6:$K$35,9,FALSE))</f>
        <v/>
      </c>
      <c r="Y290" s="142" t="str">
        <f>IF(Y289="","",VLOOKUP(Y289,'シフト記号表（勤務時間帯）'!$C$6:$K$35,9,FALSE))</f>
        <v/>
      </c>
      <c r="Z290" s="118" t="str">
        <f>IF(Z289="","",VLOOKUP(Z289,'シフト記号表（勤務時間帯）'!$C$6:$K$35,9,FALSE))</f>
        <v/>
      </c>
      <c r="AA290" s="130" t="str">
        <f>IF(AA289="","",VLOOKUP(AA289,'シフト記号表（勤務時間帯）'!$C$6:$K$35,9,FALSE))</f>
        <v/>
      </c>
      <c r="AB290" s="130" t="str">
        <f>IF(AB289="","",VLOOKUP(AB289,'シフト記号表（勤務時間帯）'!$C$6:$K$35,9,FALSE))</f>
        <v/>
      </c>
      <c r="AC290" s="130" t="str">
        <f>IF(AC289="","",VLOOKUP(AC289,'シフト記号表（勤務時間帯）'!$C$6:$K$35,9,FALSE))</f>
        <v/>
      </c>
      <c r="AD290" s="130" t="str">
        <f>IF(AD289="","",VLOOKUP(AD289,'シフト記号表（勤務時間帯）'!$C$6:$K$35,9,FALSE))</f>
        <v/>
      </c>
      <c r="AE290" s="130" t="str">
        <f>IF(AE289="","",VLOOKUP(AE289,'シフト記号表（勤務時間帯）'!$C$6:$K$35,9,FALSE))</f>
        <v/>
      </c>
      <c r="AF290" s="142" t="str">
        <f>IF(AF289="","",VLOOKUP(AF289,'シフト記号表（勤務時間帯）'!$C$6:$K$35,9,FALSE))</f>
        <v/>
      </c>
      <c r="AG290" s="118" t="str">
        <f>IF(AG289="","",VLOOKUP(AG289,'シフト記号表（勤務時間帯）'!$C$6:$K$35,9,FALSE))</f>
        <v/>
      </c>
      <c r="AH290" s="130" t="str">
        <f>IF(AH289="","",VLOOKUP(AH289,'シフト記号表（勤務時間帯）'!$C$6:$K$35,9,FALSE))</f>
        <v/>
      </c>
      <c r="AI290" s="130" t="str">
        <f>IF(AI289="","",VLOOKUP(AI289,'シフト記号表（勤務時間帯）'!$C$6:$K$35,9,FALSE))</f>
        <v/>
      </c>
      <c r="AJ290" s="130" t="str">
        <f>IF(AJ289="","",VLOOKUP(AJ289,'シフト記号表（勤務時間帯）'!$C$6:$K$35,9,FALSE))</f>
        <v/>
      </c>
      <c r="AK290" s="130" t="str">
        <f>IF(AK289="","",VLOOKUP(AK289,'シフト記号表（勤務時間帯）'!$C$6:$K$35,9,FALSE))</f>
        <v/>
      </c>
      <c r="AL290" s="130" t="str">
        <f>IF(AL289="","",VLOOKUP(AL289,'シフト記号表（勤務時間帯）'!$C$6:$K$35,9,FALSE))</f>
        <v/>
      </c>
      <c r="AM290" s="142" t="str">
        <f>IF(AM289="","",VLOOKUP(AM289,'シフト記号表（勤務時間帯）'!$C$6:$K$35,9,FALSE))</f>
        <v/>
      </c>
      <c r="AN290" s="118" t="str">
        <f>IF(AN289="","",VLOOKUP(AN289,'シフト記号表（勤務時間帯）'!$C$6:$K$35,9,FALSE))</f>
        <v/>
      </c>
      <c r="AO290" s="130" t="str">
        <f>IF(AO289="","",VLOOKUP(AO289,'シフト記号表（勤務時間帯）'!$C$6:$K$35,9,FALSE))</f>
        <v/>
      </c>
      <c r="AP290" s="130" t="str">
        <f>IF(AP289="","",VLOOKUP(AP289,'シフト記号表（勤務時間帯）'!$C$6:$K$35,9,FALSE))</f>
        <v/>
      </c>
      <c r="AQ290" s="130" t="str">
        <f>IF(AQ289="","",VLOOKUP(AQ289,'シフト記号表（勤務時間帯）'!$C$6:$K$35,9,FALSE))</f>
        <v/>
      </c>
      <c r="AR290" s="130" t="str">
        <f>IF(AR289="","",VLOOKUP(AR289,'シフト記号表（勤務時間帯）'!$C$6:$K$35,9,FALSE))</f>
        <v/>
      </c>
      <c r="AS290" s="130" t="str">
        <f>IF(AS289="","",VLOOKUP(AS289,'シフト記号表（勤務時間帯）'!$C$6:$K$35,9,FALSE))</f>
        <v/>
      </c>
      <c r="AT290" s="142" t="str">
        <f>IF(AT289="","",VLOOKUP(AT289,'シフト記号表（勤務時間帯）'!$C$6:$K$35,9,FALSE))</f>
        <v/>
      </c>
      <c r="AU290" s="118" t="str">
        <f>IF(AU289="","",VLOOKUP(AU289,'シフト記号表（勤務時間帯）'!$C$6:$K$35,9,FALSE))</f>
        <v/>
      </c>
      <c r="AV290" s="130" t="str">
        <f>IF(AV289="","",VLOOKUP(AV289,'シフト記号表（勤務時間帯）'!$C$6:$K$35,9,FALSE))</f>
        <v/>
      </c>
      <c r="AW290" s="130" t="str">
        <f>IF(AW289="","",VLOOKUP(AW289,'シフト記号表（勤務時間帯）'!$C$6:$K$35,9,FALSE))</f>
        <v/>
      </c>
      <c r="AX290" s="173">
        <f>IF($BB$3="４週",SUM(S290:AT290),IF($BB$3="暦月",SUM(S290:AW290),""))</f>
        <v>0</v>
      </c>
      <c r="AY290" s="181"/>
      <c r="AZ290" s="187">
        <f>IF($BB$3="４週",AX290/4,IF($BB$3="暦月",'通所型サービス（100名）'!AX290/('通所型サービス（100名）'!$BB$8/7),""))</f>
        <v>0</v>
      </c>
      <c r="BA290" s="105"/>
      <c r="BB290" s="18"/>
      <c r="BC290" s="32"/>
      <c r="BD290" s="32"/>
      <c r="BE290" s="32"/>
      <c r="BF290" s="80"/>
      <c r="BG290" s="3"/>
      <c r="BH290" s="3"/>
      <c r="BI290" s="3"/>
      <c r="BJ290" s="3"/>
      <c r="BK290" s="3"/>
      <c r="BL290" s="3"/>
      <c r="BM290" s="3"/>
      <c r="BN290" s="3"/>
      <c r="BO290" s="3"/>
      <c r="BP290" s="3"/>
      <c r="BQ290" s="3"/>
      <c r="BR290" s="3"/>
      <c r="BS290" s="3"/>
      <c r="BT290" s="3"/>
      <c r="BU290" s="3"/>
    </row>
    <row r="291" spans="1:73" ht="20.25" customHeight="1">
      <c r="A291" s="3"/>
      <c r="B291" s="11"/>
      <c r="C291" s="25"/>
      <c r="D291" s="37"/>
      <c r="E291" s="42"/>
      <c r="F291" s="209">
        <f>C289</f>
        <v>0</v>
      </c>
      <c r="G291" s="60"/>
      <c r="H291" s="69"/>
      <c r="I291" s="37"/>
      <c r="J291" s="37"/>
      <c r="K291" s="42"/>
      <c r="L291" s="69"/>
      <c r="M291" s="37"/>
      <c r="N291" s="37"/>
      <c r="O291" s="91"/>
      <c r="P291" s="95" t="s">
        <v>36</v>
      </c>
      <c r="Q291" s="101"/>
      <c r="R291" s="106"/>
      <c r="S291" s="119" t="str">
        <f>IF(S289="","",VLOOKUP(S289,'シフト記号表（勤務時間帯）'!$C$6:$U$35,19,FALSE))</f>
        <v/>
      </c>
      <c r="T291" s="131" t="str">
        <f>IF(T289="","",VLOOKUP(T289,'シフト記号表（勤務時間帯）'!$C$6:$U$35,19,FALSE))</f>
        <v/>
      </c>
      <c r="U291" s="131" t="str">
        <f>IF(U289="","",VLOOKUP(U289,'シフト記号表（勤務時間帯）'!$C$6:$U$35,19,FALSE))</f>
        <v/>
      </c>
      <c r="V291" s="131" t="str">
        <f>IF(V289="","",VLOOKUP(V289,'シフト記号表（勤務時間帯）'!$C$6:$U$35,19,FALSE))</f>
        <v/>
      </c>
      <c r="W291" s="131" t="str">
        <f>IF(W289="","",VLOOKUP(W289,'シフト記号表（勤務時間帯）'!$C$6:$U$35,19,FALSE))</f>
        <v/>
      </c>
      <c r="X291" s="131" t="str">
        <f>IF(X289="","",VLOOKUP(X289,'シフト記号表（勤務時間帯）'!$C$6:$U$35,19,FALSE))</f>
        <v/>
      </c>
      <c r="Y291" s="143" t="str">
        <f>IF(Y289="","",VLOOKUP(Y289,'シフト記号表（勤務時間帯）'!$C$6:$U$35,19,FALSE))</f>
        <v/>
      </c>
      <c r="Z291" s="119" t="str">
        <f>IF(Z289="","",VLOOKUP(Z289,'シフト記号表（勤務時間帯）'!$C$6:$U$35,19,FALSE))</f>
        <v/>
      </c>
      <c r="AA291" s="131" t="str">
        <f>IF(AA289="","",VLOOKUP(AA289,'シフト記号表（勤務時間帯）'!$C$6:$U$35,19,FALSE))</f>
        <v/>
      </c>
      <c r="AB291" s="131" t="str">
        <f>IF(AB289="","",VLOOKUP(AB289,'シフト記号表（勤務時間帯）'!$C$6:$U$35,19,FALSE))</f>
        <v/>
      </c>
      <c r="AC291" s="131" t="str">
        <f>IF(AC289="","",VLOOKUP(AC289,'シフト記号表（勤務時間帯）'!$C$6:$U$35,19,FALSE))</f>
        <v/>
      </c>
      <c r="AD291" s="131" t="str">
        <f>IF(AD289="","",VLOOKUP(AD289,'シフト記号表（勤務時間帯）'!$C$6:$U$35,19,FALSE))</f>
        <v/>
      </c>
      <c r="AE291" s="131" t="str">
        <f>IF(AE289="","",VLOOKUP(AE289,'シフト記号表（勤務時間帯）'!$C$6:$U$35,19,FALSE))</f>
        <v/>
      </c>
      <c r="AF291" s="143" t="str">
        <f>IF(AF289="","",VLOOKUP(AF289,'シフト記号表（勤務時間帯）'!$C$6:$U$35,19,FALSE))</f>
        <v/>
      </c>
      <c r="AG291" s="119" t="str">
        <f>IF(AG289="","",VLOOKUP(AG289,'シフト記号表（勤務時間帯）'!$C$6:$U$35,19,FALSE))</f>
        <v/>
      </c>
      <c r="AH291" s="131" t="str">
        <f>IF(AH289="","",VLOOKUP(AH289,'シフト記号表（勤務時間帯）'!$C$6:$U$35,19,FALSE))</f>
        <v/>
      </c>
      <c r="AI291" s="131" t="str">
        <f>IF(AI289="","",VLOOKUP(AI289,'シフト記号表（勤務時間帯）'!$C$6:$U$35,19,FALSE))</f>
        <v/>
      </c>
      <c r="AJ291" s="131" t="str">
        <f>IF(AJ289="","",VLOOKUP(AJ289,'シフト記号表（勤務時間帯）'!$C$6:$U$35,19,FALSE))</f>
        <v/>
      </c>
      <c r="AK291" s="131" t="str">
        <f>IF(AK289="","",VLOOKUP(AK289,'シフト記号表（勤務時間帯）'!$C$6:$U$35,19,FALSE))</f>
        <v/>
      </c>
      <c r="AL291" s="131" t="str">
        <f>IF(AL289="","",VLOOKUP(AL289,'シフト記号表（勤務時間帯）'!$C$6:$U$35,19,FALSE))</f>
        <v/>
      </c>
      <c r="AM291" s="143" t="str">
        <f>IF(AM289="","",VLOOKUP(AM289,'シフト記号表（勤務時間帯）'!$C$6:$U$35,19,FALSE))</f>
        <v/>
      </c>
      <c r="AN291" s="119" t="str">
        <f>IF(AN289="","",VLOOKUP(AN289,'シフト記号表（勤務時間帯）'!$C$6:$U$35,19,FALSE))</f>
        <v/>
      </c>
      <c r="AO291" s="131" t="str">
        <f>IF(AO289="","",VLOOKUP(AO289,'シフト記号表（勤務時間帯）'!$C$6:$U$35,19,FALSE))</f>
        <v/>
      </c>
      <c r="AP291" s="131" t="str">
        <f>IF(AP289="","",VLOOKUP(AP289,'シフト記号表（勤務時間帯）'!$C$6:$U$35,19,FALSE))</f>
        <v/>
      </c>
      <c r="AQ291" s="131" t="str">
        <f>IF(AQ289="","",VLOOKUP(AQ289,'シフト記号表（勤務時間帯）'!$C$6:$U$35,19,FALSE))</f>
        <v/>
      </c>
      <c r="AR291" s="131" t="str">
        <f>IF(AR289="","",VLOOKUP(AR289,'シフト記号表（勤務時間帯）'!$C$6:$U$35,19,FALSE))</f>
        <v/>
      </c>
      <c r="AS291" s="131" t="str">
        <f>IF(AS289="","",VLOOKUP(AS289,'シフト記号表（勤務時間帯）'!$C$6:$U$35,19,FALSE))</f>
        <v/>
      </c>
      <c r="AT291" s="143" t="str">
        <f>IF(AT289="","",VLOOKUP(AT289,'シフト記号表（勤務時間帯）'!$C$6:$U$35,19,FALSE))</f>
        <v/>
      </c>
      <c r="AU291" s="119" t="str">
        <f>IF(AU289="","",VLOOKUP(AU289,'シフト記号表（勤務時間帯）'!$C$6:$U$35,19,FALSE))</f>
        <v/>
      </c>
      <c r="AV291" s="131" t="str">
        <f>IF(AV289="","",VLOOKUP(AV289,'シフト記号表（勤務時間帯）'!$C$6:$U$35,19,FALSE))</f>
        <v/>
      </c>
      <c r="AW291" s="131" t="str">
        <f>IF(AW289="","",VLOOKUP(AW289,'シフト記号表（勤務時間帯）'!$C$6:$U$35,19,FALSE))</f>
        <v/>
      </c>
      <c r="AX291" s="174">
        <f>IF($BB$3="４週",SUM(S291:AT291),IF($BB$3="暦月",SUM(S291:AW291),""))</f>
        <v>0</v>
      </c>
      <c r="AY291" s="182"/>
      <c r="AZ291" s="188">
        <f>IF($BB$3="４週",AX291/4,IF($BB$3="暦月",'通所型サービス（100名）'!AX291/('通所型サービス（100名）'!$BB$8/7),""))</f>
        <v>0</v>
      </c>
      <c r="BA291" s="106"/>
      <c r="BB291" s="25"/>
      <c r="BC291" s="37"/>
      <c r="BD291" s="37"/>
      <c r="BE291" s="37"/>
      <c r="BF291" s="91"/>
      <c r="BG291" s="3"/>
      <c r="BH291" s="3"/>
      <c r="BI291" s="3"/>
      <c r="BJ291" s="3"/>
      <c r="BK291" s="3"/>
      <c r="BL291" s="3"/>
      <c r="BM291" s="3"/>
      <c r="BN291" s="3"/>
      <c r="BO291" s="3"/>
      <c r="BP291" s="3"/>
      <c r="BQ291" s="3"/>
      <c r="BR291" s="3"/>
      <c r="BS291" s="3"/>
      <c r="BT291" s="3"/>
      <c r="BU291" s="3"/>
    </row>
    <row r="292" spans="1:73" ht="20.25" customHeight="1">
      <c r="A292" s="3"/>
      <c r="B292" s="12">
        <f>B289+1</f>
        <v>91</v>
      </c>
      <c r="C292" s="27"/>
      <c r="D292" s="38"/>
      <c r="E292" s="43"/>
      <c r="F292" s="51"/>
      <c r="G292" s="51"/>
      <c r="H292" s="70"/>
      <c r="I292" s="38"/>
      <c r="J292" s="38"/>
      <c r="K292" s="43"/>
      <c r="L292" s="84"/>
      <c r="M292" s="38"/>
      <c r="N292" s="38"/>
      <c r="O292" s="90"/>
      <c r="P292" s="96" t="s">
        <v>54</v>
      </c>
      <c r="Q292" s="102"/>
      <c r="R292" s="107"/>
      <c r="S292" s="216"/>
      <c r="T292" s="218"/>
      <c r="U292" s="218"/>
      <c r="V292" s="218"/>
      <c r="W292" s="218"/>
      <c r="X292" s="218"/>
      <c r="Y292" s="219"/>
      <c r="Z292" s="216"/>
      <c r="AA292" s="218"/>
      <c r="AB292" s="218"/>
      <c r="AC292" s="218"/>
      <c r="AD292" s="218"/>
      <c r="AE292" s="218"/>
      <c r="AF292" s="219"/>
      <c r="AG292" s="216"/>
      <c r="AH292" s="218"/>
      <c r="AI292" s="218"/>
      <c r="AJ292" s="218"/>
      <c r="AK292" s="218"/>
      <c r="AL292" s="218"/>
      <c r="AM292" s="219"/>
      <c r="AN292" s="216"/>
      <c r="AO292" s="218"/>
      <c r="AP292" s="218"/>
      <c r="AQ292" s="218"/>
      <c r="AR292" s="218"/>
      <c r="AS292" s="218"/>
      <c r="AT292" s="219"/>
      <c r="AU292" s="216"/>
      <c r="AV292" s="218"/>
      <c r="AW292" s="218"/>
      <c r="AX292" s="221"/>
      <c r="AY292" s="183"/>
      <c r="AZ292" s="226"/>
      <c r="BA292" s="107"/>
      <c r="BB292" s="198"/>
      <c r="BC292" s="38"/>
      <c r="BD292" s="38"/>
      <c r="BE292" s="38"/>
      <c r="BF292" s="90"/>
      <c r="BG292" s="3"/>
      <c r="BH292" s="3"/>
      <c r="BI292" s="3"/>
      <c r="BJ292" s="3"/>
      <c r="BK292" s="3"/>
      <c r="BL292" s="3"/>
      <c r="BM292" s="3"/>
      <c r="BN292" s="3"/>
      <c r="BO292" s="3"/>
      <c r="BP292" s="3"/>
      <c r="BQ292" s="3"/>
      <c r="BR292" s="3"/>
      <c r="BS292" s="3"/>
      <c r="BT292" s="3"/>
      <c r="BU292" s="3"/>
    </row>
    <row r="293" spans="1:73" ht="20.25" customHeight="1">
      <c r="A293" s="3"/>
      <c r="B293" s="8"/>
      <c r="C293" s="18"/>
      <c r="D293" s="32"/>
      <c r="E293" s="40"/>
      <c r="F293" s="49"/>
      <c r="G293" s="57"/>
      <c r="H293" s="66"/>
      <c r="I293" s="32"/>
      <c r="J293" s="32"/>
      <c r="K293" s="40"/>
      <c r="L293" s="66"/>
      <c r="M293" s="32"/>
      <c r="N293" s="32"/>
      <c r="O293" s="80"/>
      <c r="P293" s="94" t="s">
        <v>69</v>
      </c>
      <c r="Q293" s="100"/>
      <c r="R293" s="105"/>
      <c r="S293" s="118" t="str">
        <f>IF(S292="","",VLOOKUP(S292,'シフト記号表（勤務時間帯）'!$C$6:$K$35,9,FALSE))</f>
        <v/>
      </c>
      <c r="T293" s="130" t="str">
        <f>IF(T292="","",VLOOKUP(T292,'シフト記号表（勤務時間帯）'!$C$6:$K$35,9,FALSE))</f>
        <v/>
      </c>
      <c r="U293" s="130" t="str">
        <f>IF(U292="","",VLOOKUP(U292,'シフト記号表（勤務時間帯）'!$C$6:$K$35,9,FALSE))</f>
        <v/>
      </c>
      <c r="V293" s="130" t="str">
        <f>IF(V292="","",VLOOKUP(V292,'シフト記号表（勤務時間帯）'!$C$6:$K$35,9,FALSE))</f>
        <v/>
      </c>
      <c r="W293" s="130" t="str">
        <f>IF(W292="","",VLOOKUP(W292,'シフト記号表（勤務時間帯）'!$C$6:$K$35,9,FALSE))</f>
        <v/>
      </c>
      <c r="X293" s="130" t="str">
        <f>IF(X292="","",VLOOKUP(X292,'シフト記号表（勤務時間帯）'!$C$6:$K$35,9,FALSE))</f>
        <v/>
      </c>
      <c r="Y293" s="142" t="str">
        <f>IF(Y292="","",VLOOKUP(Y292,'シフト記号表（勤務時間帯）'!$C$6:$K$35,9,FALSE))</f>
        <v/>
      </c>
      <c r="Z293" s="118" t="str">
        <f>IF(Z292="","",VLOOKUP(Z292,'シフト記号表（勤務時間帯）'!$C$6:$K$35,9,FALSE))</f>
        <v/>
      </c>
      <c r="AA293" s="130" t="str">
        <f>IF(AA292="","",VLOOKUP(AA292,'シフト記号表（勤務時間帯）'!$C$6:$K$35,9,FALSE))</f>
        <v/>
      </c>
      <c r="AB293" s="130" t="str">
        <f>IF(AB292="","",VLOOKUP(AB292,'シフト記号表（勤務時間帯）'!$C$6:$K$35,9,FALSE))</f>
        <v/>
      </c>
      <c r="AC293" s="130" t="str">
        <f>IF(AC292="","",VLOOKUP(AC292,'シフト記号表（勤務時間帯）'!$C$6:$K$35,9,FALSE))</f>
        <v/>
      </c>
      <c r="AD293" s="130" t="str">
        <f>IF(AD292="","",VLOOKUP(AD292,'シフト記号表（勤務時間帯）'!$C$6:$K$35,9,FALSE))</f>
        <v/>
      </c>
      <c r="AE293" s="130" t="str">
        <f>IF(AE292="","",VLOOKUP(AE292,'シフト記号表（勤務時間帯）'!$C$6:$K$35,9,FALSE))</f>
        <v/>
      </c>
      <c r="AF293" s="142" t="str">
        <f>IF(AF292="","",VLOOKUP(AF292,'シフト記号表（勤務時間帯）'!$C$6:$K$35,9,FALSE))</f>
        <v/>
      </c>
      <c r="AG293" s="118" t="str">
        <f>IF(AG292="","",VLOOKUP(AG292,'シフト記号表（勤務時間帯）'!$C$6:$K$35,9,FALSE))</f>
        <v/>
      </c>
      <c r="AH293" s="130" t="str">
        <f>IF(AH292="","",VLOOKUP(AH292,'シフト記号表（勤務時間帯）'!$C$6:$K$35,9,FALSE))</f>
        <v/>
      </c>
      <c r="AI293" s="130" t="str">
        <f>IF(AI292="","",VLOOKUP(AI292,'シフト記号表（勤務時間帯）'!$C$6:$K$35,9,FALSE))</f>
        <v/>
      </c>
      <c r="AJ293" s="130" t="str">
        <f>IF(AJ292="","",VLOOKUP(AJ292,'シフト記号表（勤務時間帯）'!$C$6:$K$35,9,FALSE))</f>
        <v/>
      </c>
      <c r="AK293" s="130" t="str">
        <f>IF(AK292="","",VLOOKUP(AK292,'シフト記号表（勤務時間帯）'!$C$6:$K$35,9,FALSE))</f>
        <v/>
      </c>
      <c r="AL293" s="130" t="str">
        <f>IF(AL292="","",VLOOKUP(AL292,'シフト記号表（勤務時間帯）'!$C$6:$K$35,9,FALSE))</f>
        <v/>
      </c>
      <c r="AM293" s="142" t="str">
        <f>IF(AM292="","",VLOOKUP(AM292,'シフト記号表（勤務時間帯）'!$C$6:$K$35,9,FALSE))</f>
        <v/>
      </c>
      <c r="AN293" s="118" t="str">
        <f>IF(AN292="","",VLOOKUP(AN292,'シフト記号表（勤務時間帯）'!$C$6:$K$35,9,FALSE))</f>
        <v/>
      </c>
      <c r="AO293" s="130" t="str">
        <f>IF(AO292="","",VLOOKUP(AO292,'シフト記号表（勤務時間帯）'!$C$6:$K$35,9,FALSE))</f>
        <v/>
      </c>
      <c r="AP293" s="130" t="str">
        <f>IF(AP292="","",VLOOKUP(AP292,'シフト記号表（勤務時間帯）'!$C$6:$K$35,9,FALSE))</f>
        <v/>
      </c>
      <c r="AQ293" s="130" t="str">
        <f>IF(AQ292="","",VLOOKUP(AQ292,'シフト記号表（勤務時間帯）'!$C$6:$K$35,9,FALSE))</f>
        <v/>
      </c>
      <c r="AR293" s="130" t="str">
        <f>IF(AR292="","",VLOOKUP(AR292,'シフト記号表（勤務時間帯）'!$C$6:$K$35,9,FALSE))</f>
        <v/>
      </c>
      <c r="AS293" s="130" t="str">
        <f>IF(AS292="","",VLOOKUP(AS292,'シフト記号表（勤務時間帯）'!$C$6:$K$35,9,FALSE))</f>
        <v/>
      </c>
      <c r="AT293" s="142" t="str">
        <f>IF(AT292="","",VLOOKUP(AT292,'シフト記号表（勤務時間帯）'!$C$6:$K$35,9,FALSE))</f>
        <v/>
      </c>
      <c r="AU293" s="118" t="str">
        <f>IF(AU292="","",VLOOKUP(AU292,'シフト記号表（勤務時間帯）'!$C$6:$K$35,9,FALSE))</f>
        <v/>
      </c>
      <c r="AV293" s="130" t="str">
        <f>IF(AV292="","",VLOOKUP(AV292,'シフト記号表（勤務時間帯）'!$C$6:$K$35,9,FALSE))</f>
        <v/>
      </c>
      <c r="AW293" s="130" t="str">
        <f>IF(AW292="","",VLOOKUP(AW292,'シフト記号表（勤務時間帯）'!$C$6:$K$35,9,FALSE))</f>
        <v/>
      </c>
      <c r="AX293" s="173">
        <f>IF($BB$3="４週",SUM(S293:AT293),IF($BB$3="暦月",SUM(S293:AW293),""))</f>
        <v>0</v>
      </c>
      <c r="AY293" s="181"/>
      <c r="AZ293" s="187">
        <f>IF($BB$3="４週",AX293/4,IF($BB$3="暦月",'通所型サービス（100名）'!AX293/('通所型サービス（100名）'!$BB$8/7),""))</f>
        <v>0</v>
      </c>
      <c r="BA293" s="105"/>
      <c r="BB293" s="18"/>
      <c r="BC293" s="32"/>
      <c r="BD293" s="32"/>
      <c r="BE293" s="32"/>
      <c r="BF293" s="80"/>
      <c r="BG293" s="3"/>
      <c r="BH293" s="3"/>
      <c r="BI293" s="3"/>
      <c r="BJ293" s="3"/>
      <c r="BK293" s="3"/>
      <c r="BL293" s="3"/>
      <c r="BM293" s="3"/>
      <c r="BN293" s="3"/>
      <c r="BO293" s="3"/>
      <c r="BP293" s="3"/>
      <c r="BQ293" s="3"/>
      <c r="BR293" s="3"/>
      <c r="BS293" s="3"/>
      <c r="BT293" s="3"/>
      <c r="BU293" s="3"/>
    </row>
    <row r="294" spans="1:73" ht="20.25" customHeight="1">
      <c r="A294" s="3"/>
      <c r="B294" s="11"/>
      <c r="C294" s="25"/>
      <c r="D294" s="37"/>
      <c r="E294" s="42"/>
      <c r="F294" s="209">
        <f>C292</f>
        <v>0</v>
      </c>
      <c r="G294" s="60"/>
      <c r="H294" s="69"/>
      <c r="I294" s="37"/>
      <c r="J294" s="37"/>
      <c r="K294" s="42"/>
      <c r="L294" s="69"/>
      <c r="M294" s="37"/>
      <c r="N294" s="37"/>
      <c r="O294" s="91"/>
      <c r="P294" s="95" t="s">
        <v>36</v>
      </c>
      <c r="Q294" s="101"/>
      <c r="R294" s="106"/>
      <c r="S294" s="119" t="str">
        <f>IF(S292="","",VLOOKUP(S292,'シフト記号表（勤務時間帯）'!$C$6:$U$35,19,FALSE))</f>
        <v/>
      </c>
      <c r="T294" s="131" t="str">
        <f>IF(T292="","",VLOOKUP(T292,'シフト記号表（勤務時間帯）'!$C$6:$U$35,19,FALSE))</f>
        <v/>
      </c>
      <c r="U294" s="131" t="str">
        <f>IF(U292="","",VLOOKUP(U292,'シフト記号表（勤務時間帯）'!$C$6:$U$35,19,FALSE))</f>
        <v/>
      </c>
      <c r="V294" s="131" t="str">
        <f>IF(V292="","",VLOOKUP(V292,'シフト記号表（勤務時間帯）'!$C$6:$U$35,19,FALSE))</f>
        <v/>
      </c>
      <c r="W294" s="131" t="str">
        <f>IF(W292="","",VLOOKUP(W292,'シフト記号表（勤務時間帯）'!$C$6:$U$35,19,FALSE))</f>
        <v/>
      </c>
      <c r="X294" s="131" t="str">
        <f>IF(X292="","",VLOOKUP(X292,'シフト記号表（勤務時間帯）'!$C$6:$U$35,19,FALSE))</f>
        <v/>
      </c>
      <c r="Y294" s="143" t="str">
        <f>IF(Y292="","",VLOOKUP(Y292,'シフト記号表（勤務時間帯）'!$C$6:$U$35,19,FALSE))</f>
        <v/>
      </c>
      <c r="Z294" s="119" t="str">
        <f>IF(Z292="","",VLOOKUP(Z292,'シフト記号表（勤務時間帯）'!$C$6:$U$35,19,FALSE))</f>
        <v/>
      </c>
      <c r="AA294" s="131" t="str">
        <f>IF(AA292="","",VLOOKUP(AA292,'シフト記号表（勤務時間帯）'!$C$6:$U$35,19,FALSE))</f>
        <v/>
      </c>
      <c r="AB294" s="131" t="str">
        <f>IF(AB292="","",VLOOKUP(AB292,'シフト記号表（勤務時間帯）'!$C$6:$U$35,19,FALSE))</f>
        <v/>
      </c>
      <c r="AC294" s="131" t="str">
        <f>IF(AC292="","",VLOOKUP(AC292,'シフト記号表（勤務時間帯）'!$C$6:$U$35,19,FALSE))</f>
        <v/>
      </c>
      <c r="AD294" s="131" t="str">
        <f>IF(AD292="","",VLOOKUP(AD292,'シフト記号表（勤務時間帯）'!$C$6:$U$35,19,FALSE))</f>
        <v/>
      </c>
      <c r="AE294" s="131" t="str">
        <f>IF(AE292="","",VLOOKUP(AE292,'シフト記号表（勤務時間帯）'!$C$6:$U$35,19,FALSE))</f>
        <v/>
      </c>
      <c r="AF294" s="143" t="str">
        <f>IF(AF292="","",VLOOKUP(AF292,'シフト記号表（勤務時間帯）'!$C$6:$U$35,19,FALSE))</f>
        <v/>
      </c>
      <c r="AG294" s="119" t="str">
        <f>IF(AG292="","",VLOOKUP(AG292,'シフト記号表（勤務時間帯）'!$C$6:$U$35,19,FALSE))</f>
        <v/>
      </c>
      <c r="AH294" s="131" t="str">
        <f>IF(AH292="","",VLOOKUP(AH292,'シフト記号表（勤務時間帯）'!$C$6:$U$35,19,FALSE))</f>
        <v/>
      </c>
      <c r="AI294" s="131" t="str">
        <f>IF(AI292="","",VLOOKUP(AI292,'シフト記号表（勤務時間帯）'!$C$6:$U$35,19,FALSE))</f>
        <v/>
      </c>
      <c r="AJ294" s="131" t="str">
        <f>IF(AJ292="","",VLOOKUP(AJ292,'シフト記号表（勤務時間帯）'!$C$6:$U$35,19,FALSE))</f>
        <v/>
      </c>
      <c r="AK294" s="131" t="str">
        <f>IF(AK292="","",VLOOKUP(AK292,'シフト記号表（勤務時間帯）'!$C$6:$U$35,19,FALSE))</f>
        <v/>
      </c>
      <c r="AL294" s="131" t="str">
        <f>IF(AL292="","",VLOOKUP(AL292,'シフト記号表（勤務時間帯）'!$C$6:$U$35,19,FALSE))</f>
        <v/>
      </c>
      <c r="AM294" s="143" t="str">
        <f>IF(AM292="","",VLOOKUP(AM292,'シフト記号表（勤務時間帯）'!$C$6:$U$35,19,FALSE))</f>
        <v/>
      </c>
      <c r="AN294" s="119" t="str">
        <f>IF(AN292="","",VLOOKUP(AN292,'シフト記号表（勤務時間帯）'!$C$6:$U$35,19,FALSE))</f>
        <v/>
      </c>
      <c r="AO294" s="131" t="str">
        <f>IF(AO292="","",VLOOKUP(AO292,'シフト記号表（勤務時間帯）'!$C$6:$U$35,19,FALSE))</f>
        <v/>
      </c>
      <c r="AP294" s="131" t="str">
        <f>IF(AP292="","",VLOOKUP(AP292,'シフト記号表（勤務時間帯）'!$C$6:$U$35,19,FALSE))</f>
        <v/>
      </c>
      <c r="AQ294" s="131" t="str">
        <f>IF(AQ292="","",VLOOKUP(AQ292,'シフト記号表（勤務時間帯）'!$C$6:$U$35,19,FALSE))</f>
        <v/>
      </c>
      <c r="AR294" s="131" t="str">
        <f>IF(AR292="","",VLOOKUP(AR292,'シフト記号表（勤務時間帯）'!$C$6:$U$35,19,FALSE))</f>
        <v/>
      </c>
      <c r="AS294" s="131" t="str">
        <f>IF(AS292="","",VLOOKUP(AS292,'シフト記号表（勤務時間帯）'!$C$6:$U$35,19,FALSE))</f>
        <v/>
      </c>
      <c r="AT294" s="143" t="str">
        <f>IF(AT292="","",VLOOKUP(AT292,'シフト記号表（勤務時間帯）'!$C$6:$U$35,19,FALSE))</f>
        <v/>
      </c>
      <c r="AU294" s="119" t="str">
        <f>IF(AU292="","",VLOOKUP(AU292,'シフト記号表（勤務時間帯）'!$C$6:$U$35,19,FALSE))</f>
        <v/>
      </c>
      <c r="AV294" s="131" t="str">
        <f>IF(AV292="","",VLOOKUP(AV292,'シフト記号表（勤務時間帯）'!$C$6:$U$35,19,FALSE))</f>
        <v/>
      </c>
      <c r="AW294" s="131" t="str">
        <f>IF(AW292="","",VLOOKUP(AW292,'シフト記号表（勤務時間帯）'!$C$6:$U$35,19,FALSE))</f>
        <v/>
      </c>
      <c r="AX294" s="174">
        <f>IF($BB$3="４週",SUM(S294:AT294),IF($BB$3="暦月",SUM(S294:AW294),""))</f>
        <v>0</v>
      </c>
      <c r="AY294" s="182"/>
      <c r="AZ294" s="188">
        <f>IF($BB$3="４週",AX294/4,IF($BB$3="暦月",'通所型サービス（100名）'!AX294/('通所型サービス（100名）'!$BB$8/7),""))</f>
        <v>0</v>
      </c>
      <c r="BA294" s="106"/>
      <c r="BB294" s="25"/>
      <c r="BC294" s="37"/>
      <c r="BD294" s="37"/>
      <c r="BE294" s="37"/>
      <c r="BF294" s="91"/>
      <c r="BG294" s="3"/>
      <c r="BH294" s="3"/>
      <c r="BI294" s="3"/>
      <c r="BJ294" s="3"/>
      <c r="BK294" s="3"/>
      <c r="BL294" s="3"/>
      <c r="BM294" s="3"/>
      <c r="BN294" s="3"/>
      <c r="BO294" s="3"/>
      <c r="BP294" s="3"/>
      <c r="BQ294" s="3"/>
      <c r="BR294" s="3"/>
      <c r="BS294" s="3"/>
      <c r="BT294" s="3"/>
      <c r="BU294" s="3"/>
    </row>
    <row r="295" spans="1:73" ht="20.25" customHeight="1">
      <c r="A295" s="3"/>
      <c r="B295" s="12">
        <f>B292+1</f>
        <v>92</v>
      </c>
      <c r="C295" s="27"/>
      <c r="D295" s="38"/>
      <c r="E295" s="43"/>
      <c r="F295" s="51"/>
      <c r="G295" s="51"/>
      <c r="H295" s="70"/>
      <c r="I295" s="38"/>
      <c r="J295" s="38"/>
      <c r="K295" s="43"/>
      <c r="L295" s="84"/>
      <c r="M295" s="38"/>
      <c r="N295" s="38"/>
      <c r="O295" s="90"/>
      <c r="P295" s="96" t="s">
        <v>54</v>
      </c>
      <c r="Q295" s="102"/>
      <c r="R295" s="107"/>
      <c r="S295" s="216"/>
      <c r="T295" s="218"/>
      <c r="U295" s="218"/>
      <c r="V295" s="218"/>
      <c r="W295" s="218"/>
      <c r="X295" s="218"/>
      <c r="Y295" s="219"/>
      <c r="Z295" s="216"/>
      <c r="AA295" s="218"/>
      <c r="AB295" s="218"/>
      <c r="AC295" s="218"/>
      <c r="AD295" s="218"/>
      <c r="AE295" s="218"/>
      <c r="AF295" s="219"/>
      <c r="AG295" s="216"/>
      <c r="AH295" s="218"/>
      <c r="AI295" s="218"/>
      <c r="AJ295" s="218"/>
      <c r="AK295" s="218"/>
      <c r="AL295" s="218"/>
      <c r="AM295" s="219"/>
      <c r="AN295" s="216"/>
      <c r="AO295" s="218"/>
      <c r="AP295" s="218"/>
      <c r="AQ295" s="218"/>
      <c r="AR295" s="218"/>
      <c r="AS295" s="218"/>
      <c r="AT295" s="219"/>
      <c r="AU295" s="216"/>
      <c r="AV295" s="218"/>
      <c r="AW295" s="218"/>
      <c r="AX295" s="221"/>
      <c r="AY295" s="183"/>
      <c r="AZ295" s="226"/>
      <c r="BA295" s="107"/>
      <c r="BB295" s="198"/>
      <c r="BC295" s="38"/>
      <c r="BD295" s="38"/>
      <c r="BE295" s="38"/>
      <c r="BF295" s="90"/>
      <c r="BG295" s="3"/>
      <c r="BH295" s="3"/>
      <c r="BI295" s="3"/>
      <c r="BJ295" s="3"/>
      <c r="BK295" s="3"/>
      <c r="BL295" s="3"/>
      <c r="BM295" s="3"/>
      <c r="BN295" s="3"/>
      <c r="BO295" s="3"/>
      <c r="BP295" s="3"/>
      <c r="BQ295" s="3"/>
      <c r="BR295" s="3"/>
      <c r="BS295" s="3"/>
      <c r="BT295" s="3"/>
      <c r="BU295" s="3"/>
    </row>
    <row r="296" spans="1:73" ht="20.25" customHeight="1">
      <c r="A296" s="3"/>
      <c r="B296" s="8"/>
      <c r="C296" s="18"/>
      <c r="D296" s="32"/>
      <c r="E296" s="40"/>
      <c r="F296" s="49"/>
      <c r="G296" s="57"/>
      <c r="H296" s="66"/>
      <c r="I296" s="32"/>
      <c r="J296" s="32"/>
      <c r="K296" s="40"/>
      <c r="L296" s="66"/>
      <c r="M296" s="32"/>
      <c r="N296" s="32"/>
      <c r="O296" s="80"/>
      <c r="P296" s="94" t="s">
        <v>69</v>
      </c>
      <c r="Q296" s="100"/>
      <c r="R296" s="105"/>
      <c r="S296" s="118" t="str">
        <f>IF(S295="","",VLOOKUP(S295,'シフト記号表（勤務時間帯）'!$C$6:$K$35,9,FALSE))</f>
        <v/>
      </c>
      <c r="T296" s="130" t="str">
        <f>IF(T295="","",VLOOKUP(T295,'シフト記号表（勤務時間帯）'!$C$6:$K$35,9,FALSE))</f>
        <v/>
      </c>
      <c r="U296" s="130" t="str">
        <f>IF(U295="","",VLOOKUP(U295,'シフト記号表（勤務時間帯）'!$C$6:$K$35,9,FALSE))</f>
        <v/>
      </c>
      <c r="V296" s="130" t="str">
        <f>IF(V295="","",VLOOKUP(V295,'シフト記号表（勤務時間帯）'!$C$6:$K$35,9,FALSE))</f>
        <v/>
      </c>
      <c r="W296" s="130" t="str">
        <f>IF(W295="","",VLOOKUP(W295,'シフト記号表（勤務時間帯）'!$C$6:$K$35,9,FALSE))</f>
        <v/>
      </c>
      <c r="X296" s="130" t="str">
        <f>IF(X295="","",VLOOKUP(X295,'シフト記号表（勤務時間帯）'!$C$6:$K$35,9,FALSE))</f>
        <v/>
      </c>
      <c r="Y296" s="142" t="str">
        <f>IF(Y295="","",VLOOKUP(Y295,'シフト記号表（勤務時間帯）'!$C$6:$K$35,9,FALSE))</f>
        <v/>
      </c>
      <c r="Z296" s="118" t="str">
        <f>IF(Z295="","",VLOOKUP(Z295,'シフト記号表（勤務時間帯）'!$C$6:$K$35,9,FALSE))</f>
        <v/>
      </c>
      <c r="AA296" s="130" t="str">
        <f>IF(AA295="","",VLOOKUP(AA295,'シフト記号表（勤務時間帯）'!$C$6:$K$35,9,FALSE))</f>
        <v/>
      </c>
      <c r="AB296" s="130" t="str">
        <f>IF(AB295="","",VLOOKUP(AB295,'シフト記号表（勤務時間帯）'!$C$6:$K$35,9,FALSE))</f>
        <v/>
      </c>
      <c r="AC296" s="130" t="str">
        <f>IF(AC295="","",VLOOKUP(AC295,'シフト記号表（勤務時間帯）'!$C$6:$K$35,9,FALSE))</f>
        <v/>
      </c>
      <c r="AD296" s="130" t="str">
        <f>IF(AD295="","",VLOOKUP(AD295,'シフト記号表（勤務時間帯）'!$C$6:$K$35,9,FALSE))</f>
        <v/>
      </c>
      <c r="AE296" s="130" t="str">
        <f>IF(AE295="","",VLOOKUP(AE295,'シフト記号表（勤務時間帯）'!$C$6:$K$35,9,FALSE))</f>
        <v/>
      </c>
      <c r="AF296" s="142" t="str">
        <f>IF(AF295="","",VLOOKUP(AF295,'シフト記号表（勤務時間帯）'!$C$6:$K$35,9,FALSE))</f>
        <v/>
      </c>
      <c r="AG296" s="118" t="str">
        <f>IF(AG295="","",VLOOKUP(AG295,'シフト記号表（勤務時間帯）'!$C$6:$K$35,9,FALSE))</f>
        <v/>
      </c>
      <c r="AH296" s="130" t="str">
        <f>IF(AH295="","",VLOOKUP(AH295,'シフト記号表（勤務時間帯）'!$C$6:$K$35,9,FALSE))</f>
        <v/>
      </c>
      <c r="AI296" s="130" t="str">
        <f>IF(AI295="","",VLOOKUP(AI295,'シフト記号表（勤務時間帯）'!$C$6:$K$35,9,FALSE))</f>
        <v/>
      </c>
      <c r="AJ296" s="130" t="str">
        <f>IF(AJ295="","",VLOOKUP(AJ295,'シフト記号表（勤務時間帯）'!$C$6:$K$35,9,FALSE))</f>
        <v/>
      </c>
      <c r="AK296" s="130" t="str">
        <f>IF(AK295="","",VLOOKUP(AK295,'シフト記号表（勤務時間帯）'!$C$6:$K$35,9,FALSE))</f>
        <v/>
      </c>
      <c r="AL296" s="130" t="str">
        <f>IF(AL295="","",VLOOKUP(AL295,'シフト記号表（勤務時間帯）'!$C$6:$K$35,9,FALSE))</f>
        <v/>
      </c>
      <c r="AM296" s="142" t="str">
        <f>IF(AM295="","",VLOOKUP(AM295,'シフト記号表（勤務時間帯）'!$C$6:$K$35,9,FALSE))</f>
        <v/>
      </c>
      <c r="AN296" s="118" t="str">
        <f>IF(AN295="","",VLOOKUP(AN295,'シフト記号表（勤務時間帯）'!$C$6:$K$35,9,FALSE))</f>
        <v/>
      </c>
      <c r="AO296" s="130" t="str">
        <f>IF(AO295="","",VLOOKUP(AO295,'シフト記号表（勤務時間帯）'!$C$6:$K$35,9,FALSE))</f>
        <v/>
      </c>
      <c r="AP296" s="130" t="str">
        <f>IF(AP295="","",VLOOKUP(AP295,'シフト記号表（勤務時間帯）'!$C$6:$K$35,9,FALSE))</f>
        <v/>
      </c>
      <c r="AQ296" s="130" t="str">
        <f>IF(AQ295="","",VLOOKUP(AQ295,'シフト記号表（勤務時間帯）'!$C$6:$K$35,9,FALSE))</f>
        <v/>
      </c>
      <c r="AR296" s="130" t="str">
        <f>IF(AR295="","",VLOOKUP(AR295,'シフト記号表（勤務時間帯）'!$C$6:$K$35,9,FALSE))</f>
        <v/>
      </c>
      <c r="AS296" s="130" t="str">
        <f>IF(AS295="","",VLOOKUP(AS295,'シフト記号表（勤務時間帯）'!$C$6:$K$35,9,FALSE))</f>
        <v/>
      </c>
      <c r="AT296" s="142" t="str">
        <f>IF(AT295="","",VLOOKUP(AT295,'シフト記号表（勤務時間帯）'!$C$6:$K$35,9,FALSE))</f>
        <v/>
      </c>
      <c r="AU296" s="118" t="str">
        <f>IF(AU295="","",VLOOKUP(AU295,'シフト記号表（勤務時間帯）'!$C$6:$K$35,9,FALSE))</f>
        <v/>
      </c>
      <c r="AV296" s="130" t="str">
        <f>IF(AV295="","",VLOOKUP(AV295,'シフト記号表（勤務時間帯）'!$C$6:$K$35,9,FALSE))</f>
        <v/>
      </c>
      <c r="AW296" s="130" t="str">
        <f>IF(AW295="","",VLOOKUP(AW295,'シフト記号表（勤務時間帯）'!$C$6:$K$35,9,FALSE))</f>
        <v/>
      </c>
      <c r="AX296" s="173">
        <f>IF($BB$3="４週",SUM(S296:AT296),IF($BB$3="暦月",SUM(S296:AW296),""))</f>
        <v>0</v>
      </c>
      <c r="AY296" s="181"/>
      <c r="AZ296" s="187">
        <f>IF($BB$3="４週",AX296/4,IF($BB$3="暦月",'通所型サービス（100名）'!AX296/('通所型サービス（100名）'!$BB$8/7),""))</f>
        <v>0</v>
      </c>
      <c r="BA296" s="105"/>
      <c r="BB296" s="18"/>
      <c r="BC296" s="32"/>
      <c r="BD296" s="32"/>
      <c r="BE296" s="32"/>
      <c r="BF296" s="80"/>
      <c r="BG296" s="3"/>
      <c r="BH296" s="3"/>
      <c r="BI296" s="3"/>
      <c r="BJ296" s="3"/>
      <c r="BK296" s="3"/>
      <c r="BL296" s="3"/>
      <c r="BM296" s="3"/>
      <c r="BN296" s="3"/>
      <c r="BO296" s="3"/>
      <c r="BP296" s="3"/>
      <c r="BQ296" s="3"/>
      <c r="BR296" s="3"/>
      <c r="BS296" s="3"/>
      <c r="BT296" s="3"/>
      <c r="BU296" s="3"/>
    </row>
    <row r="297" spans="1:73" ht="20.25" customHeight="1">
      <c r="A297" s="3"/>
      <c r="B297" s="11"/>
      <c r="C297" s="25"/>
      <c r="D297" s="37"/>
      <c r="E297" s="42"/>
      <c r="F297" s="209">
        <f>C295</f>
        <v>0</v>
      </c>
      <c r="G297" s="60"/>
      <c r="H297" s="69"/>
      <c r="I297" s="37"/>
      <c r="J297" s="37"/>
      <c r="K297" s="42"/>
      <c r="L297" s="69"/>
      <c r="M297" s="37"/>
      <c r="N297" s="37"/>
      <c r="O297" s="91"/>
      <c r="P297" s="95" t="s">
        <v>36</v>
      </c>
      <c r="Q297" s="101"/>
      <c r="R297" s="106"/>
      <c r="S297" s="119" t="str">
        <f>IF(S295="","",VLOOKUP(S295,'シフト記号表（勤務時間帯）'!$C$6:$U$35,19,FALSE))</f>
        <v/>
      </c>
      <c r="T297" s="131" t="str">
        <f>IF(T295="","",VLOOKUP(T295,'シフト記号表（勤務時間帯）'!$C$6:$U$35,19,FALSE))</f>
        <v/>
      </c>
      <c r="U297" s="131" t="str">
        <f>IF(U295="","",VLOOKUP(U295,'シフト記号表（勤務時間帯）'!$C$6:$U$35,19,FALSE))</f>
        <v/>
      </c>
      <c r="V297" s="131" t="str">
        <f>IF(V295="","",VLOOKUP(V295,'シフト記号表（勤務時間帯）'!$C$6:$U$35,19,FALSE))</f>
        <v/>
      </c>
      <c r="W297" s="131" t="str">
        <f>IF(W295="","",VLOOKUP(W295,'シフト記号表（勤務時間帯）'!$C$6:$U$35,19,FALSE))</f>
        <v/>
      </c>
      <c r="X297" s="131" t="str">
        <f>IF(X295="","",VLOOKUP(X295,'シフト記号表（勤務時間帯）'!$C$6:$U$35,19,FALSE))</f>
        <v/>
      </c>
      <c r="Y297" s="143" t="str">
        <f>IF(Y295="","",VLOOKUP(Y295,'シフト記号表（勤務時間帯）'!$C$6:$U$35,19,FALSE))</f>
        <v/>
      </c>
      <c r="Z297" s="119" t="str">
        <f>IF(Z295="","",VLOOKUP(Z295,'シフト記号表（勤務時間帯）'!$C$6:$U$35,19,FALSE))</f>
        <v/>
      </c>
      <c r="AA297" s="131" t="str">
        <f>IF(AA295="","",VLOOKUP(AA295,'シフト記号表（勤務時間帯）'!$C$6:$U$35,19,FALSE))</f>
        <v/>
      </c>
      <c r="AB297" s="131" t="str">
        <f>IF(AB295="","",VLOOKUP(AB295,'シフト記号表（勤務時間帯）'!$C$6:$U$35,19,FALSE))</f>
        <v/>
      </c>
      <c r="AC297" s="131" t="str">
        <f>IF(AC295="","",VLOOKUP(AC295,'シフト記号表（勤務時間帯）'!$C$6:$U$35,19,FALSE))</f>
        <v/>
      </c>
      <c r="AD297" s="131" t="str">
        <f>IF(AD295="","",VLOOKUP(AD295,'シフト記号表（勤務時間帯）'!$C$6:$U$35,19,FALSE))</f>
        <v/>
      </c>
      <c r="AE297" s="131" t="str">
        <f>IF(AE295="","",VLOOKUP(AE295,'シフト記号表（勤務時間帯）'!$C$6:$U$35,19,FALSE))</f>
        <v/>
      </c>
      <c r="AF297" s="143" t="str">
        <f>IF(AF295="","",VLOOKUP(AF295,'シフト記号表（勤務時間帯）'!$C$6:$U$35,19,FALSE))</f>
        <v/>
      </c>
      <c r="AG297" s="119" t="str">
        <f>IF(AG295="","",VLOOKUP(AG295,'シフト記号表（勤務時間帯）'!$C$6:$U$35,19,FALSE))</f>
        <v/>
      </c>
      <c r="AH297" s="131" t="str">
        <f>IF(AH295="","",VLOOKUP(AH295,'シフト記号表（勤務時間帯）'!$C$6:$U$35,19,FALSE))</f>
        <v/>
      </c>
      <c r="AI297" s="131" t="str">
        <f>IF(AI295="","",VLOOKUP(AI295,'シフト記号表（勤務時間帯）'!$C$6:$U$35,19,FALSE))</f>
        <v/>
      </c>
      <c r="AJ297" s="131" t="str">
        <f>IF(AJ295="","",VLOOKUP(AJ295,'シフト記号表（勤務時間帯）'!$C$6:$U$35,19,FALSE))</f>
        <v/>
      </c>
      <c r="AK297" s="131" t="str">
        <f>IF(AK295="","",VLOOKUP(AK295,'シフト記号表（勤務時間帯）'!$C$6:$U$35,19,FALSE))</f>
        <v/>
      </c>
      <c r="AL297" s="131" t="str">
        <f>IF(AL295="","",VLOOKUP(AL295,'シフト記号表（勤務時間帯）'!$C$6:$U$35,19,FALSE))</f>
        <v/>
      </c>
      <c r="AM297" s="143" t="str">
        <f>IF(AM295="","",VLOOKUP(AM295,'シフト記号表（勤務時間帯）'!$C$6:$U$35,19,FALSE))</f>
        <v/>
      </c>
      <c r="AN297" s="119" t="str">
        <f>IF(AN295="","",VLOOKUP(AN295,'シフト記号表（勤務時間帯）'!$C$6:$U$35,19,FALSE))</f>
        <v/>
      </c>
      <c r="AO297" s="131" t="str">
        <f>IF(AO295="","",VLOOKUP(AO295,'シフト記号表（勤務時間帯）'!$C$6:$U$35,19,FALSE))</f>
        <v/>
      </c>
      <c r="AP297" s="131" t="str">
        <f>IF(AP295="","",VLOOKUP(AP295,'シフト記号表（勤務時間帯）'!$C$6:$U$35,19,FALSE))</f>
        <v/>
      </c>
      <c r="AQ297" s="131" t="str">
        <f>IF(AQ295="","",VLOOKUP(AQ295,'シフト記号表（勤務時間帯）'!$C$6:$U$35,19,FALSE))</f>
        <v/>
      </c>
      <c r="AR297" s="131" t="str">
        <f>IF(AR295="","",VLOOKUP(AR295,'シフト記号表（勤務時間帯）'!$C$6:$U$35,19,FALSE))</f>
        <v/>
      </c>
      <c r="AS297" s="131" t="str">
        <f>IF(AS295="","",VLOOKUP(AS295,'シフト記号表（勤務時間帯）'!$C$6:$U$35,19,FALSE))</f>
        <v/>
      </c>
      <c r="AT297" s="143" t="str">
        <f>IF(AT295="","",VLOOKUP(AT295,'シフト記号表（勤務時間帯）'!$C$6:$U$35,19,FALSE))</f>
        <v/>
      </c>
      <c r="AU297" s="119" t="str">
        <f>IF(AU295="","",VLOOKUP(AU295,'シフト記号表（勤務時間帯）'!$C$6:$U$35,19,FALSE))</f>
        <v/>
      </c>
      <c r="AV297" s="131" t="str">
        <f>IF(AV295="","",VLOOKUP(AV295,'シフト記号表（勤務時間帯）'!$C$6:$U$35,19,FALSE))</f>
        <v/>
      </c>
      <c r="AW297" s="131" t="str">
        <f>IF(AW295="","",VLOOKUP(AW295,'シフト記号表（勤務時間帯）'!$C$6:$U$35,19,FALSE))</f>
        <v/>
      </c>
      <c r="AX297" s="174">
        <f>IF($BB$3="４週",SUM(S297:AT297),IF($BB$3="暦月",SUM(S297:AW297),""))</f>
        <v>0</v>
      </c>
      <c r="AY297" s="182"/>
      <c r="AZ297" s="188">
        <f>IF($BB$3="４週",AX297/4,IF($BB$3="暦月",'通所型サービス（100名）'!AX297/('通所型サービス（100名）'!$BB$8/7),""))</f>
        <v>0</v>
      </c>
      <c r="BA297" s="106"/>
      <c r="BB297" s="25"/>
      <c r="BC297" s="37"/>
      <c r="BD297" s="37"/>
      <c r="BE297" s="37"/>
      <c r="BF297" s="91"/>
      <c r="BG297" s="3"/>
      <c r="BH297" s="3"/>
      <c r="BI297" s="3"/>
      <c r="BJ297" s="3"/>
      <c r="BK297" s="3"/>
      <c r="BL297" s="3"/>
      <c r="BM297" s="3"/>
      <c r="BN297" s="3"/>
      <c r="BO297" s="3"/>
      <c r="BP297" s="3"/>
      <c r="BQ297" s="3"/>
      <c r="BR297" s="3"/>
      <c r="BS297" s="3"/>
      <c r="BT297" s="3"/>
      <c r="BU297" s="3"/>
    </row>
    <row r="298" spans="1:73" ht="20.25" customHeight="1">
      <c r="A298" s="3"/>
      <c r="B298" s="12">
        <f>B295+1</f>
        <v>93</v>
      </c>
      <c r="C298" s="27"/>
      <c r="D298" s="38"/>
      <c r="E298" s="43"/>
      <c r="F298" s="51"/>
      <c r="G298" s="51"/>
      <c r="H298" s="70"/>
      <c r="I298" s="38"/>
      <c r="J298" s="38"/>
      <c r="K298" s="43"/>
      <c r="L298" s="84"/>
      <c r="M298" s="38"/>
      <c r="N298" s="38"/>
      <c r="O298" s="90"/>
      <c r="P298" s="96" t="s">
        <v>54</v>
      </c>
      <c r="Q298" s="102"/>
      <c r="R298" s="107"/>
      <c r="S298" s="216"/>
      <c r="T298" s="218"/>
      <c r="U298" s="218"/>
      <c r="V298" s="218"/>
      <c r="W298" s="218"/>
      <c r="X298" s="218"/>
      <c r="Y298" s="219"/>
      <c r="Z298" s="216"/>
      <c r="AA298" s="218"/>
      <c r="AB298" s="218"/>
      <c r="AC298" s="218"/>
      <c r="AD298" s="218"/>
      <c r="AE298" s="218"/>
      <c r="AF298" s="219"/>
      <c r="AG298" s="216"/>
      <c r="AH298" s="218"/>
      <c r="AI298" s="218"/>
      <c r="AJ298" s="218"/>
      <c r="AK298" s="218"/>
      <c r="AL298" s="218"/>
      <c r="AM298" s="219"/>
      <c r="AN298" s="216"/>
      <c r="AO298" s="218"/>
      <c r="AP298" s="218"/>
      <c r="AQ298" s="218"/>
      <c r="AR298" s="218"/>
      <c r="AS298" s="218"/>
      <c r="AT298" s="219"/>
      <c r="AU298" s="216"/>
      <c r="AV298" s="218"/>
      <c r="AW298" s="218"/>
      <c r="AX298" s="221"/>
      <c r="AY298" s="183"/>
      <c r="AZ298" s="226"/>
      <c r="BA298" s="107"/>
      <c r="BB298" s="198"/>
      <c r="BC298" s="38"/>
      <c r="BD298" s="38"/>
      <c r="BE298" s="38"/>
      <c r="BF298" s="90"/>
      <c r="BG298" s="3"/>
      <c r="BH298" s="3"/>
      <c r="BI298" s="3"/>
      <c r="BJ298" s="3"/>
      <c r="BK298" s="3"/>
      <c r="BL298" s="3"/>
      <c r="BM298" s="3"/>
      <c r="BN298" s="3"/>
      <c r="BO298" s="3"/>
      <c r="BP298" s="3"/>
      <c r="BQ298" s="3"/>
      <c r="BR298" s="3"/>
      <c r="BS298" s="3"/>
      <c r="BT298" s="3"/>
      <c r="BU298" s="3"/>
    </row>
    <row r="299" spans="1:73" ht="20.25" customHeight="1">
      <c r="A299" s="3"/>
      <c r="B299" s="8"/>
      <c r="C299" s="18"/>
      <c r="D299" s="32"/>
      <c r="E299" s="40"/>
      <c r="F299" s="49"/>
      <c r="G299" s="57"/>
      <c r="H299" s="66"/>
      <c r="I299" s="32"/>
      <c r="J299" s="32"/>
      <c r="K299" s="40"/>
      <c r="L299" s="66"/>
      <c r="M299" s="32"/>
      <c r="N299" s="32"/>
      <c r="O299" s="80"/>
      <c r="P299" s="94" t="s">
        <v>69</v>
      </c>
      <c r="Q299" s="100"/>
      <c r="R299" s="105"/>
      <c r="S299" s="118" t="str">
        <f>IF(S298="","",VLOOKUP(S298,'シフト記号表（勤務時間帯）'!$C$6:$K$35,9,FALSE))</f>
        <v/>
      </c>
      <c r="T299" s="130" t="str">
        <f>IF(T298="","",VLOOKUP(T298,'シフト記号表（勤務時間帯）'!$C$6:$K$35,9,FALSE))</f>
        <v/>
      </c>
      <c r="U299" s="130" t="str">
        <f>IF(U298="","",VLOOKUP(U298,'シフト記号表（勤務時間帯）'!$C$6:$K$35,9,FALSE))</f>
        <v/>
      </c>
      <c r="V299" s="130" t="str">
        <f>IF(V298="","",VLOOKUP(V298,'シフト記号表（勤務時間帯）'!$C$6:$K$35,9,FALSE))</f>
        <v/>
      </c>
      <c r="W299" s="130" t="str">
        <f>IF(W298="","",VLOOKUP(W298,'シフト記号表（勤務時間帯）'!$C$6:$K$35,9,FALSE))</f>
        <v/>
      </c>
      <c r="X299" s="130" t="str">
        <f>IF(X298="","",VLOOKUP(X298,'シフト記号表（勤務時間帯）'!$C$6:$K$35,9,FALSE))</f>
        <v/>
      </c>
      <c r="Y299" s="142" t="str">
        <f>IF(Y298="","",VLOOKUP(Y298,'シフト記号表（勤務時間帯）'!$C$6:$K$35,9,FALSE))</f>
        <v/>
      </c>
      <c r="Z299" s="118" t="str">
        <f>IF(Z298="","",VLOOKUP(Z298,'シフト記号表（勤務時間帯）'!$C$6:$K$35,9,FALSE))</f>
        <v/>
      </c>
      <c r="AA299" s="130" t="str">
        <f>IF(AA298="","",VLOOKUP(AA298,'シフト記号表（勤務時間帯）'!$C$6:$K$35,9,FALSE))</f>
        <v/>
      </c>
      <c r="AB299" s="130" t="str">
        <f>IF(AB298="","",VLOOKUP(AB298,'シフト記号表（勤務時間帯）'!$C$6:$K$35,9,FALSE))</f>
        <v/>
      </c>
      <c r="AC299" s="130" t="str">
        <f>IF(AC298="","",VLOOKUP(AC298,'シフト記号表（勤務時間帯）'!$C$6:$K$35,9,FALSE))</f>
        <v/>
      </c>
      <c r="AD299" s="130" t="str">
        <f>IF(AD298="","",VLOOKUP(AD298,'シフト記号表（勤務時間帯）'!$C$6:$K$35,9,FALSE))</f>
        <v/>
      </c>
      <c r="AE299" s="130" t="str">
        <f>IF(AE298="","",VLOOKUP(AE298,'シフト記号表（勤務時間帯）'!$C$6:$K$35,9,FALSE))</f>
        <v/>
      </c>
      <c r="AF299" s="142" t="str">
        <f>IF(AF298="","",VLOOKUP(AF298,'シフト記号表（勤務時間帯）'!$C$6:$K$35,9,FALSE))</f>
        <v/>
      </c>
      <c r="AG299" s="118" t="str">
        <f>IF(AG298="","",VLOOKUP(AG298,'シフト記号表（勤務時間帯）'!$C$6:$K$35,9,FALSE))</f>
        <v/>
      </c>
      <c r="AH299" s="130" t="str">
        <f>IF(AH298="","",VLOOKUP(AH298,'シフト記号表（勤務時間帯）'!$C$6:$K$35,9,FALSE))</f>
        <v/>
      </c>
      <c r="AI299" s="130" t="str">
        <f>IF(AI298="","",VLOOKUP(AI298,'シフト記号表（勤務時間帯）'!$C$6:$K$35,9,FALSE))</f>
        <v/>
      </c>
      <c r="AJ299" s="130" t="str">
        <f>IF(AJ298="","",VLOOKUP(AJ298,'シフト記号表（勤務時間帯）'!$C$6:$K$35,9,FALSE))</f>
        <v/>
      </c>
      <c r="AK299" s="130" t="str">
        <f>IF(AK298="","",VLOOKUP(AK298,'シフト記号表（勤務時間帯）'!$C$6:$K$35,9,FALSE))</f>
        <v/>
      </c>
      <c r="AL299" s="130" t="str">
        <f>IF(AL298="","",VLOOKUP(AL298,'シフト記号表（勤務時間帯）'!$C$6:$K$35,9,FALSE))</f>
        <v/>
      </c>
      <c r="AM299" s="142" t="str">
        <f>IF(AM298="","",VLOOKUP(AM298,'シフト記号表（勤務時間帯）'!$C$6:$K$35,9,FALSE))</f>
        <v/>
      </c>
      <c r="AN299" s="118" t="str">
        <f>IF(AN298="","",VLOOKUP(AN298,'シフト記号表（勤務時間帯）'!$C$6:$K$35,9,FALSE))</f>
        <v/>
      </c>
      <c r="AO299" s="130" t="str">
        <f>IF(AO298="","",VLOOKUP(AO298,'シフト記号表（勤務時間帯）'!$C$6:$K$35,9,FALSE))</f>
        <v/>
      </c>
      <c r="AP299" s="130" t="str">
        <f>IF(AP298="","",VLOOKUP(AP298,'シフト記号表（勤務時間帯）'!$C$6:$K$35,9,FALSE))</f>
        <v/>
      </c>
      <c r="AQ299" s="130" t="str">
        <f>IF(AQ298="","",VLOOKUP(AQ298,'シフト記号表（勤務時間帯）'!$C$6:$K$35,9,FALSE))</f>
        <v/>
      </c>
      <c r="AR299" s="130" t="str">
        <f>IF(AR298="","",VLOOKUP(AR298,'シフト記号表（勤務時間帯）'!$C$6:$K$35,9,FALSE))</f>
        <v/>
      </c>
      <c r="AS299" s="130" t="str">
        <f>IF(AS298="","",VLOOKUP(AS298,'シフト記号表（勤務時間帯）'!$C$6:$K$35,9,FALSE))</f>
        <v/>
      </c>
      <c r="AT299" s="142" t="str">
        <f>IF(AT298="","",VLOOKUP(AT298,'シフト記号表（勤務時間帯）'!$C$6:$K$35,9,FALSE))</f>
        <v/>
      </c>
      <c r="AU299" s="118" t="str">
        <f>IF(AU298="","",VLOOKUP(AU298,'シフト記号表（勤務時間帯）'!$C$6:$K$35,9,FALSE))</f>
        <v/>
      </c>
      <c r="AV299" s="130" t="str">
        <f>IF(AV298="","",VLOOKUP(AV298,'シフト記号表（勤務時間帯）'!$C$6:$K$35,9,FALSE))</f>
        <v/>
      </c>
      <c r="AW299" s="130" t="str">
        <f>IF(AW298="","",VLOOKUP(AW298,'シフト記号表（勤務時間帯）'!$C$6:$K$35,9,FALSE))</f>
        <v/>
      </c>
      <c r="AX299" s="173">
        <f>IF($BB$3="４週",SUM(S299:AT299),IF($BB$3="暦月",SUM(S299:AW299),""))</f>
        <v>0</v>
      </c>
      <c r="AY299" s="181"/>
      <c r="AZ299" s="187">
        <f>IF($BB$3="４週",AX299/4,IF($BB$3="暦月",'通所型サービス（100名）'!AX299/('通所型サービス（100名）'!$BB$8/7),""))</f>
        <v>0</v>
      </c>
      <c r="BA299" s="105"/>
      <c r="BB299" s="18"/>
      <c r="BC299" s="32"/>
      <c r="BD299" s="32"/>
      <c r="BE299" s="32"/>
      <c r="BF299" s="80"/>
      <c r="BG299" s="3"/>
      <c r="BH299" s="3"/>
      <c r="BI299" s="3"/>
      <c r="BJ299" s="3"/>
      <c r="BK299" s="3"/>
      <c r="BL299" s="3"/>
      <c r="BM299" s="3"/>
      <c r="BN299" s="3"/>
      <c r="BO299" s="3"/>
      <c r="BP299" s="3"/>
      <c r="BQ299" s="3"/>
      <c r="BR299" s="3"/>
      <c r="BS299" s="3"/>
      <c r="BT299" s="3"/>
      <c r="BU299" s="3"/>
    </row>
    <row r="300" spans="1:73" ht="20.25" customHeight="1">
      <c r="A300" s="3"/>
      <c r="B300" s="11"/>
      <c r="C300" s="25"/>
      <c r="D300" s="37"/>
      <c r="E300" s="42"/>
      <c r="F300" s="209">
        <f>C298</f>
        <v>0</v>
      </c>
      <c r="G300" s="60"/>
      <c r="H300" s="69"/>
      <c r="I300" s="37"/>
      <c r="J300" s="37"/>
      <c r="K300" s="42"/>
      <c r="L300" s="69"/>
      <c r="M300" s="37"/>
      <c r="N300" s="37"/>
      <c r="O300" s="91"/>
      <c r="P300" s="95" t="s">
        <v>36</v>
      </c>
      <c r="Q300" s="101"/>
      <c r="R300" s="106"/>
      <c r="S300" s="119" t="str">
        <f>IF(S298="","",VLOOKUP(S298,'シフト記号表（勤務時間帯）'!$C$6:$U$35,19,FALSE))</f>
        <v/>
      </c>
      <c r="T300" s="131" t="str">
        <f>IF(T298="","",VLOOKUP(T298,'シフト記号表（勤務時間帯）'!$C$6:$U$35,19,FALSE))</f>
        <v/>
      </c>
      <c r="U300" s="131" t="str">
        <f>IF(U298="","",VLOOKUP(U298,'シフト記号表（勤務時間帯）'!$C$6:$U$35,19,FALSE))</f>
        <v/>
      </c>
      <c r="V300" s="131" t="str">
        <f>IF(V298="","",VLOOKUP(V298,'シフト記号表（勤務時間帯）'!$C$6:$U$35,19,FALSE))</f>
        <v/>
      </c>
      <c r="W300" s="131" t="str">
        <f>IF(W298="","",VLOOKUP(W298,'シフト記号表（勤務時間帯）'!$C$6:$U$35,19,FALSE))</f>
        <v/>
      </c>
      <c r="X300" s="131" t="str">
        <f>IF(X298="","",VLOOKUP(X298,'シフト記号表（勤務時間帯）'!$C$6:$U$35,19,FALSE))</f>
        <v/>
      </c>
      <c r="Y300" s="143" t="str">
        <f>IF(Y298="","",VLOOKUP(Y298,'シフト記号表（勤務時間帯）'!$C$6:$U$35,19,FALSE))</f>
        <v/>
      </c>
      <c r="Z300" s="119" t="str">
        <f>IF(Z298="","",VLOOKUP(Z298,'シフト記号表（勤務時間帯）'!$C$6:$U$35,19,FALSE))</f>
        <v/>
      </c>
      <c r="AA300" s="131" t="str">
        <f>IF(AA298="","",VLOOKUP(AA298,'シフト記号表（勤務時間帯）'!$C$6:$U$35,19,FALSE))</f>
        <v/>
      </c>
      <c r="AB300" s="131" t="str">
        <f>IF(AB298="","",VLOOKUP(AB298,'シフト記号表（勤務時間帯）'!$C$6:$U$35,19,FALSE))</f>
        <v/>
      </c>
      <c r="AC300" s="131" t="str">
        <f>IF(AC298="","",VLOOKUP(AC298,'シフト記号表（勤務時間帯）'!$C$6:$U$35,19,FALSE))</f>
        <v/>
      </c>
      <c r="AD300" s="131" t="str">
        <f>IF(AD298="","",VLOOKUP(AD298,'シフト記号表（勤務時間帯）'!$C$6:$U$35,19,FALSE))</f>
        <v/>
      </c>
      <c r="AE300" s="131" t="str">
        <f>IF(AE298="","",VLOOKUP(AE298,'シフト記号表（勤務時間帯）'!$C$6:$U$35,19,FALSE))</f>
        <v/>
      </c>
      <c r="AF300" s="143" t="str">
        <f>IF(AF298="","",VLOOKUP(AF298,'シフト記号表（勤務時間帯）'!$C$6:$U$35,19,FALSE))</f>
        <v/>
      </c>
      <c r="AG300" s="119" t="str">
        <f>IF(AG298="","",VLOOKUP(AG298,'シフト記号表（勤務時間帯）'!$C$6:$U$35,19,FALSE))</f>
        <v/>
      </c>
      <c r="AH300" s="131" t="str">
        <f>IF(AH298="","",VLOOKUP(AH298,'シフト記号表（勤務時間帯）'!$C$6:$U$35,19,FALSE))</f>
        <v/>
      </c>
      <c r="AI300" s="131" t="str">
        <f>IF(AI298="","",VLOOKUP(AI298,'シフト記号表（勤務時間帯）'!$C$6:$U$35,19,FALSE))</f>
        <v/>
      </c>
      <c r="AJ300" s="131" t="str">
        <f>IF(AJ298="","",VLOOKUP(AJ298,'シフト記号表（勤務時間帯）'!$C$6:$U$35,19,FALSE))</f>
        <v/>
      </c>
      <c r="AK300" s="131" t="str">
        <f>IF(AK298="","",VLOOKUP(AK298,'シフト記号表（勤務時間帯）'!$C$6:$U$35,19,FALSE))</f>
        <v/>
      </c>
      <c r="AL300" s="131" t="str">
        <f>IF(AL298="","",VLOOKUP(AL298,'シフト記号表（勤務時間帯）'!$C$6:$U$35,19,FALSE))</f>
        <v/>
      </c>
      <c r="AM300" s="143" t="str">
        <f>IF(AM298="","",VLOOKUP(AM298,'シフト記号表（勤務時間帯）'!$C$6:$U$35,19,FALSE))</f>
        <v/>
      </c>
      <c r="AN300" s="119" t="str">
        <f>IF(AN298="","",VLOOKUP(AN298,'シフト記号表（勤務時間帯）'!$C$6:$U$35,19,FALSE))</f>
        <v/>
      </c>
      <c r="AO300" s="131" t="str">
        <f>IF(AO298="","",VLOOKUP(AO298,'シフト記号表（勤務時間帯）'!$C$6:$U$35,19,FALSE))</f>
        <v/>
      </c>
      <c r="AP300" s="131" t="str">
        <f>IF(AP298="","",VLOOKUP(AP298,'シフト記号表（勤務時間帯）'!$C$6:$U$35,19,FALSE))</f>
        <v/>
      </c>
      <c r="AQ300" s="131" t="str">
        <f>IF(AQ298="","",VLOOKUP(AQ298,'シフト記号表（勤務時間帯）'!$C$6:$U$35,19,FALSE))</f>
        <v/>
      </c>
      <c r="AR300" s="131" t="str">
        <f>IF(AR298="","",VLOOKUP(AR298,'シフト記号表（勤務時間帯）'!$C$6:$U$35,19,FALSE))</f>
        <v/>
      </c>
      <c r="AS300" s="131" t="str">
        <f>IF(AS298="","",VLOOKUP(AS298,'シフト記号表（勤務時間帯）'!$C$6:$U$35,19,FALSE))</f>
        <v/>
      </c>
      <c r="AT300" s="143" t="str">
        <f>IF(AT298="","",VLOOKUP(AT298,'シフト記号表（勤務時間帯）'!$C$6:$U$35,19,FALSE))</f>
        <v/>
      </c>
      <c r="AU300" s="119" t="str">
        <f>IF(AU298="","",VLOOKUP(AU298,'シフト記号表（勤務時間帯）'!$C$6:$U$35,19,FALSE))</f>
        <v/>
      </c>
      <c r="AV300" s="131" t="str">
        <f>IF(AV298="","",VLOOKUP(AV298,'シフト記号表（勤務時間帯）'!$C$6:$U$35,19,FALSE))</f>
        <v/>
      </c>
      <c r="AW300" s="131" t="str">
        <f>IF(AW298="","",VLOOKUP(AW298,'シフト記号表（勤務時間帯）'!$C$6:$U$35,19,FALSE))</f>
        <v/>
      </c>
      <c r="AX300" s="174">
        <f>IF($BB$3="４週",SUM(S300:AT300),IF($BB$3="暦月",SUM(S300:AW300),""))</f>
        <v>0</v>
      </c>
      <c r="AY300" s="182"/>
      <c r="AZ300" s="188">
        <f>IF($BB$3="４週",AX300/4,IF($BB$3="暦月",'通所型サービス（100名）'!AX300/('通所型サービス（100名）'!$BB$8/7),""))</f>
        <v>0</v>
      </c>
      <c r="BA300" s="106"/>
      <c r="BB300" s="25"/>
      <c r="BC300" s="37"/>
      <c r="BD300" s="37"/>
      <c r="BE300" s="37"/>
      <c r="BF300" s="91"/>
      <c r="BG300" s="3"/>
      <c r="BH300" s="3"/>
      <c r="BI300" s="3"/>
      <c r="BJ300" s="3"/>
      <c r="BK300" s="3"/>
      <c r="BL300" s="3"/>
      <c r="BM300" s="3"/>
      <c r="BN300" s="3"/>
      <c r="BO300" s="3"/>
      <c r="BP300" s="3"/>
      <c r="BQ300" s="3"/>
      <c r="BR300" s="3"/>
      <c r="BS300" s="3"/>
      <c r="BT300" s="3"/>
      <c r="BU300" s="3"/>
    </row>
    <row r="301" spans="1:73" ht="20.25" customHeight="1">
      <c r="A301" s="3"/>
      <c r="B301" s="12">
        <f>B298+1</f>
        <v>94</v>
      </c>
      <c r="C301" s="27"/>
      <c r="D301" s="38"/>
      <c r="E301" s="43"/>
      <c r="F301" s="51"/>
      <c r="G301" s="51"/>
      <c r="H301" s="70"/>
      <c r="I301" s="38"/>
      <c r="J301" s="38"/>
      <c r="K301" s="43"/>
      <c r="L301" s="84"/>
      <c r="M301" s="38"/>
      <c r="N301" s="38"/>
      <c r="O301" s="90"/>
      <c r="P301" s="96" t="s">
        <v>54</v>
      </c>
      <c r="Q301" s="102"/>
      <c r="R301" s="107"/>
      <c r="S301" s="216"/>
      <c r="T301" s="218"/>
      <c r="U301" s="218"/>
      <c r="V301" s="218"/>
      <c r="W301" s="218"/>
      <c r="X301" s="218"/>
      <c r="Y301" s="219"/>
      <c r="Z301" s="216"/>
      <c r="AA301" s="218"/>
      <c r="AB301" s="218"/>
      <c r="AC301" s="218"/>
      <c r="AD301" s="218"/>
      <c r="AE301" s="218"/>
      <c r="AF301" s="219"/>
      <c r="AG301" s="216"/>
      <c r="AH301" s="218"/>
      <c r="AI301" s="218"/>
      <c r="AJ301" s="218"/>
      <c r="AK301" s="218"/>
      <c r="AL301" s="218"/>
      <c r="AM301" s="219"/>
      <c r="AN301" s="216"/>
      <c r="AO301" s="218"/>
      <c r="AP301" s="218"/>
      <c r="AQ301" s="218"/>
      <c r="AR301" s="218"/>
      <c r="AS301" s="218"/>
      <c r="AT301" s="219"/>
      <c r="AU301" s="216"/>
      <c r="AV301" s="218"/>
      <c r="AW301" s="218"/>
      <c r="AX301" s="221"/>
      <c r="AY301" s="183"/>
      <c r="AZ301" s="226"/>
      <c r="BA301" s="107"/>
      <c r="BB301" s="198"/>
      <c r="BC301" s="38"/>
      <c r="BD301" s="38"/>
      <c r="BE301" s="38"/>
      <c r="BF301" s="90"/>
      <c r="BG301" s="3"/>
      <c r="BH301" s="3"/>
      <c r="BI301" s="3"/>
      <c r="BJ301" s="3"/>
      <c r="BK301" s="3"/>
      <c r="BL301" s="3"/>
      <c r="BM301" s="3"/>
      <c r="BN301" s="3"/>
      <c r="BO301" s="3"/>
      <c r="BP301" s="3"/>
      <c r="BQ301" s="3"/>
      <c r="BR301" s="3"/>
      <c r="BS301" s="3"/>
      <c r="BT301" s="3"/>
      <c r="BU301" s="3"/>
    </row>
    <row r="302" spans="1:73" ht="20.25" customHeight="1">
      <c r="A302" s="3"/>
      <c r="B302" s="8"/>
      <c r="C302" s="18"/>
      <c r="D302" s="32"/>
      <c r="E302" s="40"/>
      <c r="F302" s="49"/>
      <c r="G302" s="57"/>
      <c r="H302" s="66"/>
      <c r="I302" s="32"/>
      <c r="J302" s="32"/>
      <c r="K302" s="40"/>
      <c r="L302" s="66"/>
      <c r="M302" s="32"/>
      <c r="N302" s="32"/>
      <c r="O302" s="80"/>
      <c r="P302" s="94" t="s">
        <v>69</v>
      </c>
      <c r="Q302" s="100"/>
      <c r="R302" s="105"/>
      <c r="S302" s="118" t="str">
        <f>IF(S301="","",VLOOKUP(S301,'シフト記号表（勤務時間帯）'!$C$6:$K$35,9,FALSE))</f>
        <v/>
      </c>
      <c r="T302" s="130" t="str">
        <f>IF(T301="","",VLOOKUP(T301,'シフト記号表（勤務時間帯）'!$C$6:$K$35,9,FALSE))</f>
        <v/>
      </c>
      <c r="U302" s="130" t="str">
        <f>IF(U301="","",VLOOKUP(U301,'シフト記号表（勤務時間帯）'!$C$6:$K$35,9,FALSE))</f>
        <v/>
      </c>
      <c r="V302" s="130" t="str">
        <f>IF(V301="","",VLOOKUP(V301,'シフト記号表（勤務時間帯）'!$C$6:$K$35,9,FALSE))</f>
        <v/>
      </c>
      <c r="W302" s="130" t="str">
        <f>IF(W301="","",VLOOKUP(W301,'シフト記号表（勤務時間帯）'!$C$6:$K$35,9,FALSE))</f>
        <v/>
      </c>
      <c r="X302" s="130" t="str">
        <f>IF(X301="","",VLOOKUP(X301,'シフト記号表（勤務時間帯）'!$C$6:$K$35,9,FALSE))</f>
        <v/>
      </c>
      <c r="Y302" s="142" t="str">
        <f>IF(Y301="","",VLOOKUP(Y301,'シフト記号表（勤務時間帯）'!$C$6:$K$35,9,FALSE))</f>
        <v/>
      </c>
      <c r="Z302" s="118" t="str">
        <f>IF(Z301="","",VLOOKUP(Z301,'シフト記号表（勤務時間帯）'!$C$6:$K$35,9,FALSE))</f>
        <v/>
      </c>
      <c r="AA302" s="130" t="str">
        <f>IF(AA301="","",VLOOKUP(AA301,'シフト記号表（勤務時間帯）'!$C$6:$K$35,9,FALSE))</f>
        <v/>
      </c>
      <c r="AB302" s="130" t="str">
        <f>IF(AB301="","",VLOOKUP(AB301,'シフト記号表（勤務時間帯）'!$C$6:$K$35,9,FALSE))</f>
        <v/>
      </c>
      <c r="AC302" s="130" t="str">
        <f>IF(AC301="","",VLOOKUP(AC301,'シフト記号表（勤務時間帯）'!$C$6:$K$35,9,FALSE))</f>
        <v/>
      </c>
      <c r="AD302" s="130" t="str">
        <f>IF(AD301="","",VLOOKUP(AD301,'シフト記号表（勤務時間帯）'!$C$6:$K$35,9,FALSE))</f>
        <v/>
      </c>
      <c r="AE302" s="130" t="str">
        <f>IF(AE301="","",VLOOKUP(AE301,'シフト記号表（勤務時間帯）'!$C$6:$K$35,9,FALSE))</f>
        <v/>
      </c>
      <c r="AF302" s="142" t="str">
        <f>IF(AF301="","",VLOOKUP(AF301,'シフト記号表（勤務時間帯）'!$C$6:$K$35,9,FALSE))</f>
        <v/>
      </c>
      <c r="AG302" s="118" t="str">
        <f>IF(AG301="","",VLOOKUP(AG301,'シフト記号表（勤務時間帯）'!$C$6:$K$35,9,FALSE))</f>
        <v/>
      </c>
      <c r="AH302" s="130" t="str">
        <f>IF(AH301="","",VLOOKUP(AH301,'シフト記号表（勤務時間帯）'!$C$6:$K$35,9,FALSE))</f>
        <v/>
      </c>
      <c r="AI302" s="130" t="str">
        <f>IF(AI301="","",VLOOKUP(AI301,'シフト記号表（勤務時間帯）'!$C$6:$K$35,9,FALSE))</f>
        <v/>
      </c>
      <c r="AJ302" s="130" t="str">
        <f>IF(AJ301="","",VLOOKUP(AJ301,'シフト記号表（勤務時間帯）'!$C$6:$K$35,9,FALSE))</f>
        <v/>
      </c>
      <c r="AK302" s="130" t="str">
        <f>IF(AK301="","",VLOOKUP(AK301,'シフト記号表（勤務時間帯）'!$C$6:$K$35,9,FALSE))</f>
        <v/>
      </c>
      <c r="AL302" s="130" t="str">
        <f>IF(AL301="","",VLOOKUP(AL301,'シフト記号表（勤務時間帯）'!$C$6:$K$35,9,FALSE))</f>
        <v/>
      </c>
      <c r="AM302" s="142" t="str">
        <f>IF(AM301="","",VLOOKUP(AM301,'シフト記号表（勤務時間帯）'!$C$6:$K$35,9,FALSE))</f>
        <v/>
      </c>
      <c r="AN302" s="118" t="str">
        <f>IF(AN301="","",VLOOKUP(AN301,'シフト記号表（勤務時間帯）'!$C$6:$K$35,9,FALSE))</f>
        <v/>
      </c>
      <c r="AO302" s="130" t="str">
        <f>IF(AO301="","",VLOOKUP(AO301,'シフト記号表（勤務時間帯）'!$C$6:$K$35,9,FALSE))</f>
        <v/>
      </c>
      <c r="AP302" s="130" t="str">
        <f>IF(AP301="","",VLOOKUP(AP301,'シフト記号表（勤務時間帯）'!$C$6:$K$35,9,FALSE))</f>
        <v/>
      </c>
      <c r="AQ302" s="130" t="str">
        <f>IF(AQ301="","",VLOOKUP(AQ301,'シフト記号表（勤務時間帯）'!$C$6:$K$35,9,FALSE))</f>
        <v/>
      </c>
      <c r="AR302" s="130" t="str">
        <f>IF(AR301="","",VLOOKUP(AR301,'シフト記号表（勤務時間帯）'!$C$6:$K$35,9,FALSE))</f>
        <v/>
      </c>
      <c r="AS302" s="130" t="str">
        <f>IF(AS301="","",VLOOKUP(AS301,'シフト記号表（勤務時間帯）'!$C$6:$K$35,9,FALSE))</f>
        <v/>
      </c>
      <c r="AT302" s="142" t="str">
        <f>IF(AT301="","",VLOOKUP(AT301,'シフト記号表（勤務時間帯）'!$C$6:$K$35,9,FALSE))</f>
        <v/>
      </c>
      <c r="AU302" s="118" t="str">
        <f>IF(AU301="","",VLOOKUP(AU301,'シフト記号表（勤務時間帯）'!$C$6:$K$35,9,FALSE))</f>
        <v/>
      </c>
      <c r="AV302" s="130" t="str">
        <f>IF(AV301="","",VLOOKUP(AV301,'シフト記号表（勤務時間帯）'!$C$6:$K$35,9,FALSE))</f>
        <v/>
      </c>
      <c r="AW302" s="130" t="str">
        <f>IF(AW301="","",VLOOKUP(AW301,'シフト記号表（勤務時間帯）'!$C$6:$K$35,9,FALSE))</f>
        <v/>
      </c>
      <c r="AX302" s="173">
        <f>IF($BB$3="４週",SUM(S302:AT302),IF($BB$3="暦月",SUM(S302:AW302),""))</f>
        <v>0</v>
      </c>
      <c r="AY302" s="181"/>
      <c r="AZ302" s="187">
        <f>IF($BB$3="４週",AX302/4,IF($BB$3="暦月",'通所型サービス（100名）'!AX302/('通所型サービス（100名）'!$BB$8/7),""))</f>
        <v>0</v>
      </c>
      <c r="BA302" s="105"/>
      <c r="BB302" s="18"/>
      <c r="BC302" s="32"/>
      <c r="BD302" s="32"/>
      <c r="BE302" s="32"/>
      <c r="BF302" s="80"/>
      <c r="BG302" s="3"/>
      <c r="BH302" s="3"/>
      <c r="BI302" s="3"/>
      <c r="BJ302" s="3"/>
      <c r="BK302" s="3"/>
      <c r="BL302" s="3"/>
      <c r="BM302" s="3"/>
      <c r="BN302" s="3"/>
      <c r="BO302" s="3"/>
      <c r="BP302" s="3"/>
      <c r="BQ302" s="3"/>
      <c r="BR302" s="3"/>
      <c r="BS302" s="3"/>
      <c r="BT302" s="3"/>
      <c r="BU302" s="3"/>
    </row>
    <row r="303" spans="1:73" ht="20.25" customHeight="1">
      <c r="A303" s="3"/>
      <c r="B303" s="11"/>
      <c r="C303" s="25"/>
      <c r="D303" s="37"/>
      <c r="E303" s="42"/>
      <c r="F303" s="209">
        <f>C301</f>
        <v>0</v>
      </c>
      <c r="G303" s="60"/>
      <c r="H303" s="69"/>
      <c r="I303" s="37"/>
      <c r="J303" s="37"/>
      <c r="K303" s="42"/>
      <c r="L303" s="69"/>
      <c r="M303" s="37"/>
      <c r="N303" s="37"/>
      <c r="O303" s="91"/>
      <c r="P303" s="95" t="s">
        <v>36</v>
      </c>
      <c r="Q303" s="101"/>
      <c r="R303" s="106"/>
      <c r="S303" s="119" t="str">
        <f>IF(S301="","",VLOOKUP(S301,'シフト記号表（勤務時間帯）'!$C$6:$U$35,19,FALSE))</f>
        <v/>
      </c>
      <c r="T303" s="131" t="str">
        <f>IF(T301="","",VLOOKUP(T301,'シフト記号表（勤務時間帯）'!$C$6:$U$35,19,FALSE))</f>
        <v/>
      </c>
      <c r="U303" s="131" t="str">
        <f>IF(U301="","",VLOOKUP(U301,'シフト記号表（勤務時間帯）'!$C$6:$U$35,19,FALSE))</f>
        <v/>
      </c>
      <c r="V303" s="131" t="str">
        <f>IF(V301="","",VLOOKUP(V301,'シフト記号表（勤務時間帯）'!$C$6:$U$35,19,FALSE))</f>
        <v/>
      </c>
      <c r="W303" s="131" t="str">
        <f>IF(W301="","",VLOOKUP(W301,'シフト記号表（勤務時間帯）'!$C$6:$U$35,19,FALSE))</f>
        <v/>
      </c>
      <c r="X303" s="131" t="str">
        <f>IF(X301="","",VLOOKUP(X301,'シフト記号表（勤務時間帯）'!$C$6:$U$35,19,FALSE))</f>
        <v/>
      </c>
      <c r="Y303" s="143" t="str">
        <f>IF(Y301="","",VLOOKUP(Y301,'シフト記号表（勤務時間帯）'!$C$6:$U$35,19,FALSE))</f>
        <v/>
      </c>
      <c r="Z303" s="119" t="str">
        <f>IF(Z301="","",VLOOKUP(Z301,'シフト記号表（勤務時間帯）'!$C$6:$U$35,19,FALSE))</f>
        <v/>
      </c>
      <c r="AA303" s="131" t="str">
        <f>IF(AA301="","",VLOOKUP(AA301,'シフト記号表（勤務時間帯）'!$C$6:$U$35,19,FALSE))</f>
        <v/>
      </c>
      <c r="AB303" s="131" t="str">
        <f>IF(AB301="","",VLOOKUP(AB301,'シフト記号表（勤務時間帯）'!$C$6:$U$35,19,FALSE))</f>
        <v/>
      </c>
      <c r="AC303" s="131" t="str">
        <f>IF(AC301="","",VLOOKUP(AC301,'シフト記号表（勤務時間帯）'!$C$6:$U$35,19,FALSE))</f>
        <v/>
      </c>
      <c r="AD303" s="131" t="str">
        <f>IF(AD301="","",VLOOKUP(AD301,'シフト記号表（勤務時間帯）'!$C$6:$U$35,19,FALSE))</f>
        <v/>
      </c>
      <c r="AE303" s="131" t="str">
        <f>IF(AE301="","",VLOOKUP(AE301,'シフト記号表（勤務時間帯）'!$C$6:$U$35,19,FALSE))</f>
        <v/>
      </c>
      <c r="AF303" s="143" t="str">
        <f>IF(AF301="","",VLOOKUP(AF301,'シフト記号表（勤務時間帯）'!$C$6:$U$35,19,FALSE))</f>
        <v/>
      </c>
      <c r="AG303" s="119" t="str">
        <f>IF(AG301="","",VLOOKUP(AG301,'シフト記号表（勤務時間帯）'!$C$6:$U$35,19,FALSE))</f>
        <v/>
      </c>
      <c r="AH303" s="131" t="str">
        <f>IF(AH301="","",VLOOKUP(AH301,'シフト記号表（勤務時間帯）'!$C$6:$U$35,19,FALSE))</f>
        <v/>
      </c>
      <c r="AI303" s="131" t="str">
        <f>IF(AI301="","",VLOOKUP(AI301,'シフト記号表（勤務時間帯）'!$C$6:$U$35,19,FALSE))</f>
        <v/>
      </c>
      <c r="AJ303" s="131" t="str">
        <f>IF(AJ301="","",VLOOKUP(AJ301,'シフト記号表（勤務時間帯）'!$C$6:$U$35,19,FALSE))</f>
        <v/>
      </c>
      <c r="AK303" s="131" t="str">
        <f>IF(AK301="","",VLOOKUP(AK301,'シフト記号表（勤務時間帯）'!$C$6:$U$35,19,FALSE))</f>
        <v/>
      </c>
      <c r="AL303" s="131" t="str">
        <f>IF(AL301="","",VLOOKUP(AL301,'シフト記号表（勤務時間帯）'!$C$6:$U$35,19,FALSE))</f>
        <v/>
      </c>
      <c r="AM303" s="143" t="str">
        <f>IF(AM301="","",VLOOKUP(AM301,'シフト記号表（勤務時間帯）'!$C$6:$U$35,19,FALSE))</f>
        <v/>
      </c>
      <c r="AN303" s="119" t="str">
        <f>IF(AN301="","",VLOOKUP(AN301,'シフト記号表（勤務時間帯）'!$C$6:$U$35,19,FALSE))</f>
        <v/>
      </c>
      <c r="AO303" s="131" t="str">
        <f>IF(AO301="","",VLOOKUP(AO301,'シフト記号表（勤務時間帯）'!$C$6:$U$35,19,FALSE))</f>
        <v/>
      </c>
      <c r="AP303" s="131" t="str">
        <f>IF(AP301="","",VLOOKUP(AP301,'シフト記号表（勤務時間帯）'!$C$6:$U$35,19,FALSE))</f>
        <v/>
      </c>
      <c r="AQ303" s="131" t="str">
        <f>IF(AQ301="","",VLOOKUP(AQ301,'シフト記号表（勤務時間帯）'!$C$6:$U$35,19,FALSE))</f>
        <v/>
      </c>
      <c r="AR303" s="131" t="str">
        <f>IF(AR301="","",VLOOKUP(AR301,'シフト記号表（勤務時間帯）'!$C$6:$U$35,19,FALSE))</f>
        <v/>
      </c>
      <c r="AS303" s="131" t="str">
        <f>IF(AS301="","",VLOOKUP(AS301,'シフト記号表（勤務時間帯）'!$C$6:$U$35,19,FALSE))</f>
        <v/>
      </c>
      <c r="AT303" s="143" t="str">
        <f>IF(AT301="","",VLOOKUP(AT301,'シフト記号表（勤務時間帯）'!$C$6:$U$35,19,FALSE))</f>
        <v/>
      </c>
      <c r="AU303" s="119" t="str">
        <f>IF(AU301="","",VLOOKUP(AU301,'シフト記号表（勤務時間帯）'!$C$6:$U$35,19,FALSE))</f>
        <v/>
      </c>
      <c r="AV303" s="131" t="str">
        <f>IF(AV301="","",VLOOKUP(AV301,'シフト記号表（勤務時間帯）'!$C$6:$U$35,19,FALSE))</f>
        <v/>
      </c>
      <c r="AW303" s="131" t="str">
        <f>IF(AW301="","",VLOOKUP(AW301,'シフト記号表（勤務時間帯）'!$C$6:$U$35,19,FALSE))</f>
        <v/>
      </c>
      <c r="AX303" s="174">
        <f>IF($BB$3="４週",SUM(S303:AT303),IF($BB$3="暦月",SUM(S303:AW303),""))</f>
        <v>0</v>
      </c>
      <c r="AY303" s="182"/>
      <c r="AZ303" s="188">
        <f>IF($BB$3="４週",AX303/4,IF($BB$3="暦月",'通所型サービス（100名）'!AX303/('通所型サービス（100名）'!$BB$8/7),""))</f>
        <v>0</v>
      </c>
      <c r="BA303" s="106"/>
      <c r="BB303" s="25"/>
      <c r="BC303" s="37"/>
      <c r="BD303" s="37"/>
      <c r="BE303" s="37"/>
      <c r="BF303" s="91"/>
      <c r="BG303" s="3"/>
      <c r="BH303" s="3"/>
      <c r="BI303" s="3"/>
      <c r="BJ303" s="3"/>
      <c r="BK303" s="3"/>
      <c r="BL303" s="3"/>
      <c r="BM303" s="3"/>
      <c r="BN303" s="3"/>
      <c r="BO303" s="3"/>
      <c r="BP303" s="3"/>
      <c r="BQ303" s="3"/>
      <c r="BR303" s="3"/>
      <c r="BS303" s="3"/>
      <c r="BT303" s="3"/>
      <c r="BU303" s="3"/>
    </row>
    <row r="304" spans="1:73" ht="20.25" customHeight="1">
      <c r="A304" s="3"/>
      <c r="B304" s="12">
        <f>B301+1</f>
        <v>95</v>
      </c>
      <c r="C304" s="27"/>
      <c r="D304" s="38"/>
      <c r="E304" s="43"/>
      <c r="F304" s="51"/>
      <c r="G304" s="51"/>
      <c r="H304" s="70"/>
      <c r="I304" s="38"/>
      <c r="J304" s="38"/>
      <c r="K304" s="43"/>
      <c r="L304" s="84"/>
      <c r="M304" s="38"/>
      <c r="N304" s="38"/>
      <c r="O304" s="90"/>
      <c r="P304" s="96" t="s">
        <v>54</v>
      </c>
      <c r="Q304" s="102"/>
      <c r="R304" s="107"/>
      <c r="S304" s="216"/>
      <c r="T304" s="218"/>
      <c r="U304" s="218"/>
      <c r="V304" s="218"/>
      <c r="W304" s="218"/>
      <c r="X304" s="218"/>
      <c r="Y304" s="219"/>
      <c r="Z304" s="216"/>
      <c r="AA304" s="218"/>
      <c r="AB304" s="218"/>
      <c r="AC304" s="218"/>
      <c r="AD304" s="218"/>
      <c r="AE304" s="218"/>
      <c r="AF304" s="219"/>
      <c r="AG304" s="216"/>
      <c r="AH304" s="218"/>
      <c r="AI304" s="218"/>
      <c r="AJ304" s="218"/>
      <c r="AK304" s="218"/>
      <c r="AL304" s="218"/>
      <c r="AM304" s="219"/>
      <c r="AN304" s="216"/>
      <c r="AO304" s="218"/>
      <c r="AP304" s="218"/>
      <c r="AQ304" s="218"/>
      <c r="AR304" s="218"/>
      <c r="AS304" s="218"/>
      <c r="AT304" s="219"/>
      <c r="AU304" s="216"/>
      <c r="AV304" s="218"/>
      <c r="AW304" s="218"/>
      <c r="AX304" s="221"/>
      <c r="AY304" s="183"/>
      <c r="AZ304" s="226"/>
      <c r="BA304" s="107"/>
      <c r="BB304" s="198"/>
      <c r="BC304" s="38"/>
      <c r="BD304" s="38"/>
      <c r="BE304" s="38"/>
      <c r="BF304" s="90"/>
      <c r="BG304" s="3"/>
      <c r="BH304" s="3"/>
      <c r="BI304" s="3"/>
      <c r="BJ304" s="3"/>
      <c r="BK304" s="3"/>
      <c r="BL304" s="3"/>
      <c r="BM304" s="3"/>
      <c r="BN304" s="3"/>
      <c r="BO304" s="3"/>
      <c r="BP304" s="3"/>
      <c r="BQ304" s="3"/>
      <c r="BR304" s="3"/>
      <c r="BS304" s="3"/>
      <c r="BT304" s="3"/>
      <c r="BU304" s="3"/>
    </row>
    <row r="305" spans="1:73" ht="20.25" customHeight="1">
      <c r="A305" s="3"/>
      <c r="B305" s="8"/>
      <c r="C305" s="18"/>
      <c r="D305" s="32"/>
      <c r="E305" s="40"/>
      <c r="F305" s="49"/>
      <c r="G305" s="57"/>
      <c r="H305" s="66"/>
      <c r="I305" s="32"/>
      <c r="J305" s="32"/>
      <c r="K305" s="40"/>
      <c r="L305" s="66"/>
      <c r="M305" s="32"/>
      <c r="N305" s="32"/>
      <c r="O305" s="80"/>
      <c r="P305" s="94" t="s">
        <v>69</v>
      </c>
      <c r="Q305" s="100"/>
      <c r="R305" s="105"/>
      <c r="S305" s="118" t="str">
        <f>IF(S304="","",VLOOKUP(S304,'シフト記号表（勤務時間帯）'!$C$6:$K$35,9,FALSE))</f>
        <v/>
      </c>
      <c r="T305" s="130" t="str">
        <f>IF(T304="","",VLOOKUP(T304,'シフト記号表（勤務時間帯）'!$C$6:$K$35,9,FALSE))</f>
        <v/>
      </c>
      <c r="U305" s="130" t="str">
        <f>IF(U304="","",VLOOKUP(U304,'シフト記号表（勤務時間帯）'!$C$6:$K$35,9,FALSE))</f>
        <v/>
      </c>
      <c r="V305" s="130" t="str">
        <f>IF(V304="","",VLOOKUP(V304,'シフト記号表（勤務時間帯）'!$C$6:$K$35,9,FALSE))</f>
        <v/>
      </c>
      <c r="W305" s="130" t="str">
        <f>IF(W304="","",VLOOKUP(W304,'シフト記号表（勤務時間帯）'!$C$6:$K$35,9,FALSE))</f>
        <v/>
      </c>
      <c r="X305" s="130" t="str">
        <f>IF(X304="","",VLOOKUP(X304,'シフト記号表（勤務時間帯）'!$C$6:$K$35,9,FALSE))</f>
        <v/>
      </c>
      <c r="Y305" s="142" t="str">
        <f>IF(Y304="","",VLOOKUP(Y304,'シフト記号表（勤務時間帯）'!$C$6:$K$35,9,FALSE))</f>
        <v/>
      </c>
      <c r="Z305" s="118" t="str">
        <f>IF(Z304="","",VLOOKUP(Z304,'シフト記号表（勤務時間帯）'!$C$6:$K$35,9,FALSE))</f>
        <v/>
      </c>
      <c r="AA305" s="130" t="str">
        <f>IF(AA304="","",VLOOKUP(AA304,'シフト記号表（勤務時間帯）'!$C$6:$K$35,9,FALSE))</f>
        <v/>
      </c>
      <c r="AB305" s="130" t="str">
        <f>IF(AB304="","",VLOOKUP(AB304,'シフト記号表（勤務時間帯）'!$C$6:$K$35,9,FALSE))</f>
        <v/>
      </c>
      <c r="AC305" s="130" t="str">
        <f>IF(AC304="","",VLOOKUP(AC304,'シフト記号表（勤務時間帯）'!$C$6:$K$35,9,FALSE))</f>
        <v/>
      </c>
      <c r="AD305" s="130" t="str">
        <f>IF(AD304="","",VLOOKUP(AD304,'シフト記号表（勤務時間帯）'!$C$6:$K$35,9,FALSE))</f>
        <v/>
      </c>
      <c r="AE305" s="130" t="str">
        <f>IF(AE304="","",VLOOKUP(AE304,'シフト記号表（勤務時間帯）'!$C$6:$K$35,9,FALSE))</f>
        <v/>
      </c>
      <c r="AF305" s="142" t="str">
        <f>IF(AF304="","",VLOOKUP(AF304,'シフト記号表（勤務時間帯）'!$C$6:$K$35,9,FALSE))</f>
        <v/>
      </c>
      <c r="AG305" s="118" t="str">
        <f>IF(AG304="","",VLOOKUP(AG304,'シフト記号表（勤務時間帯）'!$C$6:$K$35,9,FALSE))</f>
        <v/>
      </c>
      <c r="AH305" s="130" t="str">
        <f>IF(AH304="","",VLOOKUP(AH304,'シフト記号表（勤務時間帯）'!$C$6:$K$35,9,FALSE))</f>
        <v/>
      </c>
      <c r="AI305" s="130" t="str">
        <f>IF(AI304="","",VLOOKUP(AI304,'シフト記号表（勤務時間帯）'!$C$6:$K$35,9,FALSE))</f>
        <v/>
      </c>
      <c r="AJ305" s="130" t="str">
        <f>IF(AJ304="","",VLOOKUP(AJ304,'シフト記号表（勤務時間帯）'!$C$6:$K$35,9,FALSE))</f>
        <v/>
      </c>
      <c r="AK305" s="130" t="str">
        <f>IF(AK304="","",VLOOKUP(AK304,'シフト記号表（勤務時間帯）'!$C$6:$K$35,9,FALSE))</f>
        <v/>
      </c>
      <c r="AL305" s="130" t="str">
        <f>IF(AL304="","",VLOOKUP(AL304,'シフト記号表（勤務時間帯）'!$C$6:$K$35,9,FALSE))</f>
        <v/>
      </c>
      <c r="AM305" s="142" t="str">
        <f>IF(AM304="","",VLOOKUP(AM304,'シフト記号表（勤務時間帯）'!$C$6:$K$35,9,FALSE))</f>
        <v/>
      </c>
      <c r="AN305" s="118" t="str">
        <f>IF(AN304="","",VLOOKUP(AN304,'シフト記号表（勤務時間帯）'!$C$6:$K$35,9,FALSE))</f>
        <v/>
      </c>
      <c r="AO305" s="130" t="str">
        <f>IF(AO304="","",VLOOKUP(AO304,'シフト記号表（勤務時間帯）'!$C$6:$K$35,9,FALSE))</f>
        <v/>
      </c>
      <c r="AP305" s="130" t="str">
        <f>IF(AP304="","",VLOOKUP(AP304,'シフト記号表（勤務時間帯）'!$C$6:$K$35,9,FALSE))</f>
        <v/>
      </c>
      <c r="AQ305" s="130" t="str">
        <f>IF(AQ304="","",VLOOKUP(AQ304,'シフト記号表（勤務時間帯）'!$C$6:$K$35,9,FALSE))</f>
        <v/>
      </c>
      <c r="AR305" s="130" t="str">
        <f>IF(AR304="","",VLOOKUP(AR304,'シフト記号表（勤務時間帯）'!$C$6:$K$35,9,FALSE))</f>
        <v/>
      </c>
      <c r="AS305" s="130" t="str">
        <f>IF(AS304="","",VLOOKUP(AS304,'シフト記号表（勤務時間帯）'!$C$6:$K$35,9,FALSE))</f>
        <v/>
      </c>
      <c r="AT305" s="142" t="str">
        <f>IF(AT304="","",VLOOKUP(AT304,'シフト記号表（勤務時間帯）'!$C$6:$K$35,9,FALSE))</f>
        <v/>
      </c>
      <c r="AU305" s="118" t="str">
        <f>IF(AU304="","",VLOOKUP(AU304,'シフト記号表（勤務時間帯）'!$C$6:$K$35,9,FALSE))</f>
        <v/>
      </c>
      <c r="AV305" s="130" t="str">
        <f>IF(AV304="","",VLOOKUP(AV304,'シフト記号表（勤務時間帯）'!$C$6:$K$35,9,FALSE))</f>
        <v/>
      </c>
      <c r="AW305" s="130" t="str">
        <f>IF(AW304="","",VLOOKUP(AW304,'シフト記号表（勤務時間帯）'!$C$6:$K$35,9,FALSE))</f>
        <v/>
      </c>
      <c r="AX305" s="173">
        <f>IF($BB$3="４週",SUM(S305:AT305),IF($BB$3="暦月",SUM(S305:AW305),""))</f>
        <v>0</v>
      </c>
      <c r="AY305" s="181"/>
      <c r="AZ305" s="187">
        <f>IF($BB$3="４週",AX305/4,IF($BB$3="暦月",'通所型サービス（100名）'!AX305/('通所型サービス（100名）'!$BB$8/7),""))</f>
        <v>0</v>
      </c>
      <c r="BA305" s="105"/>
      <c r="BB305" s="18"/>
      <c r="BC305" s="32"/>
      <c r="BD305" s="32"/>
      <c r="BE305" s="32"/>
      <c r="BF305" s="80"/>
      <c r="BG305" s="3"/>
      <c r="BH305" s="3"/>
      <c r="BI305" s="3"/>
      <c r="BJ305" s="3"/>
      <c r="BK305" s="3"/>
      <c r="BL305" s="3"/>
      <c r="BM305" s="3"/>
      <c r="BN305" s="3"/>
      <c r="BO305" s="3"/>
      <c r="BP305" s="3"/>
      <c r="BQ305" s="3"/>
      <c r="BR305" s="3"/>
      <c r="BS305" s="3"/>
      <c r="BT305" s="3"/>
      <c r="BU305" s="3"/>
    </row>
    <row r="306" spans="1:73" ht="20.25" customHeight="1">
      <c r="A306" s="3"/>
      <c r="B306" s="11"/>
      <c r="C306" s="25"/>
      <c r="D306" s="37"/>
      <c r="E306" s="42"/>
      <c r="F306" s="209">
        <f>C304</f>
        <v>0</v>
      </c>
      <c r="G306" s="60"/>
      <c r="H306" s="69"/>
      <c r="I306" s="37"/>
      <c r="J306" s="37"/>
      <c r="K306" s="42"/>
      <c r="L306" s="69"/>
      <c r="M306" s="37"/>
      <c r="N306" s="37"/>
      <c r="O306" s="91"/>
      <c r="P306" s="95" t="s">
        <v>36</v>
      </c>
      <c r="Q306" s="101"/>
      <c r="R306" s="106"/>
      <c r="S306" s="119" t="str">
        <f>IF(S304="","",VLOOKUP(S304,'シフト記号表（勤務時間帯）'!$C$6:$U$35,19,FALSE))</f>
        <v/>
      </c>
      <c r="T306" s="131" t="str">
        <f>IF(T304="","",VLOOKUP(T304,'シフト記号表（勤務時間帯）'!$C$6:$U$35,19,FALSE))</f>
        <v/>
      </c>
      <c r="U306" s="131" t="str">
        <f>IF(U304="","",VLOOKUP(U304,'シフト記号表（勤務時間帯）'!$C$6:$U$35,19,FALSE))</f>
        <v/>
      </c>
      <c r="V306" s="131" t="str">
        <f>IF(V304="","",VLOOKUP(V304,'シフト記号表（勤務時間帯）'!$C$6:$U$35,19,FALSE))</f>
        <v/>
      </c>
      <c r="W306" s="131" t="str">
        <f>IF(W304="","",VLOOKUP(W304,'シフト記号表（勤務時間帯）'!$C$6:$U$35,19,FALSE))</f>
        <v/>
      </c>
      <c r="X306" s="131" t="str">
        <f>IF(X304="","",VLOOKUP(X304,'シフト記号表（勤務時間帯）'!$C$6:$U$35,19,FALSE))</f>
        <v/>
      </c>
      <c r="Y306" s="143" t="str">
        <f>IF(Y304="","",VLOOKUP(Y304,'シフト記号表（勤務時間帯）'!$C$6:$U$35,19,FALSE))</f>
        <v/>
      </c>
      <c r="Z306" s="119" t="str">
        <f>IF(Z304="","",VLOOKUP(Z304,'シフト記号表（勤務時間帯）'!$C$6:$U$35,19,FALSE))</f>
        <v/>
      </c>
      <c r="AA306" s="131" t="str">
        <f>IF(AA304="","",VLOOKUP(AA304,'シフト記号表（勤務時間帯）'!$C$6:$U$35,19,FALSE))</f>
        <v/>
      </c>
      <c r="AB306" s="131" t="str">
        <f>IF(AB304="","",VLOOKUP(AB304,'シフト記号表（勤務時間帯）'!$C$6:$U$35,19,FALSE))</f>
        <v/>
      </c>
      <c r="AC306" s="131" t="str">
        <f>IF(AC304="","",VLOOKUP(AC304,'シフト記号表（勤務時間帯）'!$C$6:$U$35,19,FALSE))</f>
        <v/>
      </c>
      <c r="AD306" s="131" t="str">
        <f>IF(AD304="","",VLOOKUP(AD304,'シフト記号表（勤務時間帯）'!$C$6:$U$35,19,FALSE))</f>
        <v/>
      </c>
      <c r="AE306" s="131" t="str">
        <f>IF(AE304="","",VLOOKUP(AE304,'シフト記号表（勤務時間帯）'!$C$6:$U$35,19,FALSE))</f>
        <v/>
      </c>
      <c r="AF306" s="143" t="str">
        <f>IF(AF304="","",VLOOKUP(AF304,'シフト記号表（勤務時間帯）'!$C$6:$U$35,19,FALSE))</f>
        <v/>
      </c>
      <c r="AG306" s="119" t="str">
        <f>IF(AG304="","",VLOOKUP(AG304,'シフト記号表（勤務時間帯）'!$C$6:$U$35,19,FALSE))</f>
        <v/>
      </c>
      <c r="AH306" s="131" t="str">
        <f>IF(AH304="","",VLOOKUP(AH304,'シフト記号表（勤務時間帯）'!$C$6:$U$35,19,FALSE))</f>
        <v/>
      </c>
      <c r="AI306" s="131" t="str">
        <f>IF(AI304="","",VLOOKUP(AI304,'シフト記号表（勤務時間帯）'!$C$6:$U$35,19,FALSE))</f>
        <v/>
      </c>
      <c r="AJ306" s="131" t="str">
        <f>IF(AJ304="","",VLOOKUP(AJ304,'シフト記号表（勤務時間帯）'!$C$6:$U$35,19,FALSE))</f>
        <v/>
      </c>
      <c r="AK306" s="131" t="str">
        <f>IF(AK304="","",VLOOKUP(AK304,'シフト記号表（勤務時間帯）'!$C$6:$U$35,19,FALSE))</f>
        <v/>
      </c>
      <c r="AL306" s="131" t="str">
        <f>IF(AL304="","",VLOOKUP(AL304,'シフト記号表（勤務時間帯）'!$C$6:$U$35,19,FALSE))</f>
        <v/>
      </c>
      <c r="AM306" s="143" t="str">
        <f>IF(AM304="","",VLOOKUP(AM304,'シフト記号表（勤務時間帯）'!$C$6:$U$35,19,FALSE))</f>
        <v/>
      </c>
      <c r="AN306" s="119" t="str">
        <f>IF(AN304="","",VLOOKUP(AN304,'シフト記号表（勤務時間帯）'!$C$6:$U$35,19,FALSE))</f>
        <v/>
      </c>
      <c r="AO306" s="131" t="str">
        <f>IF(AO304="","",VLOOKUP(AO304,'シフト記号表（勤務時間帯）'!$C$6:$U$35,19,FALSE))</f>
        <v/>
      </c>
      <c r="AP306" s="131" t="str">
        <f>IF(AP304="","",VLOOKUP(AP304,'シフト記号表（勤務時間帯）'!$C$6:$U$35,19,FALSE))</f>
        <v/>
      </c>
      <c r="AQ306" s="131" t="str">
        <f>IF(AQ304="","",VLOOKUP(AQ304,'シフト記号表（勤務時間帯）'!$C$6:$U$35,19,FALSE))</f>
        <v/>
      </c>
      <c r="AR306" s="131" t="str">
        <f>IF(AR304="","",VLOOKUP(AR304,'シフト記号表（勤務時間帯）'!$C$6:$U$35,19,FALSE))</f>
        <v/>
      </c>
      <c r="AS306" s="131" t="str">
        <f>IF(AS304="","",VLOOKUP(AS304,'シフト記号表（勤務時間帯）'!$C$6:$U$35,19,FALSE))</f>
        <v/>
      </c>
      <c r="AT306" s="143" t="str">
        <f>IF(AT304="","",VLOOKUP(AT304,'シフト記号表（勤務時間帯）'!$C$6:$U$35,19,FALSE))</f>
        <v/>
      </c>
      <c r="AU306" s="119" t="str">
        <f>IF(AU304="","",VLOOKUP(AU304,'シフト記号表（勤務時間帯）'!$C$6:$U$35,19,FALSE))</f>
        <v/>
      </c>
      <c r="AV306" s="131" t="str">
        <f>IF(AV304="","",VLOOKUP(AV304,'シフト記号表（勤務時間帯）'!$C$6:$U$35,19,FALSE))</f>
        <v/>
      </c>
      <c r="AW306" s="131" t="str">
        <f>IF(AW304="","",VLOOKUP(AW304,'シフト記号表（勤務時間帯）'!$C$6:$U$35,19,FALSE))</f>
        <v/>
      </c>
      <c r="AX306" s="174">
        <f>IF($BB$3="４週",SUM(S306:AT306),IF($BB$3="暦月",SUM(S306:AW306),""))</f>
        <v>0</v>
      </c>
      <c r="AY306" s="182"/>
      <c r="AZ306" s="188">
        <f>IF($BB$3="４週",AX306/4,IF($BB$3="暦月",'通所型サービス（100名）'!AX306/('通所型サービス（100名）'!$BB$8/7),""))</f>
        <v>0</v>
      </c>
      <c r="BA306" s="106"/>
      <c r="BB306" s="25"/>
      <c r="BC306" s="37"/>
      <c r="BD306" s="37"/>
      <c r="BE306" s="37"/>
      <c r="BF306" s="91"/>
      <c r="BG306" s="3"/>
      <c r="BH306" s="3"/>
      <c r="BI306" s="3"/>
      <c r="BJ306" s="3"/>
      <c r="BK306" s="3"/>
      <c r="BL306" s="3"/>
      <c r="BM306" s="3"/>
      <c r="BN306" s="3"/>
      <c r="BO306" s="3"/>
      <c r="BP306" s="3"/>
      <c r="BQ306" s="3"/>
      <c r="BR306" s="3"/>
      <c r="BS306" s="3"/>
      <c r="BT306" s="3"/>
      <c r="BU306" s="3"/>
    </row>
    <row r="307" spans="1:73" ht="20.25" customHeight="1">
      <c r="A307" s="3"/>
      <c r="B307" s="12">
        <f>B304+1</f>
        <v>96</v>
      </c>
      <c r="C307" s="27"/>
      <c r="D307" s="38"/>
      <c r="E307" s="43"/>
      <c r="F307" s="51"/>
      <c r="G307" s="51"/>
      <c r="H307" s="70"/>
      <c r="I307" s="38"/>
      <c r="J307" s="38"/>
      <c r="K307" s="43"/>
      <c r="L307" s="84"/>
      <c r="M307" s="38"/>
      <c r="N307" s="38"/>
      <c r="O307" s="90"/>
      <c r="P307" s="96" t="s">
        <v>54</v>
      </c>
      <c r="Q307" s="102"/>
      <c r="R307" s="107"/>
      <c r="S307" s="216"/>
      <c r="T307" s="218"/>
      <c r="U307" s="218"/>
      <c r="V307" s="218"/>
      <c r="W307" s="218"/>
      <c r="X307" s="218"/>
      <c r="Y307" s="219"/>
      <c r="Z307" s="216"/>
      <c r="AA307" s="218"/>
      <c r="AB307" s="218"/>
      <c r="AC307" s="218"/>
      <c r="AD307" s="218"/>
      <c r="AE307" s="218"/>
      <c r="AF307" s="219"/>
      <c r="AG307" s="216"/>
      <c r="AH307" s="218"/>
      <c r="AI307" s="218"/>
      <c r="AJ307" s="218"/>
      <c r="AK307" s="218"/>
      <c r="AL307" s="218"/>
      <c r="AM307" s="219"/>
      <c r="AN307" s="216"/>
      <c r="AO307" s="218"/>
      <c r="AP307" s="218"/>
      <c r="AQ307" s="218"/>
      <c r="AR307" s="218"/>
      <c r="AS307" s="218"/>
      <c r="AT307" s="219"/>
      <c r="AU307" s="216"/>
      <c r="AV307" s="218"/>
      <c r="AW307" s="218"/>
      <c r="AX307" s="221"/>
      <c r="AY307" s="183"/>
      <c r="AZ307" s="226"/>
      <c r="BA307" s="107"/>
      <c r="BB307" s="198"/>
      <c r="BC307" s="38"/>
      <c r="BD307" s="38"/>
      <c r="BE307" s="38"/>
      <c r="BF307" s="90"/>
      <c r="BG307" s="3"/>
      <c r="BH307" s="3"/>
      <c r="BI307" s="3"/>
      <c r="BJ307" s="3"/>
      <c r="BK307" s="3"/>
      <c r="BL307" s="3"/>
      <c r="BM307" s="3"/>
      <c r="BN307" s="3"/>
      <c r="BO307" s="3"/>
      <c r="BP307" s="3"/>
      <c r="BQ307" s="3"/>
      <c r="BR307" s="3"/>
      <c r="BS307" s="3"/>
      <c r="BT307" s="3"/>
      <c r="BU307" s="3"/>
    </row>
    <row r="308" spans="1:73" ht="20.25" customHeight="1">
      <c r="A308" s="3"/>
      <c r="B308" s="8"/>
      <c r="C308" s="18"/>
      <c r="D308" s="32"/>
      <c r="E308" s="40"/>
      <c r="F308" s="49"/>
      <c r="G308" s="57"/>
      <c r="H308" s="66"/>
      <c r="I308" s="32"/>
      <c r="J308" s="32"/>
      <c r="K308" s="40"/>
      <c r="L308" s="66"/>
      <c r="M308" s="32"/>
      <c r="N308" s="32"/>
      <c r="O308" s="80"/>
      <c r="P308" s="94" t="s">
        <v>69</v>
      </c>
      <c r="Q308" s="100"/>
      <c r="R308" s="105"/>
      <c r="S308" s="118" t="str">
        <f>IF(S307="","",VLOOKUP(S307,'シフト記号表（勤務時間帯）'!$C$6:$K$35,9,FALSE))</f>
        <v/>
      </c>
      <c r="T308" s="130" t="str">
        <f>IF(T307="","",VLOOKUP(T307,'シフト記号表（勤務時間帯）'!$C$6:$K$35,9,FALSE))</f>
        <v/>
      </c>
      <c r="U308" s="130" t="str">
        <f>IF(U307="","",VLOOKUP(U307,'シフト記号表（勤務時間帯）'!$C$6:$K$35,9,FALSE))</f>
        <v/>
      </c>
      <c r="V308" s="130" t="str">
        <f>IF(V307="","",VLOOKUP(V307,'シフト記号表（勤務時間帯）'!$C$6:$K$35,9,FALSE))</f>
        <v/>
      </c>
      <c r="W308" s="130" t="str">
        <f>IF(W307="","",VLOOKUP(W307,'シフト記号表（勤務時間帯）'!$C$6:$K$35,9,FALSE))</f>
        <v/>
      </c>
      <c r="X308" s="130" t="str">
        <f>IF(X307="","",VLOOKUP(X307,'シフト記号表（勤務時間帯）'!$C$6:$K$35,9,FALSE))</f>
        <v/>
      </c>
      <c r="Y308" s="142" t="str">
        <f>IF(Y307="","",VLOOKUP(Y307,'シフト記号表（勤務時間帯）'!$C$6:$K$35,9,FALSE))</f>
        <v/>
      </c>
      <c r="Z308" s="118" t="str">
        <f>IF(Z307="","",VLOOKUP(Z307,'シフト記号表（勤務時間帯）'!$C$6:$K$35,9,FALSE))</f>
        <v/>
      </c>
      <c r="AA308" s="130" t="str">
        <f>IF(AA307="","",VLOOKUP(AA307,'シフト記号表（勤務時間帯）'!$C$6:$K$35,9,FALSE))</f>
        <v/>
      </c>
      <c r="AB308" s="130" t="str">
        <f>IF(AB307="","",VLOOKUP(AB307,'シフト記号表（勤務時間帯）'!$C$6:$K$35,9,FALSE))</f>
        <v/>
      </c>
      <c r="AC308" s="130" t="str">
        <f>IF(AC307="","",VLOOKUP(AC307,'シフト記号表（勤務時間帯）'!$C$6:$K$35,9,FALSE))</f>
        <v/>
      </c>
      <c r="AD308" s="130" t="str">
        <f>IF(AD307="","",VLOOKUP(AD307,'シフト記号表（勤務時間帯）'!$C$6:$K$35,9,FALSE))</f>
        <v/>
      </c>
      <c r="AE308" s="130" t="str">
        <f>IF(AE307="","",VLOOKUP(AE307,'シフト記号表（勤務時間帯）'!$C$6:$K$35,9,FALSE))</f>
        <v/>
      </c>
      <c r="AF308" s="142" t="str">
        <f>IF(AF307="","",VLOOKUP(AF307,'シフト記号表（勤務時間帯）'!$C$6:$K$35,9,FALSE))</f>
        <v/>
      </c>
      <c r="AG308" s="118" t="str">
        <f>IF(AG307="","",VLOOKUP(AG307,'シフト記号表（勤務時間帯）'!$C$6:$K$35,9,FALSE))</f>
        <v/>
      </c>
      <c r="AH308" s="130" t="str">
        <f>IF(AH307="","",VLOOKUP(AH307,'シフト記号表（勤務時間帯）'!$C$6:$K$35,9,FALSE))</f>
        <v/>
      </c>
      <c r="AI308" s="130" t="str">
        <f>IF(AI307="","",VLOOKUP(AI307,'シフト記号表（勤務時間帯）'!$C$6:$K$35,9,FALSE))</f>
        <v/>
      </c>
      <c r="AJ308" s="130" t="str">
        <f>IF(AJ307="","",VLOOKUP(AJ307,'シフト記号表（勤務時間帯）'!$C$6:$K$35,9,FALSE))</f>
        <v/>
      </c>
      <c r="AK308" s="130" t="str">
        <f>IF(AK307="","",VLOOKUP(AK307,'シフト記号表（勤務時間帯）'!$C$6:$K$35,9,FALSE))</f>
        <v/>
      </c>
      <c r="AL308" s="130" t="str">
        <f>IF(AL307="","",VLOOKUP(AL307,'シフト記号表（勤務時間帯）'!$C$6:$K$35,9,FALSE))</f>
        <v/>
      </c>
      <c r="AM308" s="142" t="str">
        <f>IF(AM307="","",VLOOKUP(AM307,'シフト記号表（勤務時間帯）'!$C$6:$K$35,9,FALSE))</f>
        <v/>
      </c>
      <c r="AN308" s="118" t="str">
        <f>IF(AN307="","",VLOOKUP(AN307,'シフト記号表（勤務時間帯）'!$C$6:$K$35,9,FALSE))</f>
        <v/>
      </c>
      <c r="AO308" s="130" t="str">
        <f>IF(AO307="","",VLOOKUP(AO307,'シフト記号表（勤務時間帯）'!$C$6:$K$35,9,FALSE))</f>
        <v/>
      </c>
      <c r="AP308" s="130" t="str">
        <f>IF(AP307="","",VLOOKUP(AP307,'シフト記号表（勤務時間帯）'!$C$6:$K$35,9,FALSE))</f>
        <v/>
      </c>
      <c r="AQ308" s="130" t="str">
        <f>IF(AQ307="","",VLOOKUP(AQ307,'シフト記号表（勤務時間帯）'!$C$6:$K$35,9,FALSE))</f>
        <v/>
      </c>
      <c r="AR308" s="130" t="str">
        <f>IF(AR307="","",VLOOKUP(AR307,'シフト記号表（勤務時間帯）'!$C$6:$K$35,9,FALSE))</f>
        <v/>
      </c>
      <c r="AS308" s="130" t="str">
        <f>IF(AS307="","",VLOOKUP(AS307,'シフト記号表（勤務時間帯）'!$C$6:$K$35,9,FALSE))</f>
        <v/>
      </c>
      <c r="AT308" s="142" t="str">
        <f>IF(AT307="","",VLOOKUP(AT307,'シフト記号表（勤務時間帯）'!$C$6:$K$35,9,FALSE))</f>
        <v/>
      </c>
      <c r="AU308" s="118" t="str">
        <f>IF(AU307="","",VLOOKUP(AU307,'シフト記号表（勤務時間帯）'!$C$6:$K$35,9,FALSE))</f>
        <v/>
      </c>
      <c r="AV308" s="130" t="str">
        <f>IF(AV307="","",VLOOKUP(AV307,'シフト記号表（勤務時間帯）'!$C$6:$K$35,9,FALSE))</f>
        <v/>
      </c>
      <c r="AW308" s="130" t="str">
        <f>IF(AW307="","",VLOOKUP(AW307,'シフト記号表（勤務時間帯）'!$C$6:$K$35,9,FALSE))</f>
        <v/>
      </c>
      <c r="AX308" s="173">
        <f>IF($BB$3="４週",SUM(S308:AT308),IF($BB$3="暦月",SUM(S308:AW308),""))</f>
        <v>0</v>
      </c>
      <c r="AY308" s="181"/>
      <c r="AZ308" s="187">
        <f>IF($BB$3="４週",AX308/4,IF($BB$3="暦月",'通所型サービス（100名）'!AX308/('通所型サービス（100名）'!$BB$8/7),""))</f>
        <v>0</v>
      </c>
      <c r="BA308" s="105"/>
      <c r="BB308" s="18"/>
      <c r="BC308" s="32"/>
      <c r="BD308" s="32"/>
      <c r="BE308" s="32"/>
      <c r="BF308" s="80"/>
      <c r="BG308" s="3"/>
      <c r="BH308" s="3"/>
      <c r="BI308" s="3"/>
      <c r="BJ308" s="3"/>
      <c r="BK308" s="3"/>
      <c r="BL308" s="3"/>
      <c r="BM308" s="3"/>
      <c r="BN308" s="3"/>
      <c r="BO308" s="3"/>
      <c r="BP308" s="3"/>
      <c r="BQ308" s="3"/>
      <c r="BR308" s="3"/>
      <c r="BS308" s="3"/>
      <c r="BT308" s="3"/>
      <c r="BU308" s="3"/>
    </row>
    <row r="309" spans="1:73" ht="20.25" customHeight="1">
      <c r="A309" s="3"/>
      <c r="B309" s="11"/>
      <c r="C309" s="25"/>
      <c r="D309" s="37"/>
      <c r="E309" s="42"/>
      <c r="F309" s="209">
        <f>C307</f>
        <v>0</v>
      </c>
      <c r="G309" s="60"/>
      <c r="H309" s="69"/>
      <c r="I309" s="37"/>
      <c r="J309" s="37"/>
      <c r="K309" s="42"/>
      <c r="L309" s="69"/>
      <c r="M309" s="37"/>
      <c r="N309" s="37"/>
      <c r="O309" s="91"/>
      <c r="P309" s="95" t="s">
        <v>36</v>
      </c>
      <c r="Q309" s="101"/>
      <c r="R309" s="106"/>
      <c r="S309" s="119" t="str">
        <f>IF(S307="","",VLOOKUP(S307,'シフト記号表（勤務時間帯）'!$C$6:$U$35,19,FALSE))</f>
        <v/>
      </c>
      <c r="T309" s="131" t="str">
        <f>IF(T307="","",VLOOKUP(T307,'シフト記号表（勤務時間帯）'!$C$6:$U$35,19,FALSE))</f>
        <v/>
      </c>
      <c r="U309" s="131" t="str">
        <f>IF(U307="","",VLOOKUP(U307,'シフト記号表（勤務時間帯）'!$C$6:$U$35,19,FALSE))</f>
        <v/>
      </c>
      <c r="V309" s="131" t="str">
        <f>IF(V307="","",VLOOKUP(V307,'シフト記号表（勤務時間帯）'!$C$6:$U$35,19,FALSE))</f>
        <v/>
      </c>
      <c r="W309" s="131" t="str">
        <f>IF(W307="","",VLOOKUP(W307,'シフト記号表（勤務時間帯）'!$C$6:$U$35,19,FALSE))</f>
        <v/>
      </c>
      <c r="X309" s="131" t="str">
        <f>IF(X307="","",VLOOKUP(X307,'シフト記号表（勤務時間帯）'!$C$6:$U$35,19,FALSE))</f>
        <v/>
      </c>
      <c r="Y309" s="143" t="str">
        <f>IF(Y307="","",VLOOKUP(Y307,'シフト記号表（勤務時間帯）'!$C$6:$U$35,19,FALSE))</f>
        <v/>
      </c>
      <c r="Z309" s="119" t="str">
        <f>IF(Z307="","",VLOOKUP(Z307,'シフト記号表（勤務時間帯）'!$C$6:$U$35,19,FALSE))</f>
        <v/>
      </c>
      <c r="AA309" s="131" t="str">
        <f>IF(AA307="","",VLOOKUP(AA307,'シフト記号表（勤務時間帯）'!$C$6:$U$35,19,FALSE))</f>
        <v/>
      </c>
      <c r="AB309" s="131" t="str">
        <f>IF(AB307="","",VLOOKUP(AB307,'シフト記号表（勤務時間帯）'!$C$6:$U$35,19,FALSE))</f>
        <v/>
      </c>
      <c r="AC309" s="131" t="str">
        <f>IF(AC307="","",VLOOKUP(AC307,'シフト記号表（勤務時間帯）'!$C$6:$U$35,19,FALSE))</f>
        <v/>
      </c>
      <c r="AD309" s="131" t="str">
        <f>IF(AD307="","",VLOOKUP(AD307,'シフト記号表（勤務時間帯）'!$C$6:$U$35,19,FALSE))</f>
        <v/>
      </c>
      <c r="AE309" s="131" t="str">
        <f>IF(AE307="","",VLOOKUP(AE307,'シフト記号表（勤務時間帯）'!$C$6:$U$35,19,FALSE))</f>
        <v/>
      </c>
      <c r="AF309" s="143" t="str">
        <f>IF(AF307="","",VLOOKUP(AF307,'シフト記号表（勤務時間帯）'!$C$6:$U$35,19,FALSE))</f>
        <v/>
      </c>
      <c r="AG309" s="119" t="str">
        <f>IF(AG307="","",VLOOKUP(AG307,'シフト記号表（勤務時間帯）'!$C$6:$U$35,19,FALSE))</f>
        <v/>
      </c>
      <c r="AH309" s="131" t="str">
        <f>IF(AH307="","",VLOOKUP(AH307,'シフト記号表（勤務時間帯）'!$C$6:$U$35,19,FALSE))</f>
        <v/>
      </c>
      <c r="AI309" s="131" t="str">
        <f>IF(AI307="","",VLOOKUP(AI307,'シフト記号表（勤務時間帯）'!$C$6:$U$35,19,FALSE))</f>
        <v/>
      </c>
      <c r="AJ309" s="131" t="str">
        <f>IF(AJ307="","",VLOOKUP(AJ307,'シフト記号表（勤務時間帯）'!$C$6:$U$35,19,FALSE))</f>
        <v/>
      </c>
      <c r="AK309" s="131" t="str">
        <f>IF(AK307="","",VLOOKUP(AK307,'シフト記号表（勤務時間帯）'!$C$6:$U$35,19,FALSE))</f>
        <v/>
      </c>
      <c r="AL309" s="131" t="str">
        <f>IF(AL307="","",VLOOKUP(AL307,'シフト記号表（勤務時間帯）'!$C$6:$U$35,19,FALSE))</f>
        <v/>
      </c>
      <c r="AM309" s="143" t="str">
        <f>IF(AM307="","",VLOOKUP(AM307,'シフト記号表（勤務時間帯）'!$C$6:$U$35,19,FALSE))</f>
        <v/>
      </c>
      <c r="AN309" s="119" t="str">
        <f>IF(AN307="","",VLOOKUP(AN307,'シフト記号表（勤務時間帯）'!$C$6:$U$35,19,FALSE))</f>
        <v/>
      </c>
      <c r="AO309" s="131" t="str">
        <f>IF(AO307="","",VLOOKUP(AO307,'シフト記号表（勤務時間帯）'!$C$6:$U$35,19,FALSE))</f>
        <v/>
      </c>
      <c r="AP309" s="131" t="str">
        <f>IF(AP307="","",VLOOKUP(AP307,'シフト記号表（勤務時間帯）'!$C$6:$U$35,19,FALSE))</f>
        <v/>
      </c>
      <c r="AQ309" s="131" t="str">
        <f>IF(AQ307="","",VLOOKUP(AQ307,'シフト記号表（勤務時間帯）'!$C$6:$U$35,19,FALSE))</f>
        <v/>
      </c>
      <c r="AR309" s="131" t="str">
        <f>IF(AR307="","",VLOOKUP(AR307,'シフト記号表（勤務時間帯）'!$C$6:$U$35,19,FALSE))</f>
        <v/>
      </c>
      <c r="AS309" s="131" t="str">
        <f>IF(AS307="","",VLOOKUP(AS307,'シフト記号表（勤務時間帯）'!$C$6:$U$35,19,FALSE))</f>
        <v/>
      </c>
      <c r="AT309" s="143" t="str">
        <f>IF(AT307="","",VLOOKUP(AT307,'シフト記号表（勤務時間帯）'!$C$6:$U$35,19,FALSE))</f>
        <v/>
      </c>
      <c r="AU309" s="119" t="str">
        <f>IF(AU307="","",VLOOKUP(AU307,'シフト記号表（勤務時間帯）'!$C$6:$U$35,19,FALSE))</f>
        <v/>
      </c>
      <c r="AV309" s="131" t="str">
        <f>IF(AV307="","",VLOOKUP(AV307,'シフト記号表（勤務時間帯）'!$C$6:$U$35,19,FALSE))</f>
        <v/>
      </c>
      <c r="AW309" s="131" t="str">
        <f>IF(AW307="","",VLOOKUP(AW307,'シフト記号表（勤務時間帯）'!$C$6:$U$35,19,FALSE))</f>
        <v/>
      </c>
      <c r="AX309" s="174">
        <f>IF($BB$3="４週",SUM(S309:AT309),IF($BB$3="暦月",SUM(S309:AW309),""))</f>
        <v>0</v>
      </c>
      <c r="AY309" s="182"/>
      <c r="AZ309" s="188">
        <f>IF($BB$3="４週",AX309/4,IF($BB$3="暦月",'通所型サービス（100名）'!AX309/('通所型サービス（100名）'!$BB$8/7),""))</f>
        <v>0</v>
      </c>
      <c r="BA309" s="106"/>
      <c r="BB309" s="25"/>
      <c r="BC309" s="37"/>
      <c r="BD309" s="37"/>
      <c r="BE309" s="37"/>
      <c r="BF309" s="91"/>
      <c r="BG309" s="3"/>
      <c r="BH309" s="3"/>
      <c r="BI309" s="3"/>
      <c r="BJ309" s="3"/>
      <c r="BK309" s="3"/>
      <c r="BL309" s="3"/>
      <c r="BM309" s="3"/>
      <c r="BN309" s="3"/>
      <c r="BO309" s="3"/>
      <c r="BP309" s="3"/>
      <c r="BQ309" s="3"/>
      <c r="BR309" s="3"/>
      <c r="BS309" s="3"/>
      <c r="BT309" s="3"/>
      <c r="BU309" s="3"/>
    </row>
    <row r="310" spans="1:73" ht="20.25" customHeight="1">
      <c r="A310" s="3"/>
      <c r="B310" s="12">
        <f>B307+1</f>
        <v>97</v>
      </c>
      <c r="C310" s="27"/>
      <c r="D310" s="38"/>
      <c r="E310" s="43"/>
      <c r="F310" s="51"/>
      <c r="G310" s="51"/>
      <c r="H310" s="70"/>
      <c r="I310" s="38"/>
      <c r="J310" s="38"/>
      <c r="K310" s="43"/>
      <c r="L310" s="84"/>
      <c r="M310" s="38"/>
      <c r="N310" s="38"/>
      <c r="O310" s="90"/>
      <c r="P310" s="96" t="s">
        <v>54</v>
      </c>
      <c r="Q310" s="102"/>
      <c r="R310" s="107"/>
      <c r="S310" s="216"/>
      <c r="T310" s="218"/>
      <c r="U310" s="218"/>
      <c r="V310" s="218"/>
      <c r="W310" s="218"/>
      <c r="X310" s="218"/>
      <c r="Y310" s="219"/>
      <c r="Z310" s="216"/>
      <c r="AA310" s="218"/>
      <c r="AB310" s="218"/>
      <c r="AC310" s="218"/>
      <c r="AD310" s="218"/>
      <c r="AE310" s="218"/>
      <c r="AF310" s="219"/>
      <c r="AG310" s="216"/>
      <c r="AH310" s="218"/>
      <c r="AI310" s="218"/>
      <c r="AJ310" s="218"/>
      <c r="AK310" s="218"/>
      <c r="AL310" s="218"/>
      <c r="AM310" s="219"/>
      <c r="AN310" s="216"/>
      <c r="AO310" s="218"/>
      <c r="AP310" s="218"/>
      <c r="AQ310" s="218"/>
      <c r="AR310" s="218"/>
      <c r="AS310" s="218"/>
      <c r="AT310" s="219"/>
      <c r="AU310" s="216"/>
      <c r="AV310" s="218"/>
      <c r="AW310" s="218"/>
      <c r="AX310" s="221"/>
      <c r="AY310" s="183"/>
      <c r="AZ310" s="226"/>
      <c r="BA310" s="107"/>
      <c r="BB310" s="198"/>
      <c r="BC310" s="38"/>
      <c r="BD310" s="38"/>
      <c r="BE310" s="38"/>
      <c r="BF310" s="90"/>
      <c r="BG310" s="3"/>
      <c r="BH310" s="3"/>
      <c r="BI310" s="3"/>
      <c r="BJ310" s="3"/>
      <c r="BK310" s="3"/>
      <c r="BL310" s="3"/>
      <c r="BM310" s="3"/>
      <c r="BN310" s="3"/>
      <c r="BO310" s="3"/>
      <c r="BP310" s="3"/>
      <c r="BQ310" s="3"/>
      <c r="BR310" s="3"/>
      <c r="BS310" s="3"/>
      <c r="BT310" s="3"/>
      <c r="BU310" s="3"/>
    </row>
    <row r="311" spans="1:73" ht="20.25" customHeight="1">
      <c r="A311" s="3"/>
      <c r="B311" s="8"/>
      <c r="C311" s="18"/>
      <c r="D311" s="32"/>
      <c r="E311" s="40"/>
      <c r="F311" s="49"/>
      <c r="G311" s="57"/>
      <c r="H311" s="66"/>
      <c r="I311" s="32"/>
      <c r="J311" s="32"/>
      <c r="K311" s="40"/>
      <c r="L311" s="66"/>
      <c r="M311" s="32"/>
      <c r="N311" s="32"/>
      <c r="O311" s="80"/>
      <c r="P311" s="94" t="s">
        <v>69</v>
      </c>
      <c r="Q311" s="100"/>
      <c r="R311" s="105"/>
      <c r="S311" s="118" t="str">
        <f>IF(S310="","",VLOOKUP(S310,'シフト記号表（勤務時間帯）'!$C$6:$K$35,9,FALSE))</f>
        <v/>
      </c>
      <c r="T311" s="130" t="str">
        <f>IF(T310="","",VLOOKUP(T310,'シフト記号表（勤務時間帯）'!$C$6:$K$35,9,FALSE))</f>
        <v/>
      </c>
      <c r="U311" s="130" t="str">
        <f>IF(U310="","",VLOOKUP(U310,'シフト記号表（勤務時間帯）'!$C$6:$K$35,9,FALSE))</f>
        <v/>
      </c>
      <c r="V311" s="130" t="str">
        <f>IF(V310="","",VLOOKUP(V310,'シフト記号表（勤務時間帯）'!$C$6:$K$35,9,FALSE))</f>
        <v/>
      </c>
      <c r="W311" s="130" t="str">
        <f>IF(W310="","",VLOOKUP(W310,'シフト記号表（勤務時間帯）'!$C$6:$K$35,9,FALSE))</f>
        <v/>
      </c>
      <c r="X311" s="130" t="str">
        <f>IF(X310="","",VLOOKUP(X310,'シフト記号表（勤務時間帯）'!$C$6:$K$35,9,FALSE))</f>
        <v/>
      </c>
      <c r="Y311" s="142" t="str">
        <f>IF(Y310="","",VLOOKUP(Y310,'シフト記号表（勤務時間帯）'!$C$6:$K$35,9,FALSE))</f>
        <v/>
      </c>
      <c r="Z311" s="118" t="str">
        <f>IF(Z310="","",VLOOKUP(Z310,'シフト記号表（勤務時間帯）'!$C$6:$K$35,9,FALSE))</f>
        <v/>
      </c>
      <c r="AA311" s="130" t="str">
        <f>IF(AA310="","",VLOOKUP(AA310,'シフト記号表（勤務時間帯）'!$C$6:$K$35,9,FALSE))</f>
        <v/>
      </c>
      <c r="AB311" s="130" t="str">
        <f>IF(AB310="","",VLOOKUP(AB310,'シフト記号表（勤務時間帯）'!$C$6:$K$35,9,FALSE))</f>
        <v/>
      </c>
      <c r="AC311" s="130" t="str">
        <f>IF(AC310="","",VLOOKUP(AC310,'シフト記号表（勤務時間帯）'!$C$6:$K$35,9,FALSE))</f>
        <v/>
      </c>
      <c r="AD311" s="130" t="str">
        <f>IF(AD310="","",VLOOKUP(AD310,'シフト記号表（勤務時間帯）'!$C$6:$K$35,9,FALSE))</f>
        <v/>
      </c>
      <c r="AE311" s="130" t="str">
        <f>IF(AE310="","",VLOOKUP(AE310,'シフト記号表（勤務時間帯）'!$C$6:$K$35,9,FALSE))</f>
        <v/>
      </c>
      <c r="AF311" s="142" t="str">
        <f>IF(AF310="","",VLOOKUP(AF310,'シフト記号表（勤務時間帯）'!$C$6:$K$35,9,FALSE))</f>
        <v/>
      </c>
      <c r="AG311" s="118" t="str">
        <f>IF(AG310="","",VLOOKUP(AG310,'シフト記号表（勤務時間帯）'!$C$6:$K$35,9,FALSE))</f>
        <v/>
      </c>
      <c r="AH311" s="130" t="str">
        <f>IF(AH310="","",VLOOKUP(AH310,'シフト記号表（勤務時間帯）'!$C$6:$K$35,9,FALSE))</f>
        <v/>
      </c>
      <c r="AI311" s="130" t="str">
        <f>IF(AI310="","",VLOOKUP(AI310,'シフト記号表（勤務時間帯）'!$C$6:$K$35,9,FALSE))</f>
        <v/>
      </c>
      <c r="AJ311" s="130" t="str">
        <f>IF(AJ310="","",VLOOKUP(AJ310,'シフト記号表（勤務時間帯）'!$C$6:$K$35,9,FALSE))</f>
        <v/>
      </c>
      <c r="AK311" s="130" t="str">
        <f>IF(AK310="","",VLOOKUP(AK310,'シフト記号表（勤務時間帯）'!$C$6:$K$35,9,FALSE))</f>
        <v/>
      </c>
      <c r="AL311" s="130" t="str">
        <f>IF(AL310="","",VLOOKUP(AL310,'シフト記号表（勤務時間帯）'!$C$6:$K$35,9,FALSE))</f>
        <v/>
      </c>
      <c r="AM311" s="142" t="str">
        <f>IF(AM310="","",VLOOKUP(AM310,'シフト記号表（勤務時間帯）'!$C$6:$K$35,9,FALSE))</f>
        <v/>
      </c>
      <c r="AN311" s="118" t="str">
        <f>IF(AN310="","",VLOOKUP(AN310,'シフト記号表（勤務時間帯）'!$C$6:$K$35,9,FALSE))</f>
        <v/>
      </c>
      <c r="AO311" s="130" t="str">
        <f>IF(AO310="","",VLOOKUP(AO310,'シフト記号表（勤務時間帯）'!$C$6:$K$35,9,FALSE))</f>
        <v/>
      </c>
      <c r="AP311" s="130" t="str">
        <f>IF(AP310="","",VLOOKUP(AP310,'シフト記号表（勤務時間帯）'!$C$6:$K$35,9,FALSE))</f>
        <v/>
      </c>
      <c r="AQ311" s="130" t="str">
        <f>IF(AQ310="","",VLOOKUP(AQ310,'シフト記号表（勤務時間帯）'!$C$6:$K$35,9,FALSE))</f>
        <v/>
      </c>
      <c r="AR311" s="130" t="str">
        <f>IF(AR310="","",VLOOKUP(AR310,'シフト記号表（勤務時間帯）'!$C$6:$K$35,9,FALSE))</f>
        <v/>
      </c>
      <c r="AS311" s="130" t="str">
        <f>IF(AS310="","",VLOOKUP(AS310,'シフト記号表（勤務時間帯）'!$C$6:$K$35,9,FALSE))</f>
        <v/>
      </c>
      <c r="AT311" s="142" t="str">
        <f>IF(AT310="","",VLOOKUP(AT310,'シフト記号表（勤務時間帯）'!$C$6:$K$35,9,FALSE))</f>
        <v/>
      </c>
      <c r="AU311" s="118" t="str">
        <f>IF(AU310="","",VLOOKUP(AU310,'シフト記号表（勤務時間帯）'!$C$6:$K$35,9,FALSE))</f>
        <v/>
      </c>
      <c r="AV311" s="130" t="str">
        <f>IF(AV310="","",VLOOKUP(AV310,'シフト記号表（勤務時間帯）'!$C$6:$K$35,9,FALSE))</f>
        <v/>
      </c>
      <c r="AW311" s="130" t="str">
        <f>IF(AW310="","",VLOOKUP(AW310,'シフト記号表（勤務時間帯）'!$C$6:$K$35,9,FALSE))</f>
        <v/>
      </c>
      <c r="AX311" s="173">
        <f>IF($BB$3="４週",SUM(S311:AT311),IF($BB$3="暦月",SUM(S311:AW311),""))</f>
        <v>0</v>
      </c>
      <c r="AY311" s="181"/>
      <c r="AZ311" s="187">
        <f>IF($BB$3="４週",AX311/4,IF($BB$3="暦月",'通所型サービス（100名）'!AX311/('通所型サービス（100名）'!$BB$8/7),""))</f>
        <v>0</v>
      </c>
      <c r="BA311" s="105"/>
      <c r="BB311" s="18"/>
      <c r="BC311" s="32"/>
      <c r="BD311" s="32"/>
      <c r="BE311" s="32"/>
      <c r="BF311" s="80"/>
      <c r="BG311" s="3"/>
      <c r="BH311" s="3"/>
      <c r="BI311" s="3"/>
      <c r="BJ311" s="3"/>
      <c r="BK311" s="3"/>
      <c r="BL311" s="3"/>
      <c r="BM311" s="3"/>
      <c r="BN311" s="3"/>
      <c r="BO311" s="3"/>
      <c r="BP311" s="3"/>
      <c r="BQ311" s="3"/>
      <c r="BR311" s="3"/>
      <c r="BS311" s="3"/>
      <c r="BT311" s="3"/>
      <c r="BU311" s="3"/>
    </row>
    <row r="312" spans="1:73" ht="20.25" customHeight="1">
      <c r="A312" s="3"/>
      <c r="B312" s="11"/>
      <c r="C312" s="25"/>
      <c r="D312" s="37"/>
      <c r="E312" s="42"/>
      <c r="F312" s="209">
        <f>C310</f>
        <v>0</v>
      </c>
      <c r="G312" s="60"/>
      <c r="H312" s="69"/>
      <c r="I312" s="37"/>
      <c r="J312" s="37"/>
      <c r="K312" s="42"/>
      <c r="L312" s="69"/>
      <c r="M312" s="37"/>
      <c r="N312" s="37"/>
      <c r="O312" s="91"/>
      <c r="P312" s="95" t="s">
        <v>36</v>
      </c>
      <c r="Q312" s="101"/>
      <c r="R312" s="106"/>
      <c r="S312" s="119" t="str">
        <f>IF(S310="","",VLOOKUP(S310,'シフト記号表（勤務時間帯）'!$C$6:$U$35,19,FALSE))</f>
        <v/>
      </c>
      <c r="T312" s="131" t="str">
        <f>IF(T310="","",VLOOKUP(T310,'シフト記号表（勤務時間帯）'!$C$6:$U$35,19,FALSE))</f>
        <v/>
      </c>
      <c r="U312" s="131" t="str">
        <f>IF(U310="","",VLOOKUP(U310,'シフト記号表（勤務時間帯）'!$C$6:$U$35,19,FALSE))</f>
        <v/>
      </c>
      <c r="V312" s="131" t="str">
        <f>IF(V310="","",VLOOKUP(V310,'シフト記号表（勤務時間帯）'!$C$6:$U$35,19,FALSE))</f>
        <v/>
      </c>
      <c r="W312" s="131" t="str">
        <f>IF(W310="","",VLOOKUP(W310,'シフト記号表（勤務時間帯）'!$C$6:$U$35,19,FALSE))</f>
        <v/>
      </c>
      <c r="X312" s="131" t="str">
        <f>IF(X310="","",VLOOKUP(X310,'シフト記号表（勤務時間帯）'!$C$6:$U$35,19,FALSE))</f>
        <v/>
      </c>
      <c r="Y312" s="143" t="str">
        <f>IF(Y310="","",VLOOKUP(Y310,'シフト記号表（勤務時間帯）'!$C$6:$U$35,19,FALSE))</f>
        <v/>
      </c>
      <c r="Z312" s="119" t="str">
        <f>IF(Z310="","",VLOOKUP(Z310,'シフト記号表（勤務時間帯）'!$C$6:$U$35,19,FALSE))</f>
        <v/>
      </c>
      <c r="AA312" s="131" t="str">
        <f>IF(AA310="","",VLOOKUP(AA310,'シフト記号表（勤務時間帯）'!$C$6:$U$35,19,FALSE))</f>
        <v/>
      </c>
      <c r="AB312" s="131" t="str">
        <f>IF(AB310="","",VLOOKUP(AB310,'シフト記号表（勤務時間帯）'!$C$6:$U$35,19,FALSE))</f>
        <v/>
      </c>
      <c r="AC312" s="131" t="str">
        <f>IF(AC310="","",VLOOKUP(AC310,'シフト記号表（勤務時間帯）'!$C$6:$U$35,19,FALSE))</f>
        <v/>
      </c>
      <c r="AD312" s="131" t="str">
        <f>IF(AD310="","",VLOOKUP(AD310,'シフト記号表（勤務時間帯）'!$C$6:$U$35,19,FALSE))</f>
        <v/>
      </c>
      <c r="AE312" s="131" t="str">
        <f>IF(AE310="","",VLOOKUP(AE310,'シフト記号表（勤務時間帯）'!$C$6:$U$35,19,FALSE))</f>
        <v/>
      </c>
      <c r="AF312" s="143" t="str">
        <f>IF(AF310="","",VLOOKUP(AF310,'シフト記号表（勤務時間帯）'!$C$6:$U$35,19,FALSE))</f>
        <v/>
      </c>
      <c r="AG312" s="119" t="str">
        <f>IF(AG310="","",VLOOKUP(AG310,'シフト記号表（勤務時間帯）'!$C$6:$U$35,19,FALSE))</f>
        <v/>
      </c>
      <c r="AH312" s="131" t="str">
        <f>IF(AH310="","",VLOOKUP(AH310,'シフト記号表（勤務時間帯）'!$C$6:$U$35,19,FALSE))</f>
        <v/>
      </c>
      <c r="AI312" s="131" t="str">
        <f>IF(AI310="","",VLOOKUP(AI310,'シフト記号表（勤務時間帯）'!$C$6:$U$35,19,FALSE))</f>
        <v/>
      </c>
      <c r="AJ312" s="131" t="str">
        <f>IF(AJ310="","",VLOOKUP(AJ310,'シフト記号表（勤務時間帯）'!$C$6:$U$35,19,FALSE))</f>
        <v/>
      </c>
      <c r="AK312" s="131" t="str">
        <f>IF(AK310="","",VLOOKUP(AK310,'シフト記号表（勤務時間帯）'!$C$6:$U$35,19,FALSE))</f>
        <v/>
      </c>
      <c r="AL312" s="131" t="str">
        <f>IF(AL310="","",VLOOKUP(AL310,'シフト記号表（勤務時間帯）'!$C$6:$U$35,19,FALSE))</f>
        <v/>
      </c>
      <c r="AM312" s="143" t="str">
        <f>IF(AM310="","",VLOOKUP(AM310,'シフト記号表（勤務時間帯）'!$C$6:$U$35,19,FALSE))</f>
        <v/>
      </c>
      <c r="AN312" s="119" t="str">
        <f>IF(AN310="","",VLOOKUP(AN310,'シフト記号表（勤務時間帯）'!$C$6:$U$35,19,FALSE))</f>
        <v/>
      </c>
      <c r="AO312" s="131" t="str">
        <f>IF(AO310="","",VLOOKUP(AO310,'シフト記号表（勤務時間帯）'!$C$6:$U$35,19,FALSE))</f>
        <v/>
      </c>
      <c r="AP312" s="131" t="str">
        <f>IF(AP310="","",VLOOKUP(AP310,'シフト記号表（勤務時間帯）'!$C$6:$U$35,19,FALSE))</f>
        <v/>
      </c>
      <c r="AQ312" s="131" t="str">
        <f>IF(AQ310="","",VLOOKUP(AQ310,'シフト記号表（勤務時間帯）'!$C$6:$U$35,19,FALSE))</f>
        <v/>
      </c>
      <c r="AR312" s="131" t="str">
        <f>IF(AR310="","",VLOOKUP(AR310,'シフト記号表（勤務時間帯）'!$C$6:$U$35,19,FALSE))</f>
        <v/>
      </c>
      <c r="AS312" s="131" t="str">
        <f>IF(AS310="","",VLOOKUP(AS310,'シフト記号表（勤務時間帯）'!$C$6:$U$35,19,FALSE))</f>
        <v/>
      </c>
      <c r="AT312" s="143" t="str">
        <f>IF(AT310="","",VLOOKUP(AT310,'シフト記号表（勤務時間帯）'!$C$6:$U$35,19,FALSE))</f>
        <v/>
      </c>
      <c r="AU312" s="119" t="str">
        <f>IF(AU310="","",VLOOKUP(AU310,'シフト記号表（勤務時間帯）'!$C$6:$U$35,19,FALSE))</f>
        <v/>
      </c>
      <c r="AV312" s="131" t="str">
        <f>IF(AV310="","",VLOOKUP(AV310,'シフト記号表（勤務時間帯）'!$C$6:$U$35,19,FALSE))</f>
        <v/>
      </c>
      <c r="AW312" s="131" t="str">
        <f>IF(AW310="","",VLOOKUP(AW310,'シフト記号表（勤務時間帯）'!$C$6:$U$35,19,FALSE))</f>
        <v/>
      </c>
      <c r="AX312" s="174">
        <f>IF($BB$3="４週",SUM(S312:AT312),IF($BB$3="暦月",SUM(S312:AW312),""))</f>
        <v>0</v>
      </c>
      <c r="AY312" s="182"/>
      <c r="AZ312" s="188">
        <f>IF($BB$3="４週",AX312/4,IF($BB$3="暦月",'通所型サービス（100名）'!AX312/('通所型サービス（100名）'!$BB$8/7),""))</f>
        <v>0</v>
      </c>
      <c r="BA312" s="106"/>
      <c r="BB312" s="25"/>
      <c r="BC312" s="37"/>
      <c r="BD312" s="37"/>
      <c r="BE312" s="37"/>
      <c r="BF312" s="91"/>
      <c r="BG312" s="3"/>
      <c r="BH312" s="3"/>
      <c r="BI312" s="3"/>
      <c r="BJ312" s="3"/>
      <c r="BK312" s="3"/>
      <c r="BL312" s="3"/>
      <c r="BM312" s="3"/>
      <c r="BN312" s="3"/>
      <c r="BO312" s="3"/>
      <c r="BP312" s="3"/>
      <c r="BQ312" s="3"/>
      <c r="BR312" s="3"/>
      <c r="BS312" s="3"/>
      <c r="BT312" s="3"/>
      <c r="BU312" s="3"/>
    </row>
    <row r="313" spans="1:73" ht="20.25" customHeight="1">
      <c r="A313" s="3"/>
      <c r="B313" s="12">
        <f>B310+1</f>
        <v>98</v>
      </c>
      <c r="C313" s="27"/>
      <c r="D313" s="38"/>
      <c r="E313" s="43"/>
      <c r="F313" s="51"/>
      <c r="G313" s="51"/>
      <c r="H313" s="70"/>
      <c r="I313" s="38"/>
      <c r="J313" s="38"/>
      <c r="K313" s="43"/>
      <c r="L313" s="84"/>
      <c r="M313" s="38"/>
      <c r="N313" s="38"/>
      <c r="O313" s="90"/>
      <c r="P313" s="96" t="s">
        <v>54</v>
      </c>
      <c r="Q313" s="102"/>
      <c r="R313" s="107"/>
      <c r="S313" s="216"/>
      <c r="T313" s="218"/>
      <c r="U313" s="218"/>
      <c r="V313" s="218"/>
      <c r="W313" s="218"/>
      <c r="X313" s="218"/>
      <c r="Y313" s="219"/>
      <c r="Z313" s="216"/>
      <c r="AA313" s="218"/>
      <c r="AB313" s="218"/>
      <c r="AC313" s="218"/>
      <c r="AD313" s="218"/>
      <c r="AE313" s="218"/>
      <c r="AF313" s="219"/>
      <c r="AG313" s="216"/>
      <c r="AH313" s="218"/>
      <c r="AI313" s="218"/>
      <c r="AJ313" s="218"/>
      <c r="AK313" s="218"/>
      <c r="AL313" s="218"/>
      <c r="AM313" s="219"/>
      <c r="AN313" s="216"/>
      <c r="AO313" s="218"/>
      <c r="AP313" s="218"/>
      <c r="AQ313" s="218"/>
      <c r="AR313" s="218"/>
      <c r="AS313" s="218"/>
      <c r="AT313" s="219"/>
      <c r="AU313" s="216"/>
      <c r="AV313" s="218"/>
      <c r="AW313" s="218"/>
      <c r="AX313" s="221"/>
      <c r="AY313" s="183"/>
      <c r="AZ313" s="226"/>
      <c r="BA313" s="107"/>
      <c r="BB313" s="198"/>
      <c r="BC313" s="38"/>
      <c r="BD313" s="38"/>
      <c r="BE313" s="38"/>
      <c r="BF313" s="90"/>
      <c r="BG313" s="3"/>
      <c r="BH313" s="3"/>
      <c r="BI313" s="3"/>
      <c r="BJ313" s="3"/>
      <c r="BK313" s="3"/>
      <c r="BL313" s="3"/>
      <c r="BM313" s="3"/>
      <c r="BN313" s="3"/>
      <c r="BO313" s="3"/>
      <c r="BP313" s="3"/>
      <c r="BQ313" s="3"/>
      <c r="BR313" s="3"/>
      <c r="BS313" s="3"/>
      <c r="BT313" s="3"/>
      <c r="BU313" s="3"/>
    </row>
    <row r="314" spans="1:73" ht="20.25" customHeight="1">
      <c r="A314" s="3"/>
      <c r="B314" s="8"/>
      <c r="C314" s="18"/>
      <c r="D314" s="32"/>
      <c r="E314" s="40"/>
      <c r="F314" s="49"/>
      <c r="G314" s="57"/>
      <c r="H314" s="66"/>
      <c r="I314" s="32"/>
      <c r="J314" s="32"/>
      <c r="K314" s="40"/>
      <c r="L314" s="66"/>
      <c r="M314" s="32"/>
      <c r="N314" s="32"/>
      <c r="O314" s="80"/>
      <c r="P314" s="94" t="s">
        <v>69</v>
      </c>
      <c r="Q314" s="100"/>
      <c r="R314" s="105"/>
      <c r="S314" s="118" t="str">
        <f>IF(S313="","",VLOOKUP(S313,'シフト記号表（勤務時間帯）'!$C$6:$K$35,9,FALSE))</f>
        <v/>
      </c>
      <c r="T314" s="130" t="str">
        <f>IF(T313="","",VLOOKUP(T313,'シフト記号表（勤務時間帯）'!$C$6:$K$35,9,FALSE))</f>
        <v/>
      </c>
      <c r="U314" s="130" t="str">
        <f>IF(U313="","",VLOOKUP(U313,'シフト記号表（勤務時間帯）'!$C$6:$K$35,9,FALSE))</f>
        <v/>
      </c>
      <c r="V314" s="130" t="str">
        <f>IF(V313="","",VLOOKUP(V313,'シフト記号表（勤務時間帯）'!$C$6:$K$35,9,FALSE))</f>
        <v/>
      </c>
      <c r="W314" s="130" t="str">
        <f>IF(W313="","",VLOOKUP(W313,'シフト記号表（勤務時間帯）'!$C$6:$K$35,9,FALSE))</f>
        <v/>
      </c>
      <c r="X314" s="130" t="str">
        <f>IF(X313="","",VLOOKUP(X313,'シフト記号表（勤務時間帯）'!$C$6:$K$35,9,FALSE))</f>
        <v/>
      </c>
      <c r="Y314" s="142" t="str">
        <f>IF(Y313="","",VLOOKUP(Y313,'シフト記号表（勤務時間帯）'!$C$6:$K$35,9,FALSE))</f>
        <v/>
      </c>
      <c r="Z314" s="118" t="str">
        <f>IF(Z313="","",VLOOKUP(Z313,'シフト記号表（勤務時間帯）'!$C$6:$K$35,9,FALSE))</f>
        <v/>
      </c>
      <c r="AA314" s="130" t="str">
        <f>IF(AA313="","",VLOOKUP(AA313,'シフト記号表（勤務時間帯）'!$C$6:$K$35,9,FALSE))</f>
        <v/>
      </c>
      <c r="AB314" s="130" t="str">
        <f>IF(AB313="","",VLOOKUP(AB313,'シフト記号表（勤務時間帯）'!$C$6:$K$35,9,FALSE))</f>
        <v/>
      </c>
      <c r="AC314" s="130" t="str">
        <f>IF(AC313="","",VLOOKUP(AC313,'シフト記号表（勤務時間帯）'!$C$6:$K$35,9,FALSE))</f>
        <v/>
      </c>
      <c r="AD314" s="130" t="str">
        <f>IF(AD313="","",VLOOKUP(AD313,'シフト記号表（勤務時間帯）'!$C$6:$K$35,9,FALSE))</f>
        <v/>
      </c>
      <c r="AE314" s="130" t="str">
        <f>IF(AE313="","",VLOOKUP(AE313,'シフト記号表（勤務時間帯）'!$C$6:$K$35,9,FALSE))</f>
        <v/>
      </c>
      <c r="AF314" s="142" t="str">
        <f>IF(AF313="","",VLOOKUP(AF313,'シフト記号表（勤務時間帯）'!$C$6:$K$35,9,FALSE))</f>
        <v/>
      </c>
      <c r="AG314" s="118" t="str">
        <f>IF(AG313="","",VLOOKUP(AG313,'シフト記号表（勤務時間帯）'!$C$6:$K$35,9,FALSE))</f>
        <v/>
      </c>
      <c r="AH314" s="130" t="str">
        <f>IF(AH313="","",VLOOKUP(AH313,'シフト記号表（勤務時間帯）'!$C$6:$K$35,9,FALSE))</f>
        <v/>
      </c>
      <c r="AI314" s="130" t="str">
        <f>IF(AI313="","",VLOOKUP(AI313,'シフト記号表（勤務時間帯）'!$C$6:$K$35,9,FALSE))</f>
        <v/>
      </c>
      <c r="AJ314" s="130" t="str">
        <f>IF(AJ313="","",VLOOKUP(AJ313,'シフト記号表（勤務時間帯）'!$C$6:$K$35,9,FALSE))</f>
        <v/>
      </c>
      <c r="AK314" s="130" t="str">
        <f>IF(AK313="","",VLOOKUP(AK313,'シフト記号表（勤務時間帯）'!$C$6:$K$35,9,FALSE))</f>
        <v/>
      </c>
      <c r="AL314" s="130" t="str">
        <f>IF(AL313="","",VLOOKUP(AL313,'シフト記号表（勤務時間帯）'!$C$6:$K$35,9,FALSE))</f>
        <v/>
      </c>
      <c r="AM314" s="142" t="str">
        <f>IF(AM313="","",VLOOKUP(AM313,'シフト記号表（勤務時間帯）'!$C$6:$K$35,9,FALSE))</f>
        <v/>
      </c>
      <c r="AN314" s="118" t="str">
        <f>IF(AN313="","",VLOOKUP(AN313,'シフト記号表（勤務時間帯）'!$C$6:$K$35,9,FALSE))</f>
        <v/>
      </c>
      <c r="AO314" s="130" t="str">
        <f>IF(AO313="","",VLOOKUP(AO313,'シフト記号表（勤務時間帯）'!$C$6:$K$35,9,FALSE))</f>
        <v/>
      </c>
      <c r="AP314" s="130" t="str">
        <f>IF(AP313="","",VLOOKUP(AP313,'シフト記号表（勤務時間帯）'!$C$6:$K$35,9,FALSE))</f>
        <v/>
      </c>
      <c r="AQ314" s="130" t="str">
        <f>IF(AQ313="","",VLOOKUP(AQ313,'シフト記号表（勤務時間帯）'!$C$6:$K$35,9,FALSE))</f>
        <v/>
      </c>
      <c r="AR314" s="130" t="str">
        <f>IF(AR313="","",VLOOKUP(AR313,'シフト記号表（勤務時間帯）'!$C$6:$K$35,9,FALSE))</f>
        <v/>
      </c>
      <c r="AS314" s="130" t="str">
        <f>IF(AS313="","",VLOOKUP(AS313,'シフト記号表（勤務時間帯）'!$C$6:$K$35,9,FALSE))</f>
        <v/>
      </c>
      <c r="AT314" s="142" t="str">
        <f>IF(AT313="","",VLOOKUP(AT313,'シフト記号表（勤務時間帯）'!$C$6:$K$35,9,FALSE))</f>
        <v/>
      </c>
      <c r="AU314" s="118" t="str">
        <f>IF(AU313="","",VLOOKUP(AU313,'シフト記号表（勤務時間帯）'!$C$6:$K$35,9,FALSE))</f>
        <v/>
      </c>
      <c r="AV314" s="130" t="str">
        <f>IF(AV313="","",VLOOKUP(AV313,'シフト記号表（勤務時間帯）'!$C$6:$K$35,9,FALSE))</f>
        <v/>
      </c>
      <c r="AW314" s="130" t="str">
        <f>IF(AW313="","",VLOOKUP(AW313,'シフト記号表（勤務時間帯）'!$C$6:$K$35,9,FALSE))</f>
        <v/>
      </c>
      <c r="AX314" s="173">
        <f>IF($BB$3="４週",SUM(S314:AT314),IF($BB$3="暦月",SUM(S314:AW314),""))</f>
        <v>0</v>
      </c>
      <c r="AY314" s="181"/>
      <c r="AZ314" s="187">
        <f>IF($BB$3="４週",AX314/4,IF($BB$3="暦月",'通所型サービス（100名）'!AX314/('通所型サービス（100名）'!$BB$8/7),""))</f>
        <v>0</v>
      </c>
      <c r="BA314" s="105"/>
      <c r="BB314" s="18"/>
      <c r="BC314" s="32"/>
      <c r="BD314" s="32"/>
      <c r="BE314" s="32"/>
      <c r="BF314" s="80"/>
      <c r="BG314" s="3"/>
      <c r="BH314" s="3"/>
      <c r="BI314" s="3"/>
      <c r="BJ314" s="3"/>
      <c r="BK314" s="3"/>
      <c r="BL314" s="3"/>
      <c r="BM314" s="3"/>
      <c r="BN314" s="3"/>
      <c r="BO314" s="3"/>
      <c r="BP314" s="3"/>
      <c r="BQ314" s="3"/>
      <c r="BR314" s="3"/>
      <c r="BS314" s="3"/>
      <c r="BT314" s="3"/>
      <c r="BU314" s="3"/>
    </row>
    <row r="315" spans="1:73" ht="20.25" customHeight="1">
      <c r="A315" s="3"/>
      <c r="B315" s="11"/>
      <c r="C315" s="25"/>
      <c r="D315" s="37"/>
      <c r="E315" s="42"/>
      <c r="F315" s="209">
        <f>C313</f>
        <v>0</v>
      </c>
      <c r="G315" s="60"/>
      <c r="H315" s="69"/>
      <c r="I315" s="37"/>
      <c r="J315" s="37"/>
      <c r="K315" s="42"/>
      <c r="L315" s="69"/>
      <c r="M315" s="37"/>
      <c r="N315" s="37"/>
      <c r="O315" s="91"/>
      <c r="P315" s="95" t="s">
        <v>36</v>
      </c>
      <c r="Q315" s="101"/>
      <c r="R315" s="106"/>
      <c r="S315" s="119" t="str">
        <f>IF(S313="","",VLOOKUP(S313,'シフト記号表（勤務時間帯）'!$C$6:$U$35,19,FALSE))</f>
        <v/>
      </c>
      <c r="T315" s="131" t="str">
        <f>IF(T313="","",VLOOKUP(T313,'シフト記号表（勤務時間帯）'!$C$6:$U$35,19,FALSE))</f>
        <v/>
      </c>
      <c r="U315" s="131" t="str">
        <f>IF(U313="","",VLOOKUP(U313,'シフト記号表（勤務時間帯）'!$C$6:$U$35,19,FALSE))</f>
        <v/>
      </c>
      <c r="V315" s="131" t="str">
        <f>IF(V313="","",VLOOKUP(V313,'シフト記号表（勤務時間帯）'!$C$6:$U$35,19,FALSE))</f>
        <v/>
      </c>
      <c r="W315" s="131" t="str">
        <f>IF(W313="","",VLOOKUP(W313,'シフト記号表（勤務時間帯）'!$C$6:$U$35,19,FALSE))</f>
        <v/>
      </c>
      <c r="X315" s="131" t="str">
        <f>IF(X313="","",VLOOKUP(X313,'シフト記号表（勤務時間帯）'!$C$6:$U$35,19,FALSE))</f>
        <v/>
      </c>
      <c r="Y315" s="143" t="str">
        <f>IF(Y313="","",VLOOKUP(Y313,'シフト記号表（勤務時間帯）'!$C$6:$U$35,19,FALSE))</f>
        <v/>
      </c>
      <c r="Z315" s="119" t="str">
        <f>IF(Z313="","",VLOOKUP(Z313,'シフト記号表（勤務時間帯）'!$C$6:$U$35,19,FALSE))</f>
        <v/>
      </c>
      <c r="AA315" s="131" t="str">
        <f>IF(AA313="","",VLOOKUP(AA313,'シフト記号表（勤務時間帯）'!$C$6:$U$35,19,FALSE))</f>
        <v/>
      </c>
      <c r="AB315" s="131" t="str">
        <f>IF(AB313="","",VLOOKUP(AB313,'シフト記号表（勤務時間帯）'!$C$6:$U$35,19,FALSE))</f>
        <v/>
      </c>
      <c r="AC315" s="131" t="str">
        <f>IF(AC313="","",VLOOKUP(AC313,'シフト記号表（勤務時間帯）'!$C$6:$U$35,19,FALSE))</f>
        <v/>
      </c>
      <c r="AD315" s="131" t="str">
        <f>IF(AD313="","",VLOOKUP(AD313,'シフト記号表（勤務時間帯）'!$C$6:$U$35,19,FALSE))</f>
        <v/>
      </c>
      <c r="AE315" s="131" t="str">
        <f>IF(AE313="","",VLOOKUP(AE313,'シフト記号表（勤務時間帯）'!$C$6:$U$35,19,FALSE))</f>
        <v/>
      </c>
      <c r="AF315" s="143" t="str">
        <f>IF(AF313="","",VLOOKUP(AF313,'シフト記号表（勤務時間帯）'!$C$6:$U$35,19,FALSE))</f>
        <v/>
      </c>
      <c r="AG315" s="119" t="str">
        <f>IF(AG313="","",VLOOKUP(AG313,'シフト記号表（勤務時間帯）'!$C$6:$U$35,19,FALSE))</f>
        <v/>
      </c>
      <c r="AH315" s="131" t="str">
        <f>IF(AH313="","",VLOOKUP(AH313,'シフト記号表（勤務時間帯）'!$C$6:$U$35,19,FALSE))</f>
        <v/>
      </c>
      <c r="AI315" s="131" t="str">
        <f>IF(AI313="","",VLOOKUP(AI313,'シフト記号表（勤務時間帯）'!$C$6:$U$35,19,FALSE))</f>
        <v/>
      </c>
      <c r="AJ315" s="131" t="str">
        <f>IF(AJ313="","",VLOOKUP(AJ313,'シフト記号表（勤務時間帯）'!$C$6:$U$35,19,FALSE))</f>
        <v/>
      </c>
      <c r="AK315" s="131" t="str">
        <f>IF(AK313="","",VLOOKUP(AK313,'シフト記号表（勤務時間帯）'!$C$6:$U$35,19,FALSE))</f>
        <v/>
      </c>
      <c r="AL315" s="131" t="str">
        <f>IF(AL313="","",VLOOKUP(AL313,'シフト記号表（勤務時間帯）'!$C$6:$U$35,19,FALSE))</f>
        <v/>
      </c>
      <c r="AM315" s="143" t="str">
        <f>IF(AM313="","",VLOOKUP(AM313,'シフト記号表（勤務時間帯）'!$C$6:$U$35,19,FALSE))</f>
        <v/>
      </c>
      <c r="AN315" s="119" t="str">
        <f>IF(AN313="","",VLOOKUP(AN313,'シフト記号表（勤務時間帯）'!$C$6:$U$35,19,FALSE))</f>
        <v/>
      </c>
      <c r="AO315" s="131" t="str">
        <f>IF(AO313="","",VLOOKUP(AO313,'シフト記号表（勤務時間帯）'!$C$6:$U$35,19,FALSE))</f>
        <v/>
      </c>
      <c r="AP315" s="131" t="str">
        <f>IF(AP313="","",VLOOKUP(AP313,'シフト記号表（勤務時間帯）'!$C$6:$U$35,19,FALSE))</f>
        <v/>
      </c>
      <c r="AQ315" s="131" t="str">
        <f>IF(AQ313="","",VLOOKUP(AQ313,'シフト記号表（勤務時間帯）'!$C$6:$U$35,19,FALSE))</f>
        <v/>
      </c>
      <c r="AR315" s="131" t="str">
        <f>IF(AR313="","",VLOOKUP(AR313,'シフト記号表（勤務時間帯）'!$C$6:$U$35,19,FALSE))</f>
        <v/>
      </c>
      <c r="AS315" s="131" t="str">
        <f>IF(AS313="","",VLOOKUP(AS313,'シフト記号表（勤務時間帯）'!$C$6:$U$35,19,FALSE))</f>
        <v/>
      </c>
      <c r="AT315" s="143" t="str">
        <f>IF(AT313="","",VLOOKUP(AT313,'シフト記号表（勤務時間帯）'!$C$6:$U$35,19,FALSE))</f>
        <v/>
      </c>
      <c r="AU315" s="119" t="str">
        <f>IF(AU313="","",VLOOKUP(AU313,'シフト記号表（勤務時間帯）'!$C$6:$U$35,19,FALSE))</f>
        <v/>
      </c>
      <c r="AV315" s="131" t="str">
        <f>IF(AV313="","",VLOOKUP(AV313,'シフト記号表（勤務時間帯）'!$C$6:$U$35,19,FALSE))</f>
        <v/>
      </c>
      <c r="AW315" s="131" t="str">
        <f>IF(AW313="","",VLOOKUP(AW313,'シフト記号表（勤務時間帯）'!$C$6:$U$35,19,FALSE))</f>
        <v/>
      </c>
      <c r="AX315" s="174">
        <f>IF($BB$3="４週",SUM(S315:AT315),IF($BB$3="暦月",SUM(S315:AW315),""))</f>
        <v>0</v>
      </c>
      <c r="AY315" s="182"/>
      <c r="AZ315" s="188">
        <f>IF($BB$3="４週",AX315/4,IF($BB$3="暦月",'通所型サービス（100名）'!AX315/('通所型サービス（100名）'!$BB$8/7),""))</f>
        <v>0</v>
      </c>
      <c r="BA315" s="106"/>
      <c r="BB315" s="25"/>
      <c r="BC315" s="37"/>
      <c r="BD315" s="37"/>
      <c r="BE315" s="37"/>
      <c r="BF315" s="91"/>
      <c r="BG315" s="3"/>
      <c r="BH315" s="3"/>
      <c r="BI315" s="3"/>
      <c r="BJ315" s="3"/>
      <c r="BK315" s="3"/>
      <c r="BL315" s="3"/>
      <c r="BM315" s="3"/>
      <c r="BN315" s="3"/>
      <c r="BO315" s="3"/>
      <c r="BP315" s="3"/>
      <c r="BQ315" s="3"/>
      <c r="BR315" s="3"/>
      <c r="BS315" s="3"/>
      <c r="BT315" s="3"/>
      <c r="BU315" s="3"/>
    </row>
    <row r="316" spans="1:73" ht="20.25" customHeight="1">
      <c r="A316" s="3"/>
      <c r="B316" s="12">
        <f>B313+1</f>
        <v>99</v>
      </c>
      <c r="C316" s="27"/>
      <c r="D316" s="38"/>
      <c r="E316" s="43"/>
      <c r="F316" s="51"/>
      <c r="G316" s="51"/>
      <c r="H316" s="70"/>
      <c r="I316" s="38"/>
      <c r="J316" s="38"/>
      <c r="K316" s="43"/>
      <c r="L316" s="84"/>
      <c r="M316" s="38"/>
      <c r="N316" s="38"/>
      <c r="O316" s="90"/>
      <c r="P316" s="96" t="s">
        <v>54</v>
      </c>
      <c r="Q316" s="102"/>
      <c r="R316" s="107"/>
      <c r="S316" s="216"/>
      <c r="T316" s="218"/>
      <c r="U316" s="218"/>
      <c r="V316" s="218"/>
      <c r="W316" s="218"/>
      <c r="X316" s="218"/>
      <c r="Y316" s="219"/>
      <c r="Z316" s="216"/>
      <c r="AA316" s="218"/>
      <c r="AB316" s="218"/>
      <c r="AC316" s="218"/>
      <c r="AD316" s="218"/>
      <c r="AE316" s="218"/>
      <c r="AF316" s="219"/>
      <c r="AG316" s="216"/>
      <c r="AH316" s="218"/>
      <c r="AI316" s="218"/>
      <c r="AJ316" s="218"/>
      <c r="AK316" s="218"/>
      <c r="AL316" s="218"/>
      <c r="AM316" s="219"/>
      <c r="AN316" s="216"/>
      <c r="AO316" s="218"/>
      <c r="AP316" s="218"/>
      <c r="AQ316" s="218"/>
      <c r="AR316" s="218"/>
      <c r="AS316" s="218"/>
      <c r="AT316" s="219"/>
      <c r="AU316" s="216"/>
      <c r="AV316" s="218"/>
      <c r="AW316" s="218"/>
      <c r="AX316" s="221"/>
      <c r="AY316" s="183"/>
      <c r="AZ316" s="226"/>
      <c r="BA316" s="107"/>
      <c r="BB316" s="198"/>
      <c r="BC316" s="38"/>
      <c r="BD316" s="38"/>
      <c r="BE316" s="38"/>
      <c r="BF316" s="90"/>
      <c r="BG316" s="3"/>
      <c r="BH316" s="3"/>
      <c r="BI316" s="3"/>
      <c r="BJ316" s="3"/>
      <c r="BK316" s="3"/>
      <c r="BL316" s="3"/>
      <c r="BM316" s="3"/>
      <c r="BN316" s="3"/>
      <c r="BO316" s="3"/>
      <c r="BP316" s="3"/>
      <c r="BQ316" s="3"/>
      <c r="BR316" s="3"/>
      <c r="BS316" s="3"/>
      <c r="BT316" s="3"/>
      <c r="BU316" s="3"/>
    </row>
    <row r="317" spans="1:73" ht="20.25" customHeight="1">
      <c r="A317" s="3"/>
      <c r="B317" s="8"/>
      <c r="C317" s="18"/>
      <c r="D317" s="32"/>
      <c r="E317" s="40"/>
      <c r="F317" s="49"/>
      <c r="G317" s="57"/>
      <c r="H317" s="66"/>
      <c r="I317" s="32"/>
      <c r="J317" s="32"/>
      <c r="K317" s="40"/>
      <c r="L317" s="66"/>
      <c r="M317" s="32"/>
      <c r="N317" s="32"/>
      <c r="O317" s="80"/>
      <c r="P317" s="94" t="s">
        <v>69</v>
      </c>
      <c r="Q317" s="100"/>
      <c r="R317" s="105"/>
      <c r="S317" s="118" t="str">
        <f>IF(S316="","",VLOOKUP(S316,'シフト記号表（勤務時間帯）'!$C$6:$K$35,9,FALSE))</f>
        <v/>
      </c>
      <c r="T317" s="130" t="str">
        <f>IF(T316="","",VLOOKUP(T316,'シフト記号表（勤務時間帯）'!$C$6:$K$35,9,FALSE))</f>
        <v/>
      </c>
      <c r="U317" s="130" t="str">
        <f>IF(U316="","",VLOOKUP(U316,'シフト記号表（勤務時間帯）'!$C$6:$K$35,9,FALSE))</f>
        <v/>
      </c>
      <c r="V317" s="130" t="str">
        <f>IF(V316="","",VLOOKUP(V316,'シフト記号表（勤務時間帯）'!$C$6:$K$35,9,FALSE))</f>
        <v/>
      </c>
      <c r="W317" s="130" t="str">
        <f>IF(W316="","",VLOOKUP(W316,'シフト記号表（勤務時間帯）'!$C$6:$K$35,9,FALSE))</f>
        <v/>
      </c>
      <c r="X317" s="130" t="str">
        <f>IF(X316="","",VLOOKUP(X316,'シフト記号表（勤務時間帯）'!$C$6:$K$35,9,FALSE))</f>
        <v/>
      </c>
      <c r="Y317" s="142" t="str">
        <f>IF(Y316="","",VLOOKUP(Y316,'シフト記号表（勤務時間帯）'!$C$6:$K$35,9,FALSE))</f>
        <v/>
      </c>
      <c r="Z317" s="118" t="str">
        <f>IF(Z316="","",VLOOKUP(Z316,'シフト記号表（勤務時間帯）'!$C$6:$K$35,9,FALSE))</f>
        <v/>
      </c>
      <c r="AA317" s="130" t="str">
        <f>IF(AA316="","",VLOOKUP(AA316,'シフト記号表（勤務時間帯）'!$C$6:$K$35,9,FALSE))</f>
        <v/>
      </c>
      <c r="AB317" s="130" t="str">
        <f>IF(AB316="","",VLOOKUP(AB316,'シフト記号表（勤務時間帯）'!$C$6:$K$35,9,FALSE))</f>
        <v/>
      </c>
      <c r="AC317" s="130" t="str">
        <f>IF(AC316="","",VLOOKUP(AC316,'シフト記号表（勤務時間帯）'!$C$6:$K$35,9,FALSE))</f>
        <v/>
      </c>
      <c r="AD317" s="130" t="str">
        <f>IF(AD316="","",VLOOKUP(AD316,'シフト記号表（勤務時間帯）'!$C$6:$K$35,9,FALSE))</f>
        <v/>
      </c>
      <c r="AE317" s="130" t="str">
        <f>IF(AE316="","",VLOOKUP(AE316,'シフト記号表（勤務時間帯）'!$C$6:$K$35,9,FALSE))</f>
        <v/>
      </c>
      <c r="AF317" s="142" t="str">
        <f>IF(AF316="","",VLOOKUP(AF316,'シフト記号表（勤務時間帯）'!$C$6:$K$35,9,FALSE))</f>
        <v/>
      </c>
      <c r="AG317" s="118" t="str">
        <f>IF(AG316="","",VLOOKUP(AG316,'シフト記号表（勤務時間帯）'!$C$6:$K$35,9,FALSE))</f>
        <v/>
      </c>
      <c r="AH317" s="130" t="str">
        <f>IF(AH316="","",VLOOKUP(AH316,'シフト記号表（勤務時間帯）'!$C$6:$K$35,9,FALSE))</f>
        <v/>
      </c>
      <c r="AI317" s="130" t="str">
        <f>IF(AI316="","",VLOOKUP(AI316,'シフト記号表（勤務時間帯）'!$C$6:$K$35,9,FALSE))</f>
        <v/>
      </c>
      <c r="AJ317" s="130" t="str">
        <f>IF(AJ316="","",VLOOKUP(AJ316,'シフト記号表（勤務時間帯）'!$C$6:$K$35,9,FALSE))</f>
        <v/>
      </c>
      <c r="AK317" s="130" t="str">
        <f>IF(AK316="","",VLOOKUP(AK316,'シフト記号表（勤務時間帯）'!$C$6:$K$35,9,FALSE))</f>
        <v/>
      </c>
      <c r="AL317" s="130" t="str">
        <f>IF(AL316="","",VLOOKUP(AL316,'シフト記号表（勤務時間帯）'!$C$6:$K$35,9,FALSE))</f>
        <v/>
      </c>
      <c r="AM317" s="142" t="str">
        <f>IF(AM316="","",VLOOKUP(AM316,'シフト記号表（勤務時間帯）'!$C$6:$K$35,9,FALSE))</f>
        <v/>
      </c>
      <c r="AN317" s="118" t="str">
        <f>IF(AN316="","",VLOOKUP(AN316,'シフト記号表（勤務時間帯）'!$C$6:$K$35,9,FALSE))</f>
        <v/>
      </c>
      <c r="AO317" s="130" t="str">
        <f>IF(AO316="","",VLOOKUP(AO316,'シフト記号表（勤務時間帯）'!$C$6:$K$35,9,FALSE))</f>
        <v/>
      </c>
      <c r="AP317" s="130" t="str">
        <f>IF(AP316="","",VLOOKUP(AP316,'シフト記号表（勤務時間帯）'!$C$6:$K$35,9,FALSE))</f>
        <v/>
      </c>
      <c r="AQ317" s="130" t="str">
        <f>IF(AQ316="","",VLOOKUP(AQ316,'シフト記号表（勤務時間帯）'!$C$6:$K$35,9,FALSE))</f>
        <v/>
      </c>
      <c r="AR317" s="130" t="str">
        <f>IF(AR316="","",VLOOKUP(AR316,'シフト記号表（勤務時間帯）'!$C$6:$K$35,9,FALSE))</f>
        <v/>
      </c>
      <c r="AS317" s="130" t="str">
        <f>IF(AS316="","",VLOOKUP(AS316,'シフト記号表（勤務時間帯）'!$C$6:$K$35,9,FALSE))</f>
        <v/>
      </c>
      <c r="AT317" s="142" t="str">
        <f>IF(AT316="","",VLOOKUP(AT316,'シフト記号表（勤務時間帯）'!$C$6:$K$35,9,FALSE))</f>
        <v/>
      </c>
      <c r="AU317" s="118" t="str">
        <f>IF(AU316="","",VLOOKUP(AU316,'シフト記号表（勤務時間帯）'!$C$6:$K$35,9,FALSE))</f>
        <v/>
      </c>
      <c r="AV317" s="130" t="str">
        <f>IF(AV316="","",VLOOKUP(AV316,'シフト記号表（勤務時間帯）'!$C$6:$K$35,9,FALSE))</f>
        <v/>
      </c>
      <c r="AW317" s="130" t="str">
        <f>IF(AW316="","",VLOOKUP(AW316,'シフト記号表（勤務時間帯）'!$C$6:$K$35,9,FALSE))</f>
        <v/>
      </c>
      <c r="AX317" s="173">
        <f>IF($BB$3="４週",SUM(S317:AT317),IF($BB$3="暦月",SUM(S317:AW317),""))</f>
        <v>0</v>
      </c>
      <c r="AY317" s="181"/>
      <c r="AZ317" s="187">
        <f>IF($BB$3="４週",AX317/4,IF($BB$3="暦月",'通所型サービス（100名）'!AX317/('通所型サービス（100名）'!$BB$8/7),""))</f>
        <v>0</v>
      </c>
      <c r="BA317" s="105"/>
      <c r="BB317" s="18"/>
      <c r="BC317" s="32"/>
      <c r="BD317" s="32"/>
      <c r="BE317" s="32"/>
      <c r="BF317" s="80"/>
      <c r="BG317" s="3"/>
      <c r="BH317" s="3"/>
      <c r="BI317" s="3"/>
      <c r="BJ317" s="3"/>
      <c r="BK317" s="3"/>
      <c r="BL317" s="3"/>
      <c r="BM317" s="3"/>
      <c r="BN317" s="3"/>
      <c r="BO317" s="3"/>
      <c r="BP317" s="3"/>
      <c r="BQ317" s="3"/>
      <c r="BR317" s="3"/>
      <c r="BS317" s="3"/>
      <c r="BT317" s="3"/>
      <c r="BU317" s="3"/>
    </row>
    <row r="318" spans="1:73" ht="20.25" customHeight="1">
      <c r="A318" s="3"/>
      <c r="B318" s="11"/>
      <c r="C318" s="25"/>
      <c r="D318" s="37"/>
      <c r="E318" s="42"/>
      <c r="F318" s="209">
        <f>C316</f>
        <v>0</v>
      </c>
      <c r="G318" s="60"/>
      <c r="H318" s="69"/>
      <c r="I318" s="37"/>
      <c r="J318" s="37"/>
      <c r="K318" s="42"/>
      <c r="L318" s="69"/>
      <c r="M318" s="37"/>
      <c r="N318" s="37"/>
      <c r="O318" s="91"/>
      <c r="P318" s="95" t="s">
        <v>36</v>
      </c>
      <c r="Q318" s="101"/>
      <c r="R318" s="106"/>
      <c r="S318" s="119" t="str">
        <f>IF(S316="","",VLOOKUP(S316,'シフト記号表（勤務時間帯）'!$C$6:$U$35,19,FALSE))</f>
        <v/>
      </c>
      <c r="T318" s="131" t="str">
        <f>IF(T316="","",VLOOKUP(T316,'シフト記号表（勤務時間帯）'!$C$6:$U$35,19,FALSE))</f>
        <v/>
      </c>
      <c r="U318" s="131" t="str">
        <f>IF(U316="","",VLOOKUP(U316,'シフト記号表（勤務時間帯）'!$C$6:$U$35,19,FALSE))</f>
        <v/>
      </c>
      <c r="V318" s="131" t="str">
        <f>IF(V316="","",VLOOKUP(V316,'シフト記号表（勤務時間帯）'!$C$6:$U$35,19,FALSE))</f>
        <v/>
      </c>
      <c r="W318" s="131" t="str">
        <f>IF(W316="","",VLOOKUP(W316,'シフト記号表（勤務時間帯）'!$C$6:$U$35,19,FALSE))</f>
        <v/>
      </c>
      <c r="X318" s="131" t="str">
        <f>IF(X316="","",VLOOKUP(X316,'シフト記号表（勤務時間帯）'!$C$6:$U$35,19,FALSE))</f>
        <v/>
      </c>
      <c r="Y318" s="143" t="str">
        <f>IF(Y316="","",VLOOKUP(Y316,'シフト記号表（勤務時間帯）'!$C$6:$U$35,19,FALSE))</f>
        <v/>
      </c>
      <c r="Z318" s="119" t="str">
        <f>IF(Z316="","",VLOOKUP(Z316,'シフト記号表（勤務時間帯）'!$C$6:$U$35,19,FALSE))</f>
        <v/>
      </c>
      <c r="AA318" s="131" t="str">
        <f>IF(AA316="","",VLOOKUP(AA316,'シフト記号表（勤務時間帯）'!$C$6:$U$35,19,FALSE))</f>
        <v/>
      </c>
      <c r="AB318" s="131" t="str">
        <f>IF(AB316="","",VLOOKUP(AB316,'シフト記号表（勤務時間帯）'!$C$6:$U$35,19,FALSE))</f>
        <v/>
      </c>
      <c r="AC318" s="131" t="str">
        <f>IF(AC316="","",VLOOKUP(AC316,'シフト記号表（勤務時間帯）'!$C$6:$U$35,19,FALSE))</f>
        <v/>
      </c>
      <c r="AD318" s="131" t="str">
        <f>IF(AD316="","",VLOOKUP(AD316,'シフト記号表（勤務時間帯）'!$C$6:$U$35,19,FALSE))</f>
        <v/>
      </c>
      <c r="AE318" s="131" t="str">
        <f>IF(AE316="","",VLOOKUP(AE316,'シフト記号表（勤務時間帯）'!$C$6:$U$35,19,FALSE))</f>
        <v/>
      </c>
      <c r="AF318" s="143" t="str">
        <f>IF(AF316="","",VLOOKUP(AF316,'シフト記号表（勤務時間帯）'!$C$6:$U$35,19,FALSE))</f>
        <v/>
      </c>
      <c r="AG318" s="119" t="str">
        <f>IF(AG316="","",VLOOKUP(AG316,'シフト記号表（勤務時間帯）'!$C$6:$U$35,19,FALSE))</f>
        <v/>
      </c>
      <c r="AH318" s="131" t="str">
        <f>IF(AH316="","",VLOOKUP(AH316,'シフト記号表（勤務時間帯）'!$C$6:$U$35,19,FALSE))</f>
        <v/>
      </c>
      <c r="AI318" s="131" t="str">
        <f>IF(AI316="","",VLOOKUP(AI316,'シフト記号表（勤務時間帯）'!$C$6:$U$35,19,FALSE))</f>
        <v/>
      </c>
      <c r="AJ318" s="131" t="str">
        <f>IF(AJ316="","",VLOOKUP(AJ316,'シフト記号表（勤務時間帯）'!$C$6:$U$35,19,FALSE))</f>
        <v/>
      </c>
      <c r="AK318" s="131" t="str">
        <f>IF(AK316="","",VLOOKUP(AK316,'シフト記号表（勤務時間帯）'!$C$6:$U$35,19,FALSE))</f>
        <v/>
      </c>
      <c r="AL318" s="131" t="str">
        <f>IF(AL316="","",VLOOKUP(AL316,'シフト記号表（勤務時間帯）'!$C$6:$U$35,19,FALSE))</f>
        <v/>
      </c>
      <c r="AM318" s="143" t="str">
        <f>IF(AM316="","",VLOOKUP(AM316,'シフト記号表（勤務時間帯）'!$C$6:$U$35,19,FALSE))</f>
        <v/>
      </c>
      <c r="AN318" s="119" t="str">
        <f>IF(AN316="","",VLOOKUP(AN316,'シフト記号表（勤務時間帯）'!$C$6:$U$35,19,FALSE))</f>
        <v/>
      </c>
      <c r="AO318" s="131" t="str">
        <f>IF(AO316="","",VLOOKUP(AO316,'シフト記号表（勤務時間帯）'!$C$6:$U$35,19,FALSE))</f>
        <v/>
      </c>
      <c r="AP318" s="131" t="str">
        <f>IF(AP316="","",VLOOKUP(AP316,'シフト記号表（勤務時間帯）'!$C$6:$U$35,19,FALSE))</f>
        <v/>
      </c>
      <c r="AQ318" s="131" t="str">
        <f>IF(AQ316="","",VLOOKUP(AQ316,'シフト記号表（勤務時間帯）'!$C$6:$U$35,19,FALSE))</f>
        <v/>
      </c>
      <c r="AR318" s="131" t="str">
        <f>IF(AR316="","",VLOOKUP(AR316,'シフト記号表（勤務時間帯）'!$C$6:$U$35,19,FALSE))</f>
        <v/>
      </c>
      <c r="AS318" s="131" t="str">
        <f>IF(AS316="","",VLOOKUP(AS316,'シフト記号表（勤務時間帯）'!$C$6:$U$35,19,FALSE))</f>
        <v/>
      </c>
      <c r="AT318" s="143" t="str">
        <f>IF(AT316="","",VLOOKUP(AT316,'シフト記号表（勤務時間帯）'!$C$6:$U$35,19,FALSE))</f>
        <v/>
      </c>
      <c r="AU318" s="119" t="str">
        <f>IF(AU316="","",VLOOKUP(AU316,'シフト記号表（勤務時間帯）'!$C$6:$U$35,19,FALSE))</f>
        <v/>
      </c>
      <c r="AV318" s="131" t="str">
        <f>IF(AV316="","",VLOOKUP(AV316,'シフト記号表（勤務時間帯）'!$C$6:$U$35,19,FALSE))</f>
        <v/>
      </c>
      <c r="AW318" s="131" t="str">
        <f>IF(AW316="","",VLOOKUP(AW316,'シフト記号表（勤務時間帯）'!$C$6:$U$35,19,FALSE))</f>
        <v/>
      </c>
      <c r="AX318" s="174">
        <f>IF($BB$3="４週",SUM(S318:AT318),IF($BB$3="暦月",SUM(S318:AW318),""))</f>
        <v>0</v>
      </c>
      <c r="AY318" s="182"/>
      <c r="AZ318" s="188">
        <f>IF($BB$3="４週",AX318/4,IF($BB$3="暦月",'通所型サービス（100名）'!AX318/('通所型サービス（100名）'!$BB$8/7),""))</f>
        <v>0</v>
      </c>
      <c r="BA318" s="106"/>
      <c r="BB318" s="25"/>
      <c r="BC318" s="37"/>
      <c r="BD318" s="37"/>
      <c r="BE318" s="37"/>
      <c r="BF318" s="91"/>
      <c r="BG318" s="3"/>
      <c r="BH318" s="3"/>
      <c r="BI318" s="3"/>
      <c r="BJ318" s="3"/>
      <c r="BK318" s="3"/>
      <c r="BL318" s="3"/>
      <c r="BM318" s="3"/>
      <c r="BN318" s="3"/>
      <c r="BO318" s="3"/>
      <c r="BP318" s="3"/>
      <c r="BQ318" s="3"/>
      <c r="BR318" s="3"/>
      <c r="BS318" s="3"/>
      <c r="BT318" s="3"/>
      <c r="BU318" s="3"/>
    </row>
    <row r="319" spans="1:73" ht="20.25" customHeight="1">
      <c r="A319" s="3"/>
      <c r="B319" s="12">
        <f>B316+1</f>
        <v>100</v>
      </c>
      <c r="C319" s="27"/>
      <c r="D319" s="38"/>
      <c r="E319" s="43"/>
      <c r="F319" s="51"/>
      <c r="G319" s="51"/>
      <c r="H319" s="70"/>
      <c r="I319" s="38"/>
      <c r="J319" s="38"/>
      <c r="K319" s="43"/>
      <c r="L319" s="84"/>
      <c r="M319" s="38"/>
      <c r="N319" s="38"/>
      <c r="O319" s="90"/>
      <c r="P319" s="96" t="s">
        <v>54</v>
      </c>
      <c r="Q319" s="102"/>
      <c r="R319" s="107"/>
      <c r="S319" s="216"/>
      <c r="T319" s="218"/>
      <c r="U319" s="218"/>
      <c r="V319" s="218"/>
      <c r="W319" s="218"/>
      <c r="X319" s="218"/>
      <c r="Y319" s="219"/>
      <c r="Z319" s="216"/>
      <c r="AA319" s="218"/>
      <c r="AB319" s="218"/>
      <c r="AC319" s="218"/>
      <c r="AD319" s="218"/>
      <c r="AE319" s="218"/>
      <c r="AF319" s="219"/>
      <c r="AG319" s="216"/>
      <c r="AH319" s="218"/>
      <c r="AI319" s="218"/>
      <c r="AJ319" s="218"/>
      <c r="AK319" s="218"/>
      <c r="AL319" s="218"/>
      <c r="AM319" s="219"/>
      <c r="AN319" s="216"/>
      <c r="AO319" s="218"/>
      <c r="AP319" s="218"/>
      <c r="AQ319" s="218"/>
      <c r="AR319" s="218"/>
      <c r="AS319" s="218"/>
      <c r="AT319" s="219"/>
      <c r="AU319" s="216"/>
      <c r="AV319" s="218"/>
      <c r="AW319" s="218"/>
      <c r="AX319" s="221"/>
      <c r="AY319" s="183"/>
      <c r="AZ319" s="226"/>
      <c r="BA319" s="107"/>
      <c r="BB319" s="198"/>
      <c r="BC319" s="38"/>
      <c r="BD319" s="38"/>
      <c r="BE319" s="38"/>
      <c r="BF319" s="90"/>
      <c r="BG319" s="3"/>
      <c r="BH319" s="3"/>
      <c r="BI319" s="3"/>
      <c r="BJ319" s="3"/>
      <c r="BK319" s="3"/>
      <c r="BL319" s="3"/>
      <c r="BM319" s="3"/>
      <c r="BN319" s="3"/>
      <c r="BO319" s="3"/>
      <c r="BP319" s="3"/>
      <c r="BQ319" s="3"/>
      <c r="BR319" s="3"/>
      <c r="BS319" s="3"/>
      <c r="BT319" s="3"/>
      <c r="BU319" s="3"/>
    </row>
    <row r="320" spans="1:73" ht="20.25" customHeight="1">
      <c r="A320" s="3"/>
      <c r="B320" s="8"/>
      <c r="C320" s="18"/>
      <c r="D320" s="32"/>
      <c r="E320" s="40"/>
      <c r="F320" s="49"/>
      <c r="G320" s="57"/>
      <c r="H320" s="66"/>
      <c r="I320" s="32"/>
      <c r="J320" s="32"/>
      <c r="K320" s="40"/>
      <c r="L320" s="66"/>
      <c r="M320" s="32"/>
      <c r="N320" s="32"/>
      <c r="O320" s="80"/>
      <c r="P320" s="94" t="s">
        <v>69</v>
      </c>
      <c r="Q320" s="100"/>
      <c r="R320" s="105"/>
      <c r="S320" s="118" t="str">
        <f>IF(S319="","",VLOOKUP(S319,'シフト記号表（勤務時間帯）'!$C$6:$K$35,9,FALSE))</f>
        <v/>
      </c>
      <c r="T320" s="130" t="str">
        <f>IF(T319="","",VLOOKUP(T319,'シフト記号表（勤務時間帯）'!$C$6:$K$35,9,FALSE))</f>
        <v/>
      </c>
      <c r="U320" s="130" t="str">
        <f>IF(U319="","",VLOOKUP(U319,'シフト記号表（勤務時間帯）'!$C$6:$K$35,9,FALSE))</f>
        <v/>
      </c>
      <c r="V320" s="130" t="str">
        <f>IF(V319="","",VLOOKUP(V319,'シフト記号表（勤務時間帯）'!$C$6:$K$35,9,FALSE))</f>
        <v/>
      </c>
      <c r="W320" s="130" t="str">
        <f>IF(W319="","",VLOOKUP(W319,'シフト記号表（勤務時間帯）'!$C$6:$K$35,9,FALSE))</f>
        <v/>
      </c>
      <c r="X320" s="130" t="str">
        <f>IF(X319="","",VLOOKUP(X319,'シフト記号表（勤務時間帯）'!$C$6:$K$35,9,FALSE))</f>
        <v/>
      </c>
      <c r="Y320" s="142" t="str">
        <f>IF(Y319="","",VLOOKUP(Y319,'シフト記号表（勤務時間帯）'!$C$6:$K$35,9,FALSE))</f>
        <v/>
      </c>
      <c r="Z320" s="118" t="str">
        <f>IF(Z319="","",VLOOKUP(Z319,'シフト記号表（勤務時間帯）'!$C$6:$K$35,9,FALSE))</f>
        <v/>
      </c>
      <c r="AA320" s="130" t="str">
        <f>IF(AA319="","",VLOOKUP(AA319,'シフト記号表（勤務時間帯）'!$C$6:$K$35,9,FALSE))</f>
        <v/>
      </c>
      <c r="AB320" s="130" t="str">
        <f>IF(AB319="","",VLOOKUP(AB319,'シフト記号表（勤務時間帯）'!$C$6:$K$35,9,FALSE))</f>
        <v/>
      </c>
      <c r="AC320" s="130" t="str">
        <f>IF(AC319="","",VLOOKUP(AC319,'シフト記号表（勤務時間帯）'!$C$6:$K$35,9,FALSE))</f>
        <v/>
      </c>
      <c r="AD320" s="130" t="str">
        <f>IF(AD319="","",VLOOKUP(AD319,'シフト記号表（勤務時間帯）'!$C$6:$K$35,9,FALSE))</f>
        <v/>
      </c>
      <c r="AE320" s="130" t="str">
        <f>IF(AE319="","",VLOOKUP(AE319,'シフト記号表（勤務時間帯）'!$C$6:$K$35,9,FALSE))</f>
        <v/>
      </c>
      <c r="AF320" s="142" t="str">
        <f>IF(AF319="","",VLOOKUP(AF319,'シフト記号表（勤務時間帯）'!$C$6:$K$35,9,FALSE))</f>
        <v/>
      </c>
      <c r="AG320" s="118" t="str">
        <f>IF(AG319="","",VLOOKUP(AG319,'シフト記号表（勤務時間帯）'!$C$6:$K$35,9,FALSE))</f>
        <v/>
      </c>
      <c r="AH320" s="130" t="str">
        <f>IF(AH319="","",VLOOKUP(AH319,'シフト記号表（勤務時間帯）'!$C$6:$K$35,9,FALSE))</f>
        <v/>
      </c>
      <c r="AI320" s="130" t="str">
        <f>IF(AI319="","",VLOOKUP(AI319,'シフト記号表（勤務時間帯）'!$C$6:$K$35,9,FALSE))</f>
        <v/>
      </c>
      <c r="AJ320" s="130" t="str">
        <f>IF(AJ319="","",VLOOKUP(AJ319,'シフト記号表（勤務時間帯）'!$C$6:$K$35,9,FALSE))</f>
        <v/>
      </c>
      <c r="AK320" s="130" t="str">
        <f>IF(AK319="","",VLOOKUP(AK319,'シフト記号表（勤務時間帯）'!$C$6:$K$35,9,FALSE))</f>
        <v/>
      </c>
      <c r="AL320" s="130" t="str">
        <f>IF(AL319="","",VLOOKUP(AL319,'シフト記号表（勤務時間帯）'!$C$6:$K$35,9,FALSE))</f>
        <v/>
      </c>
      <c r="AM320" s="142" t="str">
        <f>IF(AM319="","",VLOOKUP(AM319,'シフト記号表（勤務時間帯）'!$C$6:$K$35,9,FALSE))</f>
        <v/>
      </c>
      <c r="AN320" s="118" t="str">
        <f>IF(AN319="","",VLOOKUP(AN319,'シフト記号表（勤務時間帯）'!$C$6:$K$35,9,FALSE))</f>
        <v/>
      </c>
      <c r="AO320" s="130" t="str">
        <f>IF(AO319="","",VLOOKUP(AO319,'シフト記号表（勤務時間帯）'!$C$6:$K$35,9,FALSE))</f>
        <v/>
      </c>
      <c r="AP320" s="130" t="str">
        <f>IF(AP319="","",VLOOKUP(AP319,'シフト記号表（勤務時間帯）'!$C$6:$K$35,9,FALSE))</f>
        <v/>
      </c>
      <c r="AQ320" s="130" t="str">
        <f>IF(AQ319="","",VLOOKUP(AQ319,'シフト記号表（勤務時間帯）'!$C$6:$K$35,9,FALSE))</f>
        <v/>
      </c>
      <c r="AR320" s="130" t="str">
        <f>IF(AR319="","",VLOOKUP(AR319,'シフト記号表（勤務時間帯）'!$C$6:$K$35,9,FALSE))</f>
        <v/>
      </c>
      <c r="AS320" s="130" t="str">
        <f>IF(AS319="","",VLOOKUP(AS319,'シフト記号表（勤務時間帯）'!$C$6:$K$35,9,FALSE))</f>
        <v/>
      </c>
      <c r="AT320" s="142" t="str">
        <f>IF(AT319="","",VLOOKUP(AT319,'シフト記号表（勤務時間帯）'!$C$6:$K$35,9,FALSE))</f>
        <v/>
      </c>
      <c r="AU320" s="118" t="str">
        <f>IF(AU319="","",VLOOKUP(AU319,'シフト記号表（勤務時間帯）'!$C$6:$K$35,9,FALSE))</f>
        <v/>
      </c>
      <c r="AV320" s="130" t="str">
        <f>IF(AV319="","",VLOOKUP(AV319,'シフト記号表（勤務時間帯）'!$C$6:$K$35,9,FALSE))</f>
        <v/>
      </c>
      <c r="AW320" s="130" t="str">
        <f>IF(AW319="","",VLOOKUP(AW319,'シフト記号表（勤務時間帯）'!$C$6:$K$35,9,FALSE))</f>
        <v/>
      </c>
      <c r="AX320" s="173">
        <f>IF($BB$3="４週",SUM(S320:AT320),IF($BB$3="暦月",SUM(S320:AW320),""))</f>
        <v>0</v>
      </c>
      <c r="AY320" s="181"/>
      <c r="AZ320" s="187">
        <f>IF($BB$3="４週",AX320/4,IF($BB$3="暦月",'通所型サービス（100名）'!AX320/('通所型サービス（100名）'!$BB$8/7),""))</f>
        <v>0</v>
      </c>
      <c r="BA320" s="105"/>
      <c r="BB320" s="18"/>
      <c r="BC320" s="32"/>
      <c r="BD320" s="32"/>
      <c r="BE320" s="32"/>
      <c r="BF320" s="80"/>
      <c r="BG320" s="3"/>
      <c r="BH320" s="3"/>
      <c r="BI320" s="3"/>
      <c r="BJ320" s="3"/>
      <c r="BK320" s="3"/>
      <c r="BL320" s="3"/>
      <c r="BM320" s="3"/>
      <c r="BN320" s="3"/>
      <c r="BO320" s="3"/>
      <c r="BP320" s="3"/>
      <c r="BQ320" s="3"/>
      <c r="BR320" s="3"/>
      <c r="BS320" s="3"/>
      <c r="BT320" s="3"/>
      <c r="BU320" s="3"/>
    </row>
    <row r="321" spans="1:73" ht="20.25" customHeight="1">
      <c r="A321" s="3"/>
      <c r="B321" s="11"/>
      <c r="C321" s="25"/>
      <c r="D321" s="37"/>
      <c r="E321" s="42"/>
      <c r="F321" s="209">
        <f>C319</f>
        <v>0</v>
      </c>
      <c r="G321" s="60"/>
      <c r="H321" s="69"/>
      <c r="I321" s="37"/>
      <c r="J321" s="37"/>
      <c r="K321" s="42"/>
      <c r="L321" s="69"/>
      <c r="M321" s="37"/>
      <c r="N321" s="37"/>
      <c r="O321" s="91"/>
      <c r="P321" s="95" t="s">
        <v>36</v>
      </c>
      <c r="Q321" s="101"/>
      <c r="R321" s="106"/>
      <c r="S321" s="119" t="str">
        <f>IF(S319="","",VLOOKUP(S319,'シフト記号表（勤務時間帯）'!$C$6:$U$35,19,FALSE))</f>
        <v/>
      </c>
      <c r="T321" s="131" t="str">
        <f>IF(T319="","",VLOOKUP(T319,'シフト記号表（勤務時間帯）'!$C$6:$U$35,19,FALSE))</f>
        <v/>
      </c>
      <c r="U321" s="131" t="str">
        <f>IF(U319="","",VLOOKUP(U319,'シフト記号表（勤務時間帯）'!$C$6:$U$35,19,FALSE))</f>
        <v/>
      </c>
      <c r="V321" s="131" t="str">
        <f>IF(V319="","",VLOOKUP(V319,'シフト記号表（勤務時間帯）'!$C$6:$U$35,19,FALSE))</f>
        <v/>
      </c>
      <c r="W321" s="131" t="str">
        <f>IF(W319="","",VLOOKUP(W319,'シフト記号表（勤務時間帯）'!$C$6:$U$35,19,FALSE))</f>
        <v/>
      </c>
      <c r="X321" s="131" t="str">
        <f>IF(X319="","",VLOOKUP(X319,'シフト記号表（勤務時間帯）'!$C$6:$U$35,19,FALSE))</f>
        <v/>
      </c>
      <c r="Y321" s="143" t="str">
        <f>IF(Y319="","",VLOOKUP(Y319,'シフト記号表（勤務時間帯）'!$C$6:$U$35,19,FALSE))</f>
        <v/>
      </c>
      <c r="Z321" s="119" t="str">
        <f>IF(Z319="","",VLOOKUP(Z319,'シフト記号表（勤務時間帯）'!$C$6:$U$35,19,FALSE))</f>
        <v/>
      </c>
      <c r="AA321" s="131" t="str">
        <f>IF(AA319="","",VLOOKUP(AA319,'シフト記号表（勤務時間帯）'!$C$6:$U$35,19,FALSE))</f>
        <v/>
      </c>
      <c r="AB321" s="131" t="str">
        <f>IF(AB319="","",VLOOKUP(AB319,'シフト記号表（勤務時間帯）'!$C$6:$U$35,19,FALSE))</f>
        <v/>
      </c>
      <c r="AC321" s="131" t="str">
        <f>IF(AC319="","",VLOOKUP(AC319,'シフト記号表（勤務時間帯）'!$C$6:$U$35,19,FALSE))</f>
        <v/>
      </c>
      <c r="AD321" s="131" t="str">
        <f>IF(AD319="","",VLOOKUP(AD319,'シフト記号表（勤務時間帯）'!$C$6:$U$35,19,FALSE))</f>
        <v/>
      </c>
      <c r="AE321" s="131" t="str">
        <f>IF(AE319="","",VLOOKUP(AE319,'シフト記号表（勤務時間帯）'!$C$6:$U$35,19,FALSE))</f>
        <v/>
      </c>
      <c r="AF321" s="143" t="str">
        <f>IF(AF319="","",VLOOKUP(AF319,'シフト記号表（勤務時間帯）'!$C$6:$U$35,19,FALSE))</f>
        <v/>
      </c>
      <c r="AG321" s="119" t="str">
        <f>IF(AG319="","",VLOOKUP(AG319,'シフト記号表（勤務時間帯）'!$C$6:$U$35,19,FALSE))</f>
        <v/>
      </c>
      <c r="AH321" s="131" t="str">
        <f>IF(AH319="","",VLOOKUP(AH319,'シフト記号表（勤務時間帯）'!$C$6:$U$35,19,FALSE))</f>
        <v/>
      </c>
      <c r="AI321" s="131" t="str">
        <f>IF(AI319="","",VLOOKUP(AI319,'シフト記号表（勤務時間帯）'!$C$6:$U$35,19,FALSE))</f>
        <v/>
      </c>
      <c r="AJ321" s="131" t="str">
        <f>IF(AJ319="","",VLOOKUP(AJ319,'シフト記号表（勤務時間帯）'!$C$6:$U$35,19,FALSE))</f>
        <v/>
      </c>
      <c r="AK321" s="131" t="str">
        <f>IF(AK319="","",VLOOKUP(AK319,'シフト記号表（勤務時間帯）'!$C$6:$U$35,19,FALSE))</f>
        <v/>
      </c>
      <c r="AL321" s="131" t="str">
        <f>IF(AL319="","",VLOOKUP(AL319,'シフト記号表（勤務時間帯）'!$C$6:$U$35,19,FALSE))</f>
        <v/>
      </c>
      <c r="AM321" s="143" t="str">
        <f>IF(AM319="","",VLOOKUP(AM319,'シフト記号表（勤務時間帯）'!$C$6:$U$35,19,FALSE))</f>
        <v/>
      </c>
      <c r="AN321" s="119" t="str">
        <f>IF(AN319="","",VLOOKUP(AN319,'シフト記号表（勤務時間帯）'!$C$6:$U$35,19,FALSE))</f>
        <v/>
      </c>
      <c r="AO321" s="131" t="str">
        <f>IF(AO319="","",VLOOKUP(AO319,'シフト記号表（勤務時間帯）'!$C$6:$U$35,19,FALSE))</f>
        <v/>
      </c>
      <c r="AP321" s="131" t="str">
        <f>IF(AP319="","",VLOOKUP(AP319,'シフト記号表（勤務時間帯）'!$C$6:$U$35,19,FALSE))</f>
        <v/>
      </c>
      <c r="AQ321" s="131" t="str">
        <f>IF(AQ319="","",VLOOKUP(AQ319,'シフト記号表（勤務時間帯）'!$C$6:$U$35,19,FALSE))</f>
        <v/>
      </c>
      <c r="AR321" s="131" t="str">
        <f>IF(AR319="","",VLOOKUP(AR319,'シフト記号表（勤務時間帯）'!$C$6:$U$35,19,FALSE))</f>
        <v/>
      </c>
      <c r="AS321" s="131" t="str">
        <f>IF(AS319="","",VLOOKUP(AS319,'シフト記号表（勤務時間帯）'!$C$6:$U$35,19,FALSE))</f>
        <v/>
      </c>
      <c r="AT321" s="143" t="str">
        <f>IF(AT319="","",VLOOKUP(AT319,'シフト記号表（勤務時間帯）'!$C$6:$U$35,19,FALSE))</f>
        <v/>
      </c>
      <c r="AU321" s="119" t="str">
        <f>IF(AU319="","",VLOOKUP(AU319,'シフト記号表（勤務時間帯）'!$C$6:$U$35,19,FALSE))</f>
        <v/>
      </c>
      <c r="AV321" s="131" t="str">
        <f>IF(AV319="","",VLOOKUP(AV319,'シフト記号表（勤務時間帯）'!$C$6:$U$35,19,FALSE))</f>
        <v/>
      </c>
      <c r="AW321" s="131" t="str">
        <f>IF(AW319="","",VLOOKUP(AW319,'シフト記号表（勤務時間帯）'!$C$6:$U$35,19,FALSE))</f>
        <v/>
      </c>
      <c r="AX321" s="174">
        <f>IF($BB$3="４週",SUM(S321:AT321),IF($BB$3="暦月",SUM(S321:AW321),""))</f>
        <v>0</v>
      </c>
      <c r="AY321" s="182"/>
      <c r="AZ321" s="188">
        <f>IF($BB$3="４週",AX321/4,IF($BB$3="暦月",'通所型サービス（100名）'!AX321/('通所型サービス（100名）'!$BB$8/7),""))</f>
        <v>0</v>
      </c>
      <c r="BA321" s="106"/>
      <c r="BB321" s="25"/>
      <c r="BC321" s="37"/>
      <c r="BD321" s="37"/>
      <c r="BE321" s="37"/>
      <c r="BF321" s="91"/>
      <c r="BG321" s="3"/>
      <c r="BH321" s="3"/>
      <c r="BI321" s="3"/>
      <c r="BJ321" s="3"/>
      <c r="BK321" s="3"/>
      <c r="BL321" s="3"/>
      <c r="BM321" s="3"/>
      <c r="BN321" s="3"/>
      <c r="BO321" s="3"/>
      <c r="BP321" s="3"/>
      <c r="BQ321" s="3"/>
      <c r="BR321" s="3"/>
      <c r="BS321" s="3"/>
      <c r="BT321" s="3"/>
      <c r="BU321" s="3"/>
    </row>
    <row r="322" spans="1:73" ht="6" customHeight="1">
      <c r="A322" s="4"/>
      <c r="B322" s="13"/>
      <c r="C322" s="28"/>
      <c r="D322" s="28"/>
      <c r="E322" s="28"/>
      <c r="F322" s="53"/>
      <c r="G322" s="53"/>
      <c r="H322" s="71"/>
      <c r="I322" s="71"/>
      <c r="J322" s="71"/>
      <c r="K322" s="71"/>
      <c r="L322" s="53"/>
      <c r="M322" s="53"/>
      <c r="N322" s="53"/>
      <c r="O322" s="53"/>
      <c r="P322" s="98"/>
      <c r="Q322" s="98"/>
      <c r="R322" s="98"/>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23"/>
      <c r="AY322" s="223"/>
      <c r="AZ322" s="223"/>
      <c r="BA322" s="223"/>
      <c r="BB322" s="53"/>
      <c r="BC322" s="53"/>
      <c r="BD322" s="53"/>
      <c r="BE322" s="53"/>
      <c r="BF322" s="204"/>
      <c r="BG322" s="4"/>
      <c r="BH322" s="4"/>
      <c r="BI322" s="4"/>
      <c r="BJ322" s="4"/>
      <c r="BK322" s="4"/>
      <c r="BL322" s="4"/>
      <c r="BM322" s="4"/>
      <c r="BN322" s="4"/>
      <c r="BO322" s="4"/>
      <c r="BP322" s="4"/>
      <c r="BQ322" s="4"/>
      <c r="BR322" s="4"/>
      <c r="BS322" s="4"/>
      <c r="BT322" s="4"/>
      <c r="BU322" s="4"/>
    </row>
    <row r="323" spans="1:73" ht="19.5" customHeight="1">
      <c r="A323" s="3"/>
      <c r="B323" s="14"/>
      <c r="C323" s="29"/>
      <c r="D323" s="29"/>
      <c r="E323" s="29"/>
      <c r="F323" s="29"/>
      <c r="G323" s="61" t="s">
        <v>62</v>
      </c>
      <c r="H323" s="72"/>
      <c r="I323" s="72"/>
      <c r="J323" s="72"/>
      <c r="K323" s="72"/>
      <c r="L323" s="72"/>
      <c r="M323" s="72"/>
      <c r="N323" s="72"/>
      <c r="O323" s="72"/>
      <c r="P323" s="72"/>
      <c r="Q323" s="72"/>
      <c r="R323" s="109"/>
      <c r="S323" s="120" t="str">
        <f t="shared" ref="S323:AW323" si="1">IF(SUMIF($F$22:$F$60,"生活相談員",S22:S60)=0,"",SUMIF($F$22:$F$60,"生活相談員",S22:S60))</f>
        <v/>
      </c>
      <c r="T323" s="132" t="str">
        <f t="shared" si="1"/>
        <v/>
      </c>
      <c r="U323" s="132" t="str">
        <f t="shared" si="1"/>
        <v/>
      </c>
      <c r="V323" s="132" t="str">
        <f t="shared" si="1"/>
        <v/>
      </c>
      <c r="W323" s="132" t="str">
        <f t="shared" si="1"/>
        <v/>
      </c>
      <c r="X323" s="132" t="str">
        <f t="shared" si="1"/>
        <v/>
      </c>
      <c r="Y323" s="144" t="str">
        <f t="shared" si="1"/>
        <v/>
      </c>
      <c r="Z323" s="120" t="str">
        <f t="shared" si="1"/>
        <v/>
      </c>
      <c r="AA323" s="132" t="str">
        <f t="shared" si="1"/>
        <v/>
      </c>
      <c r="AB323" s="132" t="str">
        <f t="shared" si="1"/>
        <v/>
      </c>
      <c r="AC323" s="132" t="str">
        <f t="shared" si="1"/>
        <v/>
      </c>
      <c r="AD323" s="132" t="str">
        <f t="shared" si="1"/>
        <v/>
      </c>
      <c r="AE323" s="132" t="str">
        <f t="shared" si="1"/>
        <v/>
      </c>
      <c r="AF323" s="144" t="str">
        <f t="shared" si="1"/>
        <v/>
      </c>
      <c r="AG323" s="120" t="str">
        <f t="shared" si="1"/>
        <v/>
      </c>
      <c r="AH323" s="132" t="str">
        <f t="shared" si="1"/>
        <v/>
      </c>
      <c r="AI323" s="132" t="str">
        <f t="shared" si="1"/>
        <v/>
      </c>
      <c r="AJ323" s="132" t="str">
        <f t="shared" si="1"/>
        <v/>
      </c>
      <c r="AK323" s="132" t="str">
        <f t="shared" si="1"/>
        <v/>
      </c>
      <c r="AL323" s="132" t="str">
        <f t="shared" si="1"/>
        <v/>
      </c>
      <c r="AM323" s="144" t="str">
        <f t="shared" si="1"/>
        <v/>
      </c>
      <c r="AN323" s="120" t="str">
        <f t="shared" si="1"/>
        <v/>
      </c>
      <c r="AO323" s="132" t="str">
        <f t="shared" si="1"/>
        <v/>
      </c>
      <c r="AP323" s="132" t="str">
        <f t="shared" si="1"/>
        <v/>
      </c>
      <c r="AQ323" s="132" t="str">
        <f t="shared" si="1"/>
        <v/>
      </c>
      <c r="AR323" s="132" t="str">
        <f t="shared" si="1"/>
        <v/>
      </c>
      <c r="AS323" s="132" t="str">
        <f t="shared" si="1"/>
        <v/>
      </c>
      <c r="AT323" s="144" t="str">
        <f t="shared" si="1"/>
        <v/>
      </c>
      <c r="AU323" s="120" t="str">
        <f t="shared" si="1"/>
        <v/>
      </c>
      <c r="AV323" s="132" t="str">
        <f t="shared" si="1"/>
        <v/>
      </c>
      <c r="AW323" s="144" t="str">
        <f t="shared" si="1"/>
        <v/>
      </c>
      <c r="AX323" s="177" t="str">
        <f>IF(SUMIF($F$22:$F$60,"生活相談員",AX22:AY60)=0,"",SUMIF($F$22:$F$60,"生活相談員",AX22:AY60))</f>
        <v/>
      </c>
      <c r="AY323" s="184"/>
      <c r="AZ323" s="190" t="str">
        <f>IF(AX323="","",IF($BB$3="４週",AX323/4,IF($BB$3="暦月",AX323/('通所型サービス（100名）'!$BB$8/7),"")))</f>
        <v/>
      </c>
      <c r="BA323" s="109"/>
      <c r="BB323" s="92"/>
      <c r="BC323" s="36"/>
      <c r="BD323" s="36"/>
      <c r="BE323" s="36"/>
      <c r="BF323" s="89"/>
      <c r="BG323" s="3"/>
      <c r="BH323" s="3"/>
      <c r="BI323" s="3"/>
      <c r="BJ323" s="3"/>
      <c r="BK323" s="3"/>
      <c r="BL323" s="3"/>
      <c r="BM323" s="3"/>
      <c r="BN323" s="3"/>
      <c r="BO323" s="3"/>
      <c r="BP323" s="3"/>
      <c r="BQ323" s="3"/>
      <c r="BR323" s="3"/>
      <c r="BS323" s="3"/>
      <c r="BT323" s="3"/>
      <c r="BU323" s="3"/>
    </row>
    <row r="324" spans="1:73" ht="20.25" customHeight="1">
      <c r="A324" s="3"/>
      <c r="B324" s="15"/>
      <c r="C324" s="30"/>
      <c r="D324" s="30"/>
      <c r="E324" s="30"/>
      <c r="F324" s="30"/>
      <c r="G324" s="62" t="s">
        <v>72</v>
      </c>
      <c r="H324" s="73"/>
      <c r="I324" s="73"/>
      <c r="J324" s="73"/>
      <c r="K324" s="73"/>
      <c r="L324" s="73"/>
      <c r="M324" s="73"/>
      <c r="N324" s="73"/>
      <c r="O324" s="73"/>
      <c r="P324" s="73"/>
      <c r="Q324" s="73"/>
      <c r="R324" s="110"/>
      <c r="S324" s="121" t="str">
        <f t="shared" ref="S324:AX324" si="2">IF(SUMIF($F$22:$F$60,"介護職員",S22:S60)=0,"",SUMIF($F$22:$F$60,"介護職員",S22:S60))</f>
        <v/>
      </c>
      <c r="T324" s="133" t="str">
        <f t="shared" si="2"/>
        <v/>
      </c>
      <c r="U324" s="133" t="str">
        <f t="shared" si="2"/>
        <v/>
      </c>
      <c r="V324" s="133" t="str">
        <f t="shared" si="2"/>
        <v/>
      </c>
      <c r="W324" s="133" t="str">
        <f t="shared" si="2"/>
        <v/>
      </c>
      <c r="X324" s="133" t="str">
        <f t="shared" si="2"/>
        <v/>
      </c>
      <c r="Y324" s="145" t="str">
        <f t="shared" si="2"/>
        <v/>
      </c>
      <c r="Z324" s="121" t="str">
        <f t="shared" si="2"/>
        <v/>
      </c>
      <c r="AA324" s="133" t="str">
        <f t="shared" si="2"/>
        <v/>
      </c>
      <c r="AB324" s="133" t="str">
        <f t="shared" si="2"/>
        <v/>
      </c>
      <c r="AC324" s="133" t="str">
        <f t="shared" si="2"/>
        <v/>
      </c>
      <c r="AD324" s="133" t="str">
        <f t="shared" si="2"/>
        <v/>
      </c>
      <c r="AE324" s="133" t="str">
        <f t="shared" si="2"/>
        <v/>
      </c>
      <c r="AF324" s="145" t="str">
        <f t="shared" si="2"/>
        <v/>
      </c>
      <c r="AG324" s="121" t="str">
        <f t="shared" si="2"/>
        <v/>
      </c>
      <c r="AH324" s="133" t="str">
        <f t="shared" si="2"/>
        <v/>
      </c>
      <c r="AI324" s="133" t="str">
        <f t="shared" si="2"/>
        <v/>
      </c>
      <c r="AJ324" s="133" t="str">
        <f t="shared" si="2"/>
        <v/>
      </c>
      <c r="AK324" s="133" t="str">
        <f t="shared" si="2"/>
        <v/>
      </c>
      <c r="AL324" s="133" t="str">
        <f t="shared" si="2"/>
        <v/>
      </c>
      <c r="AM324" s="145" t="str">
        <f t="shared" si="2"/>
        <v/>
      </c>
      <c r="AN324" s="121" t="str">
        <f t="shared" si="2"/>
        <v/>
      </c>
      <c r="AO324" s="133" t="str">
        <f t="shared" si="2"/>
        <v/>
      </c>
      <c r="AP324" s="133" t="str">
        <f t="shared" si="2"/>
        <v/>
      </c>
      <c r="AQ324" s="133" t="str">
        <f t="shared" si="2"/>
        <v/>
      </c>
      <c r="AR324" s="133" t="str">
        <f t="shared" si="2"/>
        <v/>
      </c>
      <c r="AS324" s="133" t="str">
        <f t="shared" si="2"/>
        <v/>
      </c>
      <c r="AT324" s="145" t="str">
        <f t="shared" si="2"/>
        <v/>
      </c>
      <c r="AU324" s="121" t="str">
        <f t="shared" si="2"/>
        <v/>
      </c>
      <c r="AV324" s="133" t="str">
        <f t="shared" si="2"/>
        <v/>
      </c>
      <c r="AW324" s="145" t="str">
        <f t="shared" si="2"/>
        <v/>
      </c>
      <c r="AX324" s="178" t="str">
        <f t="shared" si="2"/>
        <v/>
      </c>
      <c r="AY324" s="43"/>
      <c r="AZ324" s="191" t="str">
        <f>IF(AX324="","",IF($BB$3="４週",AX324/4,IF($BB$3="暦月",AX324/('通所型サービス（100名）'!$BB$8/7),"")))</f>
        <v/>
      </c>
      <c r="BA324" s="90"/>
      <c r="BB324" s="18"/>
      <c r="BC324" s="32"/>
      <c r="BD324" s="32"/>
      <c r="BE324" s="32"/>
      <c r="BF324" s="80"/>
      <c r="BG324" s="3"/>
      <c r="BH324" s="3"/>
      <c r="BI324" s="3"/>
      <c r="BJ324" s="3"/>
      <c r="BK324" s="3"/>
      <c r="BL324" s="3"/>
      <c r="BM324" s="3"/>
      <c r="BN324" s="3"/>
      <c r="BO324" s="3"/>
      <c r="BP324" s="3"/>
      <c r="BQ324" s="3"/>
      <c r="BR324" s="3"/>
      <c r="BS324" s="3"/>
      <c r="BT324" s="3"/>
      <c r="BU324" s="3"/>
    </row>
    <row r="325" spans="1:73" ht="20.25" customHeight="1">
      <c r="A325" s="3"/>
      <c r="B325" s="15"/>
      <c r="C325" s="30"/>
      <c r="D325" s="30"/>
      <c r="E325" s="30"/>
      <c r="F325" s="30"/>
      <c r="G325" s="62" t="s">
        <v>73</v>
      </c>
      <c r="H325" s="73"/>
      <c r="I325" s="73"/>
      <c r="J325" s="73"/>
      <c r="K325" s="73"/>
      <c r="L325" s="73"/>
      <c r="M325" s="73"/>
      <c r="N325" s="73"/>
      <c r="O325" s="73"/>
      <c r="P325" s="73"/>
      <c r="Q325" s="73"/>
      <c r="R325" s="110"/>
      <c r="S325" s="122"/>
      <c r="T325" s="134"/>
      <c r="U325" s="134"/>
      <c r="V325" s="134"/>
      <c r="W325" s="134"/>
      <c r="X325" s="134"/>
      <c r="Y325" s="146"/>
      <c r="Z325" s="122"/>
      <c r="AA325" s="134"/>
      <c r="AB325" s="134"/>
      <c r="AC325" s="134"/>
      <c r="AD325" s="134"/>
      <c r="AE325" s="134"/>
      <c r="AF325" s="146"/>
      <c r="AG325" s="122"/>
      <c r="AH325" s="134"/>
      <c r="AI325" s="134"/>
      <c r="AJ325" s="134"/>
      <c r="AK325" s="134"/>
      <c r="AL325" s="134"/>
      <c r="AM325" s="146"/>
      <c r="AN325" s="122"/>
      <c r="AO325" s="134"/>
      <c r="AP325" s="134"/>
      <c r="AQ325" s="134"/>
      <c r="AR325" s="134"/>
      <c r="AS325" s="134"/>
      <c r="AT325" s="146"/>
      <c r="AU325" s="122"/>
      <c r="AV325" s="134"/>
      <c r="AW325" s="146"/>
      <c r="AX325" s="179"/>
      <c r="AY325" s="38"/>
      <c r="AZ325" s="38"/>
      <c r="BA325" s="90"/>
      <c r="BB325" s="18"/>
      <c r="BC325" s="32"/>
      <c r="BD325" s="32"/>
      <c r="BE325" s="32"/>
      <c r="BF325" s="80"/>
      <c r="BG325" s="3"/>
      <c r="BH325" s="3"/>
      <c r="BI325" s="3"/>
      <c r="BJ325" s="3"/>
      <c r="BK325" s="3"/>
      <c r="BL325" s="3"/>
      <c r="BM325" s="3"/>
      <c r="BN325" s="3"/>
      <c r="BO325" s="3"/>
      <c r="BP325" s="3"/>
      <c r="BQ325" s="3"/>
      <c r="BR325" s="3"/>
      <c r="BS325" s="3"/>
      <c r="BT325" s="3"/>
      <c r="BU325" s="3"/>
    </row>
    <row r="326" spans="1:73" ht="20.25" customHeight="1">
      <c r="A326" s="3"/>
      <c r="B326" s="15"/>
      <c r="C326" s="30"/>
      <c r="D326" s="30"/>
      <c r="E326" s="30"/>
      <c r="F326" s="30"/>
      <c r="G326" s="62" t="s">
        <v>27</v>
      </c>
      <c r="H326" s="73"/>
      <c r="I326" s="73"/>
      <c r="J326" s="73"/>
      <c r="K326" s="73"/>
      <c r="L326" s="73"/>
      <c r="M326" s="73"/>
      <c r="N326" s="73"/>
      <c r="O326" s="73"/>
      <c r="P326" s="73"/>
      <c r="Q326" s="73"/>
      <c r="R326" s="110"/>
      <c r="S326" s="122"/>
      <c r="T326" s="134"/>
      <c r="U326" s="134"/>
      <c r="V326" s="134"/>
      <c r="W326" s="134"/>
      <c r="X326" s="134"/>
      <c r="Y326" s="146"/>
      <c r="Z326" s="122"/>
      <c r="AA326" s="134"/>
      <c r="AB326" s="134"/>
      <c r="AC326" s="134"/>
      <c r="AD326" s="134"/>
      <c r="AE326" s="134"/>
      <c r="AF326" s="146"/>
      <c r="AG326" s="122"/>
      <c r="AH326" s="134"/>
      <c r="AI326" s="134"/>
      <c r="AJ326" s="134"/>
      <c r="AK326" s="134"/>
      <c r="AL326" s="134"/>
      <c r="AM326" s="146"/>
      <c r="AN326" s="122"/>
      <c r="AO326" s="134"/>
      <c r="AP326" s="134"/>
      <c r="AQ326" s="134"/>
      <c r="AR326" s="134"/>
      <c r="AS326" s="134"/>
      <c r="AT326" s="146"/>
      <c r="AU326" s="122"/>
      <c r="AV326" s="134"/>
      <c r="AW326" s="146"/>
      <c r="AX326" s="18"/>
      <c r="AY326" s="32"/>
      <c r="AZ326" s="32"/>
      <c r="BA326" s="80"/>
      <c r="BB326" s="18"/>
      <c r="BC326" s="32"/>
      <c r="BD326" s="32"/>
      <c r="BE326" s="32"/>
      <c r="BF326" s="80"/>
      <c r="BG326" s="3"/>
      <c r="BH326" s="3"/>
      <c r="BI326" s="3"/>
      <c r="BJ326" s="3"/>
      <c r="BK326" s="3"/>
      <c r="BL326" s="3"/>
      <c r="BM326" s="3"/>
      <c r="BN326" s="3"/>
      <c r="BO326" s="3"/>
      <c r="BP326" s="3"/>
      <c r="BQ326" s="3"/>
      <c r="BR326" s="3"/>
      <c r="BS326" s="3"/>
      <c r="BT326" s="3"/>
      <c r="BU326" s="3"/>
    </row>
    <row r="327" spans="1:73" ht="20.25" customHeight="1">
      <c r="A327" s="3"/>
      <c r="B327" s="16"/>
      <c r="C327" s="31"/>
      <c r="D327" s="31"/>
      <c r="E327" s="31"/>
      <c r="F327" s="31"/>
      <c r="G327" s="63" t="s">
        <v>47</v>
      </c>
      <c r="H327" s="74"/>
      <c r="I327" s="74"/>
      <c r="J327" s="74"/>
      <c r="K327" s="74"/>
      <c r="L327" s="74"/>
      <c r="M327" s="74"/>
      <c r="N327" s="74"/>
      <c r="O327" s="74"/>
      <c r="P327" s="74"/>
      <c r="Q327" s="74"/>
      <c r="R327" s="111"/>
      <c r="S327" s="123" t="str">
        <f t="shared" ref="S327:AW327" si="3">IF(S326&lt;&gt;"",IF(S325&gt;15,((S325-15)/5+1)*S326,S326),"")</f>
        <v/>
      </c>
      <c r="T327" s="135" t="str">
        <f t="shared" si="3"/>
        <v/>
      </c>
      <c r="U327" s="135" t="str">
        <f t="shared" si="3"/>
        <v/>
      </c>
      <c r="V327" s="135" t="str">
        <f t="shared" si="3"/>
        <v/>
      </c>
      <c r="W327" s="135" t="str">
        <f t="shared" si="3"/>
        <v/>
      </c>
      <c r="X327" s="135" t="str">
        <f t="shared" si="3"/>
        <v/>
      </c>
      <c r="Y327" s="147" t="str">
        <f t="shared" si="3"/>
        <v/>
      </c>
      <c r="Z327" s="123" t="str">
        <f t="shared" si="3"/>
        <v/>
      </c>
      <c r="AA327" s="135" t="str">
        <f t="shared" si="3"/>
        <v/>
      </c>
      <c r="AB327" s="135" t="str">
        <f t="shared" si="3"/>
        <v/>
      </c>
      <c r="AC327" s="135" t="str">
        <f t="shared" si="3"/>
        <v/>
      </c>
      <c r="AD327" s="135" t="str">
        <f t="shared" si="3"/>
        <v/>
      </c>
      <c r="AE327" s="135" t="str">
        <f t="shared" si="3"/>
        <v/>
      </c>
      <c r="AF327" s="147" t="str">
        <f t="shared" si="3"/>
        <v/>
      </c>
      <c r="AG327" s="123" t="str">
        <f t="shared" si="3"/>
        <v/>
      </c>
      <c r="AH327" s="135" t="str">
        <f t="shared" si="3"/>
        <v/>
      </c>
      <c r="AI327" s="135" t="str">
        <f t="shared" si="3"/>
        <v/>
      </c>
      <c r="AJ327" s="135" t="str">
        <f t="shared" si="3"/>
        <v/>
      </c>
      <c r="AK327" s="135" t="str">
        <f t="shared" si="3"/>
        <v/>
      </c>
      <c r="AL327" s="135" t="str">
        <f t="shared" si="3"/>
        <v/>
      </c>
      <c r="AM327" s="147" t="str">
        <f t="shared" si="3"/>
        <v/>
      </c>
      <c r="AN327" s="123" t="str">
        <f t="shared" si="3"/>
        <v/>
      </c>
      <c r="AO327" s="135" t="str">
        <f t="shared" si="3"/>
        <v/>
      </c>
      <c r="AP327" s="135" t="str">
        <f t="shared" si="3"/>
        <v/>
      </c>
      <c r="AQ327" s="135" t="str">
        <f t="shared" si="3"/>
        <v/>
      </c>
      <c r="AR327" s="135" t="str">
        <f t="shared" si="3"/>
        <v/>
      </c>
      <c r="AS327" s="135" t="str">
        <f t="shared" si="3"/>
        <v/>
      </c>
      <c r="AT327" s="147" t="str">
        <f t="shared" si="3"/>
        <v/>
      </c>
      <c r="AU327" s="121" t="str">
        <f t="shared" si="3"/>
        <v/>
      </c>
      <c r="AV327" s="133" t="str">
        <f t="shared" si="3"/>
        <v/>
      </c>
      <c r="AW327" s="145" t="str">
        <f t="shared" si="3"/>
        <v/>
      </c>
      <c r="AX327" s="18"/>
      <c r="AY327" s="32"/>
      <c r="AZ327" s="32"/>
      <c r="BA327" s="80"/>
      <c r="BB327" s="18"/>
      <c r="BC327" s="32"/>
      <c r="BD327" s="32"/>
      <c r="BE327" s="32"/>
      <c r="BF327" s="80"/>
      <c r="BG327" s="3"/>
      <c r="BH327" s="3"/>
      <c r="BI327" s="3"/>
      <c r="BJ327" s="3"/>
      <c r="BK327" s="3"/>
      <c r="BL327" s="3"/>
      <c r="BM327" s="3"/>
      <c r="BN327" s="3"/>
      <c r="BO327" s="3"/>
      <c r="BP327" s="3"/>
      <c r="BQ327" s="3"/>
      <c r="BR327" s="3"/>
      <c r="BS327" s="3"/>
      <c r="BT327" s="3"/>
      <c r="BU327" s="3"/>
    </row>
    <row r="328" spans="1:73" ht="18.75" customHeight="1">
      <c r="A328" s="3"/>
      <c r="B328" s="17" t="s">
        <v>74</v>
      </c>
      <c r="C328" s="32"/>
      <c r="D328" s="32"/>
      <c r="E328" s="32"/>
      <c r="F328" s="32"/>
      <c r="G328" s="32"/>
      <c r="H328" s="32"/>
      <c r="I328" s="32"/>
      <c r="J328" s="32"/>
      <c r="K328" s="80"/>
      <c r="L328" s="85" t="s">
        <v>57</v>
      </c>
      <c r="M328" s="37"/>
      <c r="N328" s="37"/>
      <c r="O328" s="37"/>
      <c r="P328" s="37"/>
      <c r="Q328" s="37"/>
      <c r="R328" s="91"/>
      <c r="S328" s="124" t="str">
        <f t="shared" ref="S328:AW332" si="4">IF($L328="","",IF(COUNTIFS($F$22:$F$60,$L328,S$22:S$60,"&gt;0")=0,"",COUNTIFS($F$22:$F$60,$L328,S$22:S$60,"&gt;0")))</f>
        <v/>
      </c>
      <c r="T328" s="136" t="str">
        <f t="shared" si="4"/>
        <v/>
      </c>
      <c r="U328" s="136" t="str">
        <f t="shared" si="4"/>
        <v/>
      </c>
      <c r="V328" s="136" t="str">
        <f t="shared" si="4"/>
        <v/>
      </c>
      <c r="W328" s="136" t="str">
        <f t="shared" si="4"/>
        <v/>
      </c>
      <c r="X328" s="136" t="str">
        <f t="shared" si="4"/>
        <v/>
      </c>
      <c r="Y328" s="148" t="str">
        <f t="shared" si="4"/>
        <v/>
      </c>
      <c r="Z328" s="152" t="str">
        <f t="shared" si="4"/>
        <v/>
      </c>
      <c r="AA328" s="136" t="str">
        <f t="shared" si="4"/>
        <v/>
      </c>
      <c r="AB328" s="136" t="str">
        <f t="shared" si="4"/>
        <v/>
      </c>
      <c r="AC328" s="136" t="str">
        <f t="shared" si="4"/>
        <v/>
      </c>
      <c r="AD328" s="136" t="str">
        <f t="shared" si="4"/>
        <v/>
      </c>
      <c r="AE328" s="136" t="str">
        <f t="shared" si="4"/>
        <v/>
      </c>
      <c r="AF328" s="148" t="str">
        <f t="shared" si="4"/>
        <v/>
      </c>
      <c r="AG328" s="136" t="str">
        <f t="shared" si="4"/>
        <v/>
      </c>
      <c r="AH328" s="136" t="str">
        <f t="shared" si="4"/>
        <v/>
      </c>
      <c r="AI328" s="136" t="str">
        <f t="shared" si="4"/>
        <v/>
      </c>
      <c r="AJ328" s="136" t="str">
        <f t="shared" si="4"/>
        <v/>
      </c>
      <c r="AK328" s="136" t="str">
        <f t="shared" si="4"/>
        <v/>
      </c>
      <c r="AL328" s="136" t="str">
        <f t="shared" si="4"/>
        <v/>
      </c>
      <c r="AM328" s="148" t="str">
        <f t="shared" si="4"/>
        <v/>
      </c>
      <c r="AN328" s="136" t="str">
        <f t="shared" si="4"/>
        <v/>
      </c>
      <c r="AO328" s="136" t="str">
        <f t="shared" si="4"/>
        <v/>
      </c>
      <c r="AP328" s="136" t="str">
        <f t="shared" si="4"/>
        <v/>
      </c>
      <c r="AQ328" s="136" t="str">
        <f t="shared" si="4"/>
        <v/>
      </c>
      <c r="AR328" s="136" t="str">
        <f t="shared" si="4"/>
        <v/>
      </c>
      <c r="AS328" s="136" t="str">
        <f t="shared" si="4"/>
        <v/>
      </c>
      <c r="AT328" s="148" t="str">
        <f t="shared" si="4"/>
        <v/>
      </c>
      <c r="AU328" s="136" t="str">
        <f t="shared" si="4"/>
        <v/>
      </c>
      <c r="AV328" s="136" t="str">
        <f t="shared" si="4"/>
        <v/>
      </c>
      <c r="AW328" s="148" t="str">
        <f t="shared" si="4"/>
        <v/>
      </c>
      <c r="AX328" s="18"/>
      <c r="AY328" s="32"/>
      <c r="AZ328" s="32"/>
      <c r="BA328" s="80"/>
      <c r="BB328" s="18"/>
      <c r="BC328" s="32"/>
      <c r="BD328" s="32"/>
      <c r="BE328" s="32"/>
      <c r="BF328" s="80"/>
      <c r="BG328" s="3"/>
      <c r="BH328" s="3"/>
      <c r="BI328" s="3"/>
      <c r="BJ328" s="3"/>
      <c r="BK328" s="3"/>
      <c r="BL328" s="3"/>
      <c r="BM328" s="3"/>
      <c r="BN328" s="3"/>
      <c r="BO328" s="3"/>
      <c r="BP328" s="3"/>
      <c r="BQ328" s="3"/>
      <c r="BR328" s="3"/>
      <c r="BS328" s="3"/>
      <c r="BT328" s="3"/>
      <c r="BU328" s="3"/>
    </row>
    <row r="329" spans="1:73" ht="18.75" customHeight="1">
      <c r="A329" s="3"/>
      <c r="B329" s="18"/>
      <c r="C329" s="32"/>
      <c r="D329" s="32"/>
      <c r="E329" s="32"/>
      <c r="F329" s="32"/>
      <c r="G329" s="32"/>
      <c r="H329" s="32"/>
      <c r="I329" s="32"/>
      <c r="J329" s="32"/>
      <c r="K329" s="80"/>
      <c r="L329" s="86" t="s">
        <v>15</v>
      </c>
      <c r="M329" s="73"/>
      <c r="N329" s="73"/>
      <c r="O329" s="73"/>
      <c r="P329" s="73"/>
      <c r="Q329" s="73"/>
      <c r="R329" s="110"/>
      <c r="S329" s="121" t="str">
        <f t="shared" si="4"/>
        <v/>
      </c>
      <c r="T329" s="133" t="str">
        <f t="shared" si="4"/>
        <v/>
      </c>
      <c r="U329" s="133" t="str">
        <f t="shared" si="4"/>
        <v/>
      </c>
      <c r="V329" s="133" t="str">
        <f t="shared" si="4"/>
        <v/>
      </c>
      <c r="W329" s="133" t="str">
        <f t="shared" si="4"/>
        <v/>
      </c>
      <c r="X329" s="133" t="str">
        <f t="shared" si="4"/>
        <v/>
      </c>
      <c r="Y329" s="145" t="str">
        <f t="shared" si="4"/>
        <v/>
      </c>
      <c r="Z329" s="153" t="str">
        <f t="shared" si="4"/>
        <v/>
      </c>
      <c r="AA329" s="133" t="str">
        <f t="shared" si="4"/>
        <v/>
      </c>
      <c r="AB329" s="133" t="str">
        <f t="shared" si="4"/>
        <v/>
      </c>
      <c r="AC329" s="133" t="str">
        <f t="shared" si="4"/>
        <v/>
      </c>
      <c r="AD329" s="133" t="str">
        <f t="shared" si="4"/>
        <v/>
      </c>
      <c r="AE329" s="133" t="str">
        <f t="shared" si="4"/>
        <v/>
      </c>
      <c r="AF329" s="145" t="str">
        <f t="shared" si="4"/>
        <v/>
      </c>
      <c r="AG329" s="133" t="str">
        <f t="shared" si="4"/>
        <v/>
      </c>
      <c r="AH329" s="133" t="str">
        <f t="shared" si="4"/>
        <v/>
      </c>
      <c r="AI329" s="133" t="str">
        <f t="shared" si="4"/>
        <v/>
      </c>
      <c r="AJ329" s="133" t="str">
        <f t="shared" si="4"/>
        <v/>
      </c>
      <c r="AK329" s="133" t="str">
        <f t="shared" si="4"/>
        <v/>
      </c>
      <c r="AL329" s="133" t="str">
        <f t="shared" si="4"/>
        <v/>
      </c>
      <c r="AM329" s="145" t="str">
        <f t="shared" si="4"/>
        <v/>
      </c>
      <c r="AN329" s="133" t="str">
        <f t="shared" si="4"/>
        <v/>
      </c>
      <c r="AO329" s="133" t="str">
        <f t="shared" si="4"/>
        <v/>
      </c>
      <c r="AP329" s="133" t="str">
        <f t="shared" si="4"/>
        <v/>
      </c>
      <c r="AQ329" s="133" t="str">
        <f t="shared" si="4"/>
        <v/>
      </c>
      <c r="AR329" s="133" t="str">
        <f t="shared" si="4"/>
        <v/>
      </c>
      <c r="AS329" s="133" t="str">
        <f t="shared" si="4"/>
        <v/>
      </c>
      <c r="AT329" s="145" t="str">
        <f t="shared" si="4"/>
        <v/>
      </c>
      <c r="AU329" s="133" t="str">
        <f t="shared" si="4"/>
        <v/>
      </c>
      <c r="AV329" s="133" t="str">
        <f t="shared" si="4"/>
        <v/>
      </c>
      <c r="AW329" s="145" t="str">
        <f t="shared" si="4"/>
        <v/>
      </c>
      <c r="AX329" s="18"/>
      <c r="AY329" s="32"/>
      <c r="AZ329" s="32"/>
      <c r="BA329" s="80"/>
      <c r="BB329" s="18"/>
      <c r="BC329" s="32"/>
      <c r="BD329" s="32"/>
      <c r="BE329" s="32"/>
      <c r="BF329" s="80"/>
      <c r="BG329" s="3"/>
      <c r="BH329" s="3"/>
      <c r="BI329" s="3"/>
      <c r="BJ329" s="3"/>
      <c r="BK329" s="3"/>
      <c r="BL329" s="3"/>
      <c r="BM329" s="3"/>
      <c r="BN329" s="3"/>
      <c r="BO329" s="3"/>
      <c r="BP329" s="3"/>
      <c r="BQ329" s="3"/>
      <c r="BR329" s="3"/>
      <c r="BS329" s="3"/>
      <c r="BT329" s="3"/>
      <c r="BU329" s="3"/>
    </row>
    <row r="330" spans="1:73" ht="18.75" customHeight="1">
      <c r="A330" s="3"/>
      <c r="B330" s="18"/>
      <c r="C330" s="32"/>
      <c r="D330" s="32"/>
      <c r="E330" s="32"/>
      <c r="F330" s="32"/>
      <c r="G330" s="32"/>
      <c r="H330" s="32"/>
      <c r="I330" s="32"/>
      <c r="J330" s="32"/>
      <c r="K330" s="80"/>
      <c r="L330" s="86" t="s">
        <v>75</v>
      </c>
      <c r="M330" s="73"/>
      <c r="N330" s="73"/>
      <c r="O330" s="73"/>
      <c r="P330" s="73"/>
      <c r="Q330" s="73"/>
      <c r="R330" s="110"/>
      <c r="S330" s="121" t="str">
        <f t="shared" si="4"/>
        <v/>
      </c>
      <c r="T330" s="133" t="str">
        <f t="shared" si="4"/>
        <v/>
      </c>
      <c r="U330" s="133" t="str">
        <f t="shared" si="4"/>
        <v/>
      </c>
      <c r="V330" s="133" t="str">
        <f t="shared" si="4"/>
        <v/>
      </c>
      <c r="W330" s="133" t="str">
        <f t="shared" si="4"/>
        <v/>
      </c>
      <c r="X330" s="133" t="str">
        <f t="shared" si="4"/>
        <v/>
      </c>
      <c r="Y330" s="145" t="str">
        <f t="shared" si="4"/>
        <v/>
      </c>
      <c r="Z330" s="153" t="str">
        <f t="shared" si="4"/>
        <v/>
      </c>
      <c r="AA330" s="133" t="str">
        <f t="shared" si="4"/>
        <v/>
      </c>
      <c r="AB330" s="133" t="str">
        <f t="shared" si="4"/>
        <v/>
      </c>
      <c r="AC330" s="133" t="str">
        <f t="shared" si="4"/>
        <v/>
      </c>
      <c r="AD330" s="133" t="str">
        <f t="shared" si="4"/>
        <v/>
      </c>
      <c r="AE330" s="133" t="str">
        <f t="shared" si="4"/>
        <v/>
      </c>
      <c r="AF330" s="145" t="str">
        <f t="shared" si="4"/>
        <v/>
      </c>
      <c r="AG330" s="133" t="str">
        <f t="shared" si="4"/>
        <v/>
      </c>
      <c r="AH330" s="133" t="str">
        <f t="shared" si="4"/>
        <v/>
      </c>
      <c r="AI330" s="133" t="str">
        <f t="shared" si="4"/>
        <v/>
      </c>
      <c r="AJ330" s="133" t="str">
        <f t="shared" si="4"/>
        <v/>
      </c>
      <c r="AK330" s="133" t="str">
        <f t="shared" si="4"/>
        <v/>
      </c>
      <c r="AL330" s="133" t="str">
        <f t="shared" si="4"/>
        <v/>
      </c>
      <c r="AM330" s="145" t="str">
        <f t="shared" si="4"/>
        <v/>
      </c>
      <c r="AN330" s="133" t="str">
        <f t="shared" si="4"/>
        <v/>
      </c>
      <c r="AO330" s="133" t="str">
        <f t="shared" si="4"/>
        <v/>
      </c>
      <c r="AP330" s="133" t="str">
        <f t="shared" si="4"/>
        <v/>
      </c>
      <c r="AQ330" s="133" t="str">
        <f t="shared" si="4"/>
        <v/>
      </c>
      <c r="AR330" s="133" t="str">
        <f t="shared" si="4"/>
        <v/>
      </c>
      <c r="AS330" s="133" t="str">
        <f t="shared" si="4"/>
        <v/>
      </c>
      <c r="AT330" s="145" t="str">
        <f t="shared" si="4"/>
        <v/>
      </c>
      <c r="AU330" s="133" t="str">
        <f t="shared" si="4"/>
        <v/>
      </c>
      <c r="AV330" s="133" t="str">
        <f t="shared" si="4"/>
        <v/>
      </c>
      <c r="AW330" s="145" t="str">
        <f t="shared" si="4"/>
        <v/>
      </c>
      <c r="AX330" s="18"/>
      <c r="AY330" s="32"/>
      <c r="AZ330" s="32"/>
      <c r="BA330" s="80"/>
      <c r="BB330" s="18"/>
      <c r="BC330" s="32"/>
      <c r="BD330" s="32"/>
      <c r="BE330" s="32"/>
      <c r="BF330" s="80"/>
      <c r="BG330" s="3"/>
      <c r="BH330" s="3"/>
      <c r="BI330" s="3"/>
      <c r="BJ330" s="3"/>
      <c r="BK330" s="3"/>
      <c r="BL330" s="3"/>
      <c r="BM330" s="3"/>
      <c r="BN330" s="3"/>
      <c r="BO330" s="3"/>
      <c r="BP330" s="3"/>
      <c r="BQ330" s="3"/>
      <c r="BR330" s="3"/>
      <c r="BS330" s="3"/>
      <c r="BT330" s="3"/>
      <c r="BU330" s="3"/>
    </row>
    <row r="331" spans="1:73" ht="18.75" customHeight="1">
      <c r="A331" s="3"/>
      <c r="B331" s="18"/>
      <c r="C331" s="32"/>
      <c r="D331" s="32"/>
      <c r="E331" s="32"/>
      <c r="F331" s="32"/>
      <c r="G331" s="32"/>
      <c r="H331" s="32"/>
      <c r="I331" s="32"/>
      <c r="J331" s="32"/>
      <c r="K331" s="80"/>
      <c r="L331" s="86" t="s">
        <v>76</v>
      </c>
      <c r="M331" s="73"/>
      <c r="N331" s="73"/>
      <c r="O331" s="73"/>
      <c r="P331" s="73"/>
      <c r="Q331" s="73"/>
      <c r="R331" s="110"/>
      <c r="S331" s="121" t="str">
        <f t="shared" si="4"/>
        <v/>
      </c>
      <c r="T331" s="133" t="str">
        <f t="shared" si="4"/>
        <v/>
      </c>
      <c r="U331" s="133" t="str">
        <f t="shared" si="4"/>
        <v/>
      </c>
      <c r="V331" s="133" t="str">
        <f t="shared" si="4"/>
        <v/>
      </c>
      <c r="W331" s="133" t="str">
        <f t="shared" si="4"/>
        <v/>
      </c>
      <c r="X331" s="133" t="str">
        <f t="shared" si="4"/>
        <v/>
      </c>
      <c r="Y331" s="145" t="str">
        <f t="shared" si="4"/>
        <v/>
      </c>
      <c r="Z331" s="153" t="str">
        <f t="shared" si="4"/>
        <v/>
      </c>
      <c r="AA331" s="133" t="str">
        <f t="shared" si="4"/>
        <v/>
      </c>
      <c r="AB331" s="133" t="str">
        <f t="shared" si="4"/>
        <v/>
      </c>
      <c r="AC331" s="133" t="str">
        <f t="shared" si="4"/>
        <v/>
      </c>
      <c r="AD331" s="133" t="str">
        <f t="shared" si="4"/>
        <v/>
      </c>
      <c r="AE331" s="133" t="str">
        <f t="shared" si="4"/>
        <v/>
      </c>
      <c r="AF331" s="145" t="str">
        <f t="shared" si="4"/>
        <v/>
      </c>
      <c r="AG331" s="133" t="str">
        <f t="shared" si="4"/>
        <v/>
      </c>
      <c r="AH331" s="133" t="str">
        <f t="shared" si="4"/>
        <v/>
      </c>
      <c r="AI331" s="133" t="str">
        <f t="shared" si="4"/>
        <v/>
      </c>
      <c r="AJ331" s="133" t="str">
        <f t="shared" si="4"/>
        <v/>
      </c>
      <c r="AK331" s="133" t="str">
        <f t="shared" si="4"/>
        <v/>
      </c>
      <c r="AL331" s="133" t="str">
        <f t="shared" si="4"/>
        <v/>
      </c>
      <c r="AM331" s="145" t="str">
        <f t="shared" si="4"/>
        <v/>
      </c>
      <c r="AN331" s="133" t="str">
        <f t="shared" si="4"/>
        <v/>
      </c>
      <c r="AO331" s="133" t="str">
        <f t="shared" si="4"/>
        <v/>
      </c>
      <c r="AP331" s="133" t="str">
        <f t="shared" si="4"/>
        <v/>
      </c>
      <c r="AQ331" s="133" t="str">
        <f t="shared" si="4"/>
        <v/>
      </c>
      <c r="AR331" s="133" t="str">
        <f t="shared" si="4"/>
        <v/>
      </c>
      <c r="AS331" s="133" t="str">
        <f t="shared" si="4"/>
        <v/>
      </c>
      <c r="AT331" s="145" t="str">
        <f t="shared" si="4"/>
        <v/>
      </c>
      <c r="AU331" s="133" t="str">
        <f t="shared" si="4"/>
        <v/>
      </c>
      <c r="AV331" s="133" t="str">
        <f t="shared" si="4"/>
        <v/>
      </c>
      <c r="AW331" s="145" t="str">
        <f t="shared" si="4"/>
        <v/>
      </c>
      <c r="AX331" s="18"/>
      <c r="AY331" s="32"/>
      <c r="AZ331" s="32"/>
      <c r="BA331" s="80"/>
      <c r="BB331" s="18"/>
      <c r="BC331" s="32"/>
      <c r="BD331" s="32"/>
      <c r="BE331" s="32"/>
      <c r="BF331" s="80"/>
      <c r="BG331" s="3"/>
      <c r="BH331" s="3"/>
      <c r="BI331" s="3"/>
      <c r="BJ331" s="3"/>
      <c r="BK331" s="3"/>
      <c r="BL331" s="3"/>
      <c r="BM331" s="3"/>
      <c r="BN331" s="3"/>
      <c r="BO331" s="3"/>
      <c r="BP331" s="3"/>
      <c r="BQ331" s="3"/>
      <c r="BR331" s="3"/>
      <c r="BS331" s="3"/>
      <c r="BT331" s="3"/>
      <c r="BU331" s="3"/>
    </row>
    <row r="332" spans="1:73" ht="18.75" customHeight="1">
      <c r="A332" s="3"/>
      <c r="B332" s="19"/>
      <c r="C332" s="33"/>
      <c r="D332" s="33"/>
      <c r="E332" s="33"/>
      <c r="F332" s="33"/>
      <c r="G332" s="33"/>
      <c r="H332" s="33"/>
      <c r="I332" s="33"/>
      <c r="J332" s="33"/>
      <c r="K332" s="81"/>
      <c r="L332" s="87"/>
      <c r="M332" s="74"/>
      <c r="N332" s="74"/>
      <c r="O332" s="74"/>
      <c r="P332" s="74"/>
      <c r="Q332" s="74"/>
      <c r="R332" s="111"/>
      <c r="S332" s="125" t="str">
        <f t="shared" si="4"/>
        <v/>
      </c>
      <c r="T332" s="137" t="str">
        <f t="shared" si="4"/>
        <v/>
      </c>
      <c r="U332" s="137" t="str">
        <f t="shared" si="4"/>
        <v/>
      </c>
      <c r="V332" s="137" t="str">
        <f t="shared" si="4"/>
        <v/>
      </c>
      <c r="W332" s="137" t="str">
        <f t="shared" si="4"/>
        <v/>
      </c>
      <c r="X332" s="137" t="str">
        <f t="shared" si="4"/>
        <v/>
      </c>
      <c r="Y332" s="149" t="str">
        <f t="shared" si="4"/>
        <v/>
      </c>
      <c r="Z332" s="154" t="str">
        <f t="shared" si="4"/>
        <v/>
      </c>
      <c r="AA332" s="137" t="str">
        <f t="shared" si="4"/>
        <v/>
      </c>
      <c r="AB332" s="137" t="str">
        <f t="shared" si="4"/>
        <v/>
      </c>
      <c r="AC332" s="137" t="str">
        <f t="shared" si="4"/>
        <v/>
      </c>
      <c r="AD332" s="137" t="str">
        <f t="shared" si="4"/>
        <v/>
      </c>
      <c r="AE332" s="137" t="str">
        <f t="shared" si="4"/>
        <v/>
      </c>
      <c r="AF332" s="149" t="str">
        <f t="shared" si="4"/>
        <v/>
      </c>
      <c r="AG332" s="137" t="str">
        <f t="shared" si="4"/>
        <v/>
      </c>
      <c r="AH332" s="137" t="str">
        <f t="shared" si="4"/>
        <v/>
      </c>
      <c r="AI332" s="137" t="str">
        <f t="shared" si="4"/>
        <v/>
      </c>
      <c r="AJ332" s="137" t="str">
        <f t="shared" si="4"/>
        <v/>
      </c>
      <c r="AK332" s="137" t="str">
        <f t="shared" si="4"/>
        <v/>
      </c>
      <c r="AL332" s="137" t="str">
        <f t="shared" si="4"/>
        <v/>
      </c>
      <c r="AM332" s="149" t="str">
        <f t="shared" si="4"/>
        <v/>
      </c>
      <c r="AN332" s="137" t="str">
        <f t="shared" si="4"/>
        <v/>
      </c>
      <c r="AO332" s="137" t="str">
        <f t="shared" si="4"/>
        <v/>
      </c>
      <c r="AP332" s="137" t="str">
        <f t="shared" si="4"/>
        <v/>
      </c>
      <c r="AQ332" s="137" t="str">
        <f t="shared" si="4"/>
        <v/>
      </c>
      <c r="AR332" s="137" t="str">
        <f t="shared" si="4"/>
        <v/>
      </c>
      <c r="AS332" s="137" t="str">
        <f t="shared" si="4"/>
        <v/>
      </c>
      <c r="AT332" s="149" t="str">
        <f t="shared" si="4"/>
        <v/>
      </c>
      <c r="AU332" s="137" t="str">
        <f t="shared" si="4"/>
        <v/>
      </c>
      <c r="AV332" s="137" t="str">
        <f t="shared" si="4"/>
        <v/>
      </c>
      <c r="AW332" s="149" t="str">
        <f t="shared" si="4"/>
        <v/>
      </c>
      <c r="AX332" s="19"/>
      <c r="AY332" s="33"/>
      <c r="AZ332" s="33"/>
      <c r="BA332" s="81"/>
      <c r="BB332" s="19"/>
      <c r="BC332" s="33"/>
      <c r="BD332" s="33"/>
      <c r="BE332" s="33"/>
      <c r="BF332" s="81"/>
      <c r="BG332" s="3"/>
      <c r="BH332" s="3"/>
      <c r="BI332" s="3"/>
      <c r="BJ332" s="3"/>
      <c r="BK332" s="3"/>
      <c r="BL332" s="3"/>
      <c r="BM332" s="3"/>
      <c r="BN332" s="3"/>
      <c r="BO332" s="3"/>
      <c r="BP332" s="3"/>
      <c r="BQ332" s="3"/>
      <c r="BR332" s="3"/>
      <c r="BS332" s="3"/>
      <c r="BT332" s="3"/>
      <c r="BU332" s="3"/>
    </row>
    <row r="333" spans="1:73" ht="13.5" customHeight="1">
      <c r="A333" s="3"/>
      <c r="B333" s="3"/>
      <c r="C333" s="34"/>
      <c r="D333" s="34"/>
      <c r="E333" s="34"/>
      <c r="F333" s="34"/>
      <c r="G333" s="64"/>
      <c r="H333" s="75"/>
      <c r="I333" s="3"/>
      <c r="J333" s="3"/>
      <c r="K333" s="3"/>
      <c r="L333" s="3"/>
      <c r="M333" s="3"/>
      <c r="N333" s="3"/>
      <c r="O333" s="3"/>
      <c r="P333" s="3"/>
      <c r="Q333" s="3"/>
      <c r="R333" s="3"/>
      <c r="S333" s="3"/>
      <c r="T333" s="3"/>
      <c r="U333" s="3"/>
      <c r="V333" s="3"/>
      <c r="W333" s="3"/>
      <c r="X333" s="3"/>
      <c r="Y333" s="3"/>
      <c r="Z333" s="3"/>
      <c r="AA333" s="3"/>
      <c r="AB333" s="3"/>
      <c r="AC333" s="3"/>
      <c r="AD333" s="3"/>
      <c r="AE333" s="3"/>
      <c r="AF333" s="22"/>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row>
    <row r="334" spans="1:73" ht="11.25" customHeight="1">
      <c r="A334" s="3"/>
      <c r="B334" s="3"/>
      <c r="C334" s="3"/>
      <c r="D334" s="3"/>
      <c r="E334" s="3"/>
      <c r="F334" s="3"/>
      <c r="G334" s="3"/>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3"/>
      <c r="BC334" s="3"/>
      <c r="BD334" s="3"/>
      <c r="BE334" s="3"/>
      <c r="BF334" s="3"/>
      <c r="BG334" s="3"/>
      <c r="BH334" s="3"/>
      <c r="BI334" s="3"/>
      <c r="BJ334" s="3"/>
      <c r="BK334" s="3"/>
      <c r="BL334" s="3"/>
      <c r="BM334" s="3"/>
      <c r="BN334" s="3"/>
      <c r="BO334" s="3"/>
      <c r="BP334" s="3"/>
      <c r="BQ334" s="3"/>
      <c r="BR334" s="3"/>
      <c r="BS334" s="3"/>
      <c r="BT334" s="3"/>
      <c r="BU334" s="3"/>
    </row>
    <row r="335" spans="1:73" ht="20.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200"/>
      <c r="BO335" s="163"/>
      <c r="BP335" s="200"/>
      <c r="BQ335" s="200"/>
      <c r="BR335" s="200"/>
      <c r="BS335" s="205"/>
      <c r="BT335" s="206"/>
      <c r="BU335" s="206"/>
    </row>
    <row r="336" spans="1:73" ht="20.25" customHeight="1">
      <c r="A336" s="3"/>
      <c r="B336" s="3"/>
      <c r="C336" s="35"/>
      <c r="D336" s="35"/>
      <c r="E336" s="35"/>
      <c r="F336" s="35"/>
      <c r="G336" s="35"/>
      <c r="H336" s="22"/>
      <c r="I336" s="22"/>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row>
    <row r="337" spans="1:73" ht="20.25" customHeight="1">
      <c r="A337" s="3"/>
      <c r="B337" s="3"/>
      <c r="C337" s="35"/>
      <c r="D337" s="35"/>
      <c r="E337" s="35"/>
      <c r="F337" s="35"/>
      <c r="G337" s="35"/>
      <c r="H337" s="22"/>
      <c r="I337" s="22"/>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row>
    <row r="338" spans="1:73" ht="20.25" customHeight="1">
      <c r="A338" s="3"/>
      <c r="B338" s="3"/>
      <c r="C338" s="22"/>
      <c r="D338" s="22"/>
      <c r="E338" s="22"/>
      <c r="F338" s="22"/>
      <c r="G338" s="22"/>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row>
    <row r="339" spans="1:73" ht="20.25" customHeight="1">
      <c r="A339" s="3"/>
      <c r="B339" s="3"/>
      <c r="C339" s="22"/>
      <c r="D339" s="22"/>
      <c r="E339" s="22"/>
      <c r="F339" s="22"/>
      <c r="G339" s="22"/>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row>
    <row r="340" spans="1:73" ht="20.25" customHeight="1">
      <c r="A340" s="3"/>
      <c r="B340" s="3"/>
      <c r="C340" s="22"/>
      <c r="D340" s="22"/>
      <c r="E340" s="22"/>
      <c r="F340" s="22"/>
      <c r="G340" s="22"/>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row>
    <row r="341" spans="1:73" ht="20.25" customHeight="1">
      <c r="A341" s="3"/>
      <c r="B341" s="3"/>
      <c r="C341" s="22"/>
      <c r="D341" s="22"/>
      <c r="E341" s="22"/>
      <c r="F341" s="22"/>
      <c r="G341" s="22"/>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row>
    <row r="342" spans="1:73" ht="20.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row>
    <row r="343" spans="1:73" ht="20.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row>
    <row r="344" spans="1:73" ht="20.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row>
    <row r="345" spans="1:73" ht="20.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row>
    <row r="346" spans="1:73" ht="20.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row>
    <row r="347" spans="1:73" ht="20.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row>
    <row r="348" spans="1:73" ht="20.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row>
    <row r="349" spans="1:73" ht="20.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row>
    <row r="350" spans="1:73" ht="20.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row>
    <row r="351" spans="1:73" ht="20.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row>
    <row r="352" spans="1:73" ht="20.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row>
    <row r="353" spans="1:73" ht="20.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row>
    <row r="354" spans="1:73" ht="20.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row>
    <row r="355" spans="1:73" ht="20.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row>
    <row r="356" spans="1:73" ht="20.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row>
    <row r="357" spans="1:73" ht="20.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row>
    <row r="358" spans="1:73" ht="20.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row>
    <row r="359" spans="1:73" ht="20.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row>
    <row r="360" spans="1:73" ht="20.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row>
    <row r="361" spans="1:73" ht="20.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row>
    <row r="362" spans="1:73" ht="20.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row>
    <row r="363" spans="1:73" ht="20.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row>
    <row r="364" spans="1:73" ht="20.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row>
    <row r="365" spans="1:73" ht="20.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row>
    <row r="366" spans="1:73" ht="20.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row>
    <row r="367" spans="1:73" ht="20.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row>
    <row r="368" spans="1:73" ht="20.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row>
    <row r="369" spans="1:73" ht="20.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row>
    <row r="370" spans="1:73" ht="20.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row>
    <row r="371" spans="1:73" ht="20.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row>
    <row r="372" spans="1:73" ht="20.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row>
    <row r="373" spans="1:73" ht="20.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row>
    <row r="374" spans="1:73" ht="20.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row>
    <row r="375" spans="1:73" ht="20.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row>
    <row r="376" spans="1:73" ht="20.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row>
    <row r="377" spans="1:73" ht="20.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row>
    <row r="378" spans="1:73" ht="20.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row>
    <row r="379" spans="1:73" ht="20.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row>
    <row r="380" spans="1:73" ht="20.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row>
    <row r="381" spans="1:73" ht="20.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row>
    <row r="382" spans="1:73" ht="20.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row>
    <row r="383" spans="1:73" ht="20.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row>
    <row r="384" spans="1:73" ht="20.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row>
    <row r="385" spans="1:73" ht="20.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row>
    <row r="386" spans="1:73" ht="20.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row>
    <row r="387" spans="1:73" ht="20.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row>
    <row r="388" spans="1:73" ht="20.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row>
    <row r="389" spans="1:73" ht="20.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row>
    <row r="390" spans="1:73" ht="20.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row>
    <row r="391" spans="1:73" ht="20.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row>
    <row r="392" spans="1:73" ht="20.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row>
    <row r="393" spans="1:73" ht="20.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row>
    <row r="394" spans="1:73" ht="20.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row>
    <row r="395" spans="1:73" ht="20.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row>
    <row r="396" spans="1:73" ht="20.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row>
    <row r="397" spans="1:73" ht="20.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row>
    <row r="398" spans="1:73" ht="20.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row>
    <row r="399" spans="1:73" ht="20.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row>
    <row r="400" spans="1:73" ht="20.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row>
    <row r="401" spans="1:73" ht="20.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row>
    <row r="402" spans="1:73" ht="20.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row>
    <row r="403" spans="1:73" ht="20.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row>
    <row r="404" spans="1:73" ht="20.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row>
    <row r="405" spans="1:73" ht="20.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row>
    <row r="406" spans="1:73" ht="20.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row>
    <row r="407" spans="1:73" ht="20.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row>
    <row r="408" spans="1:73" ht="20.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row>
    <row r="409" spans="1:73" ht="20.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row>
    <row r="410" spans="1:73" ht="20.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row>
    <row r="411" spans="1:73" ht="20.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row>
    <row r="412" spans="1:73" ht="20.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row>
    <row r="413" spans="1:73" ht="20.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row>
    <row r="414" spans="1:73" ht="20.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row>
    <row r="415" spans="1:73" ht="20.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row>
    <row r="416" spans="1:73" ht="20.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row>
    <row r="417" spans="1:73" ht="20.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row>
    <row r="418" spans="1:73" ht="20.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row>
    <row r="419" spans="1:73" ht="20.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row>
    <row r="420" spans="1:73" ht="20.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row>
    <row r="421" spans="1:73" ht="20.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row>
    <row r="422" spans="1:73" ht="20.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row>
    <row r="423" spans="1:73" ht="20.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row>
    <row r="424" spans="1:73" ht="20.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row>
    <row r="425" spans="1:73" ht="20.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row>
    <row r="426" spans="1:73" ht="20.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row>
    <row r="427" spans="1:73" ht="20.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row>
    <row r="428" spans="1:73" ht="20.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row>
    <row r="429" spans="1:73" ht="20.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row>
    <row r="430" spans="1:73" ht="20.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row>
    <row r="431" spans="1:73" ht="20.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row>
    <row r="432" spans="1:73" ht="20.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row>
    <row r="433" spans="1:73" ht="20.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row>
    <row r="434" spans="1:73" ht="20.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row>
    <row r="435" spans="1:73" ht="20.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row>
    <row r="436" spans="1:73" ht="20.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row>
    <row r="437" spans="1:73" ht="20.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row>
    <row r="438" spans="1:73" ht="20.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row>
    <row r="439" spans="1:73" ht="20.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row>
    <row r="440" spans="1:73" ht="20.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row>
    <row r="441" spans="1:73" ht="20.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row>
    <row r="442" spans="1:73" ht="20.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row>
    <row r="443" spans="1:73" ht="20.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row>
    <row r="444" spans="1:73" ht="20.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row>
    <row r="445" spans="1:73" ht="20.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row>
    <row r="446" spans="1:73" ht="20.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row>
    <row r="447" spans="1:73" ht="20.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row>
    <row r="448" spans="1:73" ht="20.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row>
    <row r="449" spans="1:73" ht="20.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row>
    <row r="450" spans="1:73" ht="20.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row>
    <row r="451" spans="1:73" ht="20.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row>
    <row r="452" spans="1:73" ht="20.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row>
    <row r="453" spans="1:73" ht="20.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row>
    <row r="454" spans="1:73" ht="20.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row>
    <row r="455" spans="1:73" ht="20.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row>
    <row r="456" spans="1:73" ht="20.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row>
    <row r="457" spans="1:73" ht="20.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row>
    <row r="458" spans="1:73" ht="20.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row>
    <row r="459" spans="1:73" ht="20.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row>
    <row r="460" spans="1:73" ht="20.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row>
    <row r="461" spans="1:73" ht="20.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row>
    <row r="462" spans="1:73" ht="20.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row>
    <row r="463" spans="1:73" ht="20.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row>
    <row r="464" spans="1:73" ht="20.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row>
    <row r="465" spans="1:73" ht="20.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row>
    <row r="466" spans="1:73" ht="20.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row>
    <row r="467" spans="1:73" ht="20.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row>
    <row r="468" spans="1:73" ht="20.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row>
    <row r="469" spans="1:73" ht="20.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row>
    <row r="470" spans="1:73" ht="20.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row>
    <row r="471" spans="1:73" ht="20.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row>
    <row r="472" spans="1:73" ht="20.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row>
    <row r="473" spans="1:73" ht="20.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row>
    <row r="474" spans="1:73" ht="20.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row>
    <row r="475" spans="1:73" ht="20.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row>
    <row r="476" spans="1:73" ht="20.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row>
    <row r="477" spans="1:73" ht="20.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row>
    <row r="478" spans="1:73" ht="20.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row>
    <row r="479" spans="1:73" ht="20.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row>
    <row r="480" spans="1:73" ht="20.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row>
    <row r="481" spans="1:73" ht="20.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row>
    <row r="482" spans="1:73" ht="20.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row>
    <row r="483" spans="1:73" ht="20.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row>
    <row r="484" spans="1:73" ht="20.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row>
    <row r="485" spans="1:73" ht="20.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row>
    <row r="486" spans="1:73" ht="20.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row>
    <row r="487" spans="1:73" ht="20.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row>
    <row r="488" spans="1:73" ht="20.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row>
    <row r="489" spans="1:73" ht="20.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row>
    <row r="490" spans="1:73" ht="20.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row>
    <row r="491" spans="1:73" ht="20.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row>
    <row r="492" spans="1:73" ht="20.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row>
    <row r="493" spans="1:73" ht="20.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row>
    <row r="494" spans="1:73" ht="20.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row>
    <row r="495" spans="1:73" ht="20.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row>
    <row r="496" spans="1:73" ht="20.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row>
    <row r="497" spans="1:73" ht="20.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row>
    <row r="498" spans="1:73" ht="20.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row>
    <row r="499" spans="1:73" ht="20.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row>
    <row r="500" spans="1:73" ht="20.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row>
    <row r="501" spans="1:73" ht="20.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row>
    <row r="502" spans="1:73" ht="20.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row>
    <row r="503" spans="1:73" ht="20.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row>
    <row r="504" spans="1:73" ht="20.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row>
    <row r="505" spans="1:73" ht="20.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row>
    <row r="506" spans="1:73" ht="20.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row>
    <row r="507" spans="1:73" ht="20.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row>
    <row r="508" spans="1:73" ht="20.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row>
    <row r="509" spans="1:73" ht="20.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row>
    <row r="510" spans="1:73" ht="20.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row>
    <row r="511" spans="1:73" ht="20.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row>
    <row r="512" spans="1:73" ht="20.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row>
    <row r="513" spans="1:73" ht="20.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row>
    <row r="514" spans="1:73" ht="20.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row>
    <row r="515" spans="1:73" ht="20.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row>
    <row r="516" spans="1:73" ht="20.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row>
    <row r="517" spans="1:73" ht="20.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row>
    <row r="518" spans="1:73" ht="20.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row>
    <row r="519" spans="1:73" ht="20.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row>
    <row r="520" spans="1:73" ht="20.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row>
    <row r="521" spans="1:73" ht="20.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row>
    <row r="522" spans="1:73" ht="20.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row>
    <row r="523" spans="1:73" ht="20.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row>
    <row r="524" spans="1:73" ht="20.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row>
    <row r="525" spans="1:73" ht="20.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row>
    <row r="526" spans="1:73" ht="20.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row>
    <row r="527" spans="1:73" ht="20.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row>
    <row r="528" spans="1:73" ht="20.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row>
    <row r="529" spans="1:73" ht="20.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row>
    <row r="530" spans="1:73" ht="20.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row>
    <row r="531" spans="1:73" ht="20.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row>
    <row r="532" spans="1:73" ht="20.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row>
    <row r="533" spans="1:73" ht="20.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row>
    <row r="534" spans="1:73" ht="20.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row>
    <row r="535" spans="1:73" ht="20.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row>
    <row r="536" spans="1:73" ht="20.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row>
    <row r="537" spans="1:73" ht="20.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row>
    <row r="538" spans="1:73" ht="20.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row>
    <row r="539" spans="1:73" ht="20.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row>
    <row r="540" spans="1:73" ht="20.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row>
    <row r="541" spans="1:73" ht="20.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row>
    <row r="542" spans="1:73" ht="20.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row>
    <row r="543" spans="1:73" ht="20.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row>
    <row r="544" spans="1:73" ht="20.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row>
    <row r="545" spans="1:73" ht="20.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row>
    <row r="546" spans="1:73" ht="20.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row>
    <row r="547" spans="1:73" ht="20.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row>
    <row r="548" spans="1:73" ht="20.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row>
    <row r="549" spans="1:73" ht="20.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row>
    <row r="550" spans="1:73" ht="20.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row>
    <row r="551" spans="1:73" ht="20.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row>
    <row r="552" spans="1:73" ht="20.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row>
    <row r="553" spans="1:73" ht="20.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row>
    <row r="554" spans="1:73" ht="20.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row>
    <row r="555" spans="1:73" ht="20.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row>
    <row r="556" spans="1:73" ht="20.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row>
    <row r="557" spans="1:73" ht="20.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row>
    <row r="558" spans="1:73" ht="20.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row>
    <row r="559" spans="1:73" ht="20.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row>
    <row r="560" spans="1:73" ht="20.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row>
    <row r="561" spans="1:73" ht="20.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row>
    <row r="562" spans="1:73" ht="20.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row>
    <row r="563" spans="1:73" ht="20.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row>
    <row r="564" spans="1:73" ht="20.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row>
    <row r="565" spans="1:73" ht="20.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row>
    <row r="566" spans="1:73" ht="20.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row>
    <row r="567" spans="1:73" ht="20.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row>
    <row r="568" spans="1:73" ht="20.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row>
    <row r="569" spans="1:73" ht="20.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row>
    <row r="570" spans="1:73" ht="20.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row>
    <row r="571" spans="1:73" ht="20.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row>
    <row r="572" spans="1:73" ht="20.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row>
    <row r="573" spans="1:73" ht="20.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row>
    <row r="574" spans="1:73" ht="20.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row>
    <row r="575" spans="1:73" ht="20.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row>
    <row r="576" spans="1:73" ht="20.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row>
    <row r="577" spans="1:73" ht="20.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row>
    <row r="578" spans="1:73" ht="20.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row>
    <row r="579" spans="1:73" ht="20.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row>
    <row r="580" spans="1:73" ht="20.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row>
    <row r="581" spans="1:73" ht="20.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row>
    <row r="582" spans="1:73" ht="20.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row>
    <row r="583" spans="1:73" ht="20.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row>
    <row r="584" spans="1:73" ht="20.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row>
    <row r="585" spans="1:73" ht="20.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row>
    <row r="586" spans="1:73" ht="20.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row>
    <row r="587" spans="1:73" ht="20.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row>
    <row r="588" spans="1:73" ht="20.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row>
    <row r="589" spans="1:73" ht="20.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row>
    <row r="590" spans="1:73" ht="20.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row>
    <row r="591" spans="1:73" ht="20.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row>
    <row r="592" spans="1:73" ht="20.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row>
    <row r="593" spans="1:73" ht="20.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row>
    <row r="594" spans="1:73" ht="20.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row>
    <row r="595" spans="1:73" ht="20.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row>
    <row r="596" spans="1:73" ht="20.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row>
    <row r="597" spans="1:73" ht="20.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row>
    <row r="598" spans="1:73" ht="20.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row>
    <row r="599" spans="1:73" ht="20.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row>
    <row r="600" spans="1:73" ht="20.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row>
    <row r="601" spans="1:73" ht="20.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row>
    <row r="602" spans="1:73" ht="20.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row>
    <row r="603" spans="1:73" ht="20.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row>
    <row r="604" spans="1:73" ht="20.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row>
    <row r="605" spans="1:73" ht="20.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row>
    <row r="606" spans="1:73" ht="20.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row>
    <row r="607" spans="1:73" ht="20.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row>
    <row r="608" spans="1:73" ht="20.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row>
    <row r="609" spans="1:73" ht="20.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row>
    <row r="610" spans="1:73" ht="20.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row>
    <row r="611" spans="1:73" ht="20.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row>
    <row r="612" spans="1:73" ht="20.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row>
    <row r="613" spans="1:73" ht="20.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row>
    <row r="614" spans="1:73" ht="20.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row>
    <row r="615" spans="1:73" ht="20.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row>
    <row r="616" spans="1:73" ht="20.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row>
    <row r="617" spans="1:73" ht="20.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row>
    <row r="618" spans="1:73" ht="20.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row>
    <row r="619" spans="1:73" ht="20.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row>
    <row r="620" spans="1:73" ht="20.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row>
    <row r="621" spans="1:73" ht="20.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row>
    <row r="622" spans="1:73" ht="20.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row>
    <row r="623" spans="1:73" ht="20.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row>
    <row r="624" spans="1:73" ht="20.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row>
    <row r="625" spans="1:73" ht="20.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row>
    <row r="626" spans="1:73" ht="20.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row>
    <row r="627" spans="1:73" ht="20.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row>
    <row r="628" spans="1:73" ht="20.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row>
    <row r="629" spans="1:73" ht="20.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row>
    <row r="630" spans="1:73" ht="20.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row>
    <row r="631" spans="1:73" ht="20.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row>
    <row r="632" spans="1:73" ht="20.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row>
    <row r="633" spans="1:73" ht="20.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row>
    <row r="634" spans="1:73" ht="20.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row>
    <row r="635" spans="1:73" ht="20.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row>
    <row r="636" spans="1:73" ht="20.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row>
    <row r="637" spans="1:73" ht="20.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row>
    <row r="638" spans="1:73" ht="20.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row>
    <row r="639" spans="1:73" ht="20.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row>
    <row r="640" spans="1:73" ht="20.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row>
    <row r="641" spans="1:73" ht="20.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row>
    <row r="642" spans="1:73" ht="20.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row>
    <row r="643" spans="1:73" ht="20.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row>
    <row r="644" spans="1:73" ht="20.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row>
    <row r="645" spans="1:73" ht="20.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row>
    <row r="646" spans="1:73" ht="20.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row>
    <row r="647" spans="1:73" ht="20.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row>
    <row r="648" spans="1:73" ht="20.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row>
    <row r="649" spans="1:73" ht="20.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row>
    <row r="650" spans="1:73" ht="20.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row>
    <row r="651" spans="1:73" ht="20.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row>
    <row r="652" spans="1:73" ht="20.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row>
    <row r="653" spans="1:73" ht="20.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row>
    <row r="654" spans="1:73" ht="20.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row>
    <row r="655" spans="1:73" ht="20.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row>
    <row r="656" spans="1:73" ht="20.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row>
    <row r="657" spans="1:73" ht="20.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row>
    <row r="658" spans="1:73" ht="20.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row>
    <row r="659" spans="1:73" ht="20.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row>
    <row r="660" spans="1:73" ht="20.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row>
    <row r="661" spans="1:73" ht="20.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row>
    <row r="662" spans="1:73" ht="20.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row>
    <row r="663" spans="1:73" ht="20.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row>
    <row r="664" spans="1:73" ht="20.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row>
    <row r="665" spans="1:73" ht="20.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row>
    <row r="666" spans="1:73" ht="20.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row>
    <row r="667" spans="1:73" ht="20.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row>
    <row r="668" spans="1:73" ht="20.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row>
    <row r="669" spans="1:73" ht="20.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row>
    <row r="670" spans="1:73" ht="20.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row>
    <row r="671" spans="1:73" ht="20.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row>
    <row r="672" spans="1:73" ht="20.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row>
    <row r="673" spans="1:73" ht="20.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row>
    <row r="674" spans="1:73" ht="20.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row>
    <row r="675" spans="1:73" ht="20.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row>
    <row r="676" spans="1:73" ht="20.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row>
    <row r="677" spans="1:73" ht="20.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row>
    <row r="678" spans="1:73" ht="20.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row>
    <row r="679" spans="1:73" ht="20.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row>
    <row r="680" spans="1:73" ht="20.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row>
    <row r="681" spans="1:73" ht="20.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row>
    <row r="682" spans="1:73" ht="20.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row>
    <row r="683" spans="1:73" ht="20.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row>
    <row r="684" spans="1:73" ht="20.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row>
    <row r="685" spans="1:73" ht="20.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row>
    <row r="686" spans="1:73" ht="20.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row>
    <row r="687" spans="1:73" ht="20.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row>
    <row r="688" spans="1:73" ht="20.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row>
    <row r="689" spans="1:73" ht="20.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row>
    <row r="690" spans="1:73" ht="20.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row>
    <row r="691" spans="1:73" ht="20.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row>
    <row r="692" spans="1:73" ht="20.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row>
    <row r="693" spans="1:73" ht="20.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row>
    <row r="694" spans="1:73" ht="20.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row>
    <row r="695" spans="1:73" ht="20.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row>
    <row r="696" spans="1:73" ht="20.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row>
    <row r="697" spans="1:73" ht="20.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row>
    <row r="698" spans="1:73" ht="20.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row>
    <row r="699" spans="1:73" ht="20.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row>
    <row r="700" spans="1:73" ht="20.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row>
    <row r="701" spans="1:73" ht="20.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row>
    <row r="702" spans="1:73" ht="20.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row>
    <row r="703" spans="1:73" ht="20.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row>
    <row r="704" spans="1:73" ht="20.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row>
    <row r="705" spans="1:73" ht="20.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row>
    <row r="706" spans="1:73" ht="20.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row>
    <row r="707" spans="1:73" ht="20.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row>
    <row r="708" spans="1:73" ht="20.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row>
    <row r="709" spans="1:73" ht="20.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row>
    <row r="710" spans="1:73" ht="20.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row>
    <row r="711" spans="1:73" ht="20.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row>
    <row r="712" spans="1:73" ht="20.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row>
    <row r="713" spans="1:73" ht="20.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row>
    <row r="714" spans="1:73" ht="20.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row>
    <row r="715" spans="1:73" ht="20.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row>
    <row r="716" spans="1:73" ht="20.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row>
    <row r="717" spans="1:73" ht="20.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row>
    <row r="718" spans="1:73" ht="20.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row>
    <row r="719" spans="1:73" ht="20.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row>
    <row r="720" spans="1:73" ht="20.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row>
    <row r="721" spans="1:73" ht="20.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row>
    <row r="722" spans="1:73" ht="20.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row>
    <row r="723" spans="1:73" ht="20.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row>
    <row r="724" spans="1:73" ht="20.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row>
    <row r="725" spans="1:73" ht="20.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row>
    <row r="726" spans="1:73" ht="20.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row>
    <row r="727" spans="1:73" ht="20.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row>
    <row r="728" spans="1:73" ht="20.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row>
    <row r="729" spans="1:73" ht="20.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row>
    <row r="730" spans="1:73" ht="20.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row>
    <row r="731" spans="1:73" ht="20.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row>
    <row r="732" spans="1:73" ht="20.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row>
    <row r="733" spans="1:73" ht="20.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row>
    <row r="734" spans="1:73" ht="20.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row>
    <row r="735" spans="1:73" ht="20.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row>
    <row r="736" spans="1:73" ht="20.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row>
    <row r="737" spans="1:73" ht="20.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row>
    <row r="738" spans="1:73" ht="20.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row>
    <row r="739" spans="1:73" ht="20.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row>
    <row r="740" spans="1:73" ht="20.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row>
    <row r="741" spans="1:73" ht="20.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row>
    <row r="742" spans="1:73" ht="20.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row>
    <row r="743" spans="1:73" ht="20.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row>
    <row r="744" spans="1:73" ht="20.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row>
    <row r="745" spans="1:73" ht="20.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row>
    <row r="746" spans="1:73" ht="20.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row>
    <row r="747" spans="1:73" ht="20.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row>
    <row r="748" spans="1:73" ht="20.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row>
    <row r="749" spans="1:73" ht="20.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row>
    <row r="750" spans="1:73" ht="20.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row>
    <row r="751" spans="1:73" ht="20.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row>
    <row r="752" spans="1:73" ht="20.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row>
    <row r="753" spans="1:73" ht="20.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row>
    <row r="754" spans="1:73" ht="20.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row>
    <row r="755" spans="1:73" ht="20.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row>
    <row r="756" spans="1:73" ht="20.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row>
    <row r="757" spans="1:73" ht="20.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row>
    <row r="758" spans="1:73" ht="20.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row>
    <row r="759" spans="1:73" ht="20.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row>
    <row r="760" spans="1:73" ht="20.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row>
    <row r="761" spans="1:73" ht="20.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row>
    <row r="762" spans="1:73" ht="20.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row>
    <row r="763" spans="1:73" ht="20.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row>
    <row r="764" spans="1:73" ht="20.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row>
    <row r="765" spans="1:73" ht="20.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row>
    <row r="766" spans="1:73" ht="20.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row>
    <row r="767" spans="1:73" ht="20.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row>
    <row r="768" spans="1:73" ht="20.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row>
    <row r="769" spans="1:73" ht="20.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row>
    <row r="770" spans="1:73" ht="20.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row>
    <row r="771" spans="1:73" ht="20.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row>
    <row r="772" spans="1:73" ht="20.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row>
    <row r="773" spans="1:73" ht="20.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row>
    <row r="774" spans="1:73" ht="20.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row>
    <row r="775" spans="1:73" ht="20.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row>
    <row r="776" spans="1:73" ht="20.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row>
    <row r="777" spans="1:73" ht="20.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row>
    <row r="778" spans="1:73" ht="20.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row>
    <row r="779" spans="1:73" ht="20.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row>
    <row r="780" spans="1:73" ht="20.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row>
    <row r="781" spans="1:73" ht="20.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row>
    <row r="782" spans="1:73" ht="20.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row>
    <row r="783" spans="1:73" ht="20.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row>
    <row r="784" spans="1:73" ht="20.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row>
    <row r="785" spans="1:73" ht="20.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row>
    <row r="786" spans="1:73" ht="20.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row>
    <row r="787" spans="1:73" ht="20.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row>
    <row r="788" spans="1:73" ht="20.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row>
    <row r="789" spans="1:73" ht="20.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row>
    <row r="790" spans="1:73" ht="20.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row>
    <row r="791" spans="1:73" ht="20.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row>
    <row r="792" spans="1:73" ht="20.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row>
    <row r="793" spans="1:73" ht="20.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row>
    <row r="794" spans="1:73" ht="20.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row>
    <row r="795" spans="1:73" ht="20.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row>
    <row r="796" spans="1:73" ht="20.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row>
    <row r="797" spans="1:73" ht="20.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row>
    <row r="798" spans="1:73" ht="20.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row>
    <row r="799" spans="1:73" ht="20.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row>
    <row r="800" spans="1:73" ht="20.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row>
    <row r="801" spans="1:73" ht="20.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row>
    <row r="802" spans="1:73" ht="20.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row>
    <row r="803" spans="1:73" ht="20.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row>
    <row r="804" spans="1:73" ht="20.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row>
    <row r="805" spans="1:73" ht="20.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row>
    <row r="806" spans="1:73" ht="20.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row>
    <row r="807" spans="1:73" ht="20.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row>
    <row r="808" spans="1:73" ht="20.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row>
    <row r="809" spans="1:73" ht="20.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row>
    <row r="810" spans="1:73" ht="20.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row>
    <row r="811" spans="1:73" ht="20.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row>
    <row r="812" spans="1:73" ht="20.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row>
    <row r="813" spans="1:73" ht="20.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row>
    <row r="814" spans="1:73" ht="20.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row>
    <row r="815" spans="1:73" ht="20.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row>
    <row r="816" spans="1:73" ht="20.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row>
    <row r="817" spans="1:73" ht="20.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row>
    <row r="818" spans="1:73" ht="20.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row>
    <row r="819" spans="1:73" ht="20.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row>
    <row r="820" spans="1:73" ht="20.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row>
    <row r="821" spans="1:73" ht="20.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row>
    <row r="822" spans="1:73" ht="20.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row>
    <row r="823" spans="1:73" ht="20.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row>
    <row r="824" spans="1:73" ht="20.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row>
    <row r="825" spans="1:73" ht="20.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row>
    <row r="826" spans="1:73" ht="20.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row>
    <row r="827" spans="1:73" ht="20.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row>
    <row r="828" spans="1:73" ht="20.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row>
    <row r="829" spans="1:73" ht="20.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row>
    <row r="830" spans="1:73" ht="20.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row>
    <row r="831" spans="1:73" ht="20.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row>
    <row r="832" spans="1:73" ht="20.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row>
    <row r="833" spans="1:73" ht="20.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row>
    <row r="834" spans="1:73" ht="20.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row>
    <row r="835" spans="1:73" ht="20.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row>
    <row r="836" spans="1:73" ht="20.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row>
    <row r="837" spans="1:73" ht="20.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row>
    <row r="838" spans="1:73" ht="20.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row>
    <row r="839" spans="1:73" ht="20.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row>
    <row r="840" spans="1:73" ht="20.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row>
    <row r="841" spans="1:73" ht="20.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row>
    <row r="842" spans="1:73" ht="20.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row>
    <row r="843" spans="1:73" ht="20.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row>
    <row r="844" spans="1:73" ht="20.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row>
    <row r="845" spans="1:73" ht="20.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row>
    <row r="846" spans="1:73" ht="20.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row>
    <row r="847" spans="1:73" ht="20.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row>
    <row r="848" spans="1:73" ht="20.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row>
    <row r="849" spans="1:73" ht="20.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row>
    <row r="850" spans="1:73" ht="20.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row>
    <row r="851" spans="1:73" ht="20.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row>
    <row r="852" spans="1:73" ht="20.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row>
    <row r="853" spans="1:73" ht="20.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row>
    <row r="854" spans="1:73" ht="20.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row>
    <row r="855" spans="1:73" ht="20.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row>
    <row r="856" spans="1:73" ht="20.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row>
    <row r="857" spans="1:73" ht="20.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row>
    <row r="858" spans="1:73" ht="20.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row>
    <row r="859" spans="1:73" ht="20.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row>
    <row r="860" spans="1:73" ht="20.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row>
    <row r="861" spans="1:73" ht="20.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row>
    <row r="862" spans="1:73" ht="20.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row>
    <row r="863" spans="1:73" ht="20.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row>
    <row r="864" spans="1:73" ht="20.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row>
    <row r="865" spans="1:73" ht="20.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row>
    <row r="866" spans="1:73" ht="20.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row>
    <row r="867" spans="1:73" ht="20.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row>
    <row r="868" spans="1:73" ht="20.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row>
    <row r="869" spans="1:73" ht="20.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row>
    <row r="870" spans="1:73" ht="20.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row>
    <row r="871" spans="1:73" ht="20.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row>
    <row r="872" spans="1:73" ht="20.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row>
    <row r="873" spans="1:73" ht="20.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row>
    <row r="874" spans="1:73" ht="20.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row>
    <row r="875" spans="1:73" ht="20.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row>
    <row r="876" spans="1:73" ht="20.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row>
    <row r="877" spans="1:73" ht="20.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row>
    <row r="878" spans="1:73" ht="20.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row>
    <row r="879" spans="1:73" ht="20.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row>
    <row r="880" spans="1:73" ht="20.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row>
    <row r="881" spans="1:73" ht="20.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row>
    <row r="882" spans="1:73" ht="20.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row>
    <row r="883" spans="1:73" ht="20.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row>
    <row r="884" spans="1:73" ht="20.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row>
    <row r="885" spans="1:73" ht="20.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row>
    <row r="886" spans="1:73" ht="20.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row>
    <row r="887" spans="1:73" ht="20.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row>
    <row r="888" spans="1:73" ht="20.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row>
    <row r="889" spans="1:73" ht="20.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row>
    <row r="890" spans="1:73" ht="20.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row>
    <row r="891" spans="1:73" ht="20.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row>
    <row r="892" spans="1:73" ht="20.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row>
    <row r="893" spans="1:73" ht="20.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row>
    <row r="894" spans="1:73" ht="20.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row>
    <row r="895" spans="1:73" ht="20.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row>
    <row r="896" spans="1:73" ht="20.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row>
    <row r="897" spans="1:73" ht="20.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row>
    <row r="898" spans="1:73" ht="20.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row>
    <row r="899" spans="1:73" ht="20.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row>
    <row r="900" spans="1:73" ht="20.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row>
    <row r="901" spans="1:73" ht="20.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row>
    <row r="902" spans="1:73" ht="20.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row>
    <row r="903" spans="1:73" ht="20.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row>
    <row r="904" spans="1:73" ht="20.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row>
    <row r="905" spans="1:73" ht="20.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row>
    <row r="906" spans="1:73" ht="20.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row>
    <row r="907" spans="1:73" ht="20.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row>
    <row r="908" spans="1:73" ht="20.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row>
    <row r="909" spans="1:73" ht="20.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row>
    <row r="910" spans="1:73" ht="20.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row>
    <row r="911" spans="1:73" ht="20.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row>
    <row r="912" spans="1:73" ht="20.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row>
    <row r="913" spans="1:73" ht="20.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row>
    <row r="914" spans="1:73" ht="20.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row>
    <row r="915" spans="1:73" ht="20.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row>
    <row r="916" spans="1:73" ht="20.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row>
    <row r="917" spans="1:73" ht="20.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row>
    <row r="918" spans="1:73" ht="20.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row>
    <row r="919" spans="1:73" ht="20.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row>
    <row r="920" spans="1:73" ht="20.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row>
    <row r="921" spans="1:73" ht="20.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row>
    <row r="922" spans="1:73" ht="20.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row>
    <row r="923" spans="1:73" ht="20.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row>
    <row r="924" spans="1:73" ht="20.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row>
    <row r="925" spans="1:73" ht="20.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row>
    <row r="926" spans="1:73" ht="20.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row>
    <row r="927" spans="1:73" ht="20.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row>
    <row r="928" spans="1:73" ht="20.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row>
    <row r="929" spans="1:73" ht="20.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row>
    <row r="930" spans="1:73" ht="20.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row>
    <row r="931" spans="1:73" ht="20.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row>
    <row r="932" spans="1:73" ht="20.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row>
    <row r="933" spans="1:73" ht="20.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row>
    <row r="934" spans="1:73" ht="20.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row>
    <row r="935" spans="1:73" ht="20.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row>
    <row r="936" spans="1:73" ht="20.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row>
    <row r="937" spans="1:73" ht="20.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row>
    <row r="938" spans="1:73" ht="20.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row>
    <row r="939" spans="1:73" ht="20.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row>
    <row r="940" spans="1:73" ht="20.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row>
    <row r="941" spans="1:73" ht="20.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row>
    <row r="942" spans="1:73" ht="20.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row>
    <row r="943" spans="1:73" ht="20.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row>
    <row r="944" spans="1:73" ht="20.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row>
    <row r="945" spans="1:73" ht="20.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row>
    <row r="946" spans="1:73" ht="20.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row>
    <row r="947" spans="1:73" ht="20.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row>
    <row r="948" spans="1:73" ht="20.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row>
    <row r="949" spans="1:73" ht="20.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row>
    <row r="950" spans="1:73" ht="20.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row>
    <row r="951" spans="1:73" ht="20.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row>
    <row r="952" spans="1:73" ht="20.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row>
    <row r="953" spans="1:73" ht="20.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row>
    <row r="954" spans="1:73" ht="20.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row>
    <row r="955" spans="1:73" ht="20.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row>
    <row r="956" spans="1:73" ht="20.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row>
    <row r="957" spans="1:73" ht="20.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row>
    <row r="958" spans="1:73" ht="20.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row>
    <row r="959" spans="1:73" ht="20.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row>
    <row r="960" spans="1:73" ht="20.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row>
    <row r="961" spans="1:73" ht="20.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row>
    <row r="962" spans="1:73" ht="20.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row>
    <row r="963" spans="1:73" ht="20.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row>
    <row r="964" spans="1:73" ht="20.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row>
    <row r="965" spans="1:73" ht="20.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row>
    <row r="966" spans="1:73" ht="20.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row>
    <row r="967" spans="1:73" ht="20.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row>
    <row r="968" spans="1:73" ht="20.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row>
    <row r="969" spans="1:73" ht="20.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row>
    <row r="970" spans="1:73" ht="20.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row>
    <row r="971" spans="1:73" ht="20.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row>
    <row r="972" spans="1:73" ht="20.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row>
    <row r="973" spans="1:73" ht="20.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row>
    <row r="974" spans="1:73" ht="20.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row>
    <row r="975" spans="1:73" ht="20.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row>
    <row r="976" spans="1:73" ht="20.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row>
    <row r="977" spans="1:73" ht="20.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row>
    <row r="978" spans="1:73" ht="20.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row>
    <row r="979" spans="1:73" ht="20.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row>
    <row r="980" spans="1:73" ht="20.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row>
    <row r="981" spans="1:73" ht="20.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row>
    <row r="982" spans="1:73" ht="20.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row>
    <row r="983" spans="1:73" ht="20.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row>
    <row r="984" spans="1:73" ht="20.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row>
    <row r="985" spans="1:73" ht="20.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row>
    <row r="986" spans="1:73" ht="20.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row>
    <row r="987" spans="1:73" ht="20.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row>
    <row r="988" spans="1:73" ht="20.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row>
    <row r="989" spans="1:73" ht="20.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row>
    <row r="990" spans="1:73" ht="20.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row>
    <row r="991" spans="1:73" ht="20.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row>
    <row r="992" spans="1:73" ht="20.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row>
    <row r="993" spans="1:73" ht="20.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row>
    <row r="994" spans="1:73" ht="20.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row>
    <row r="995" spans="1:73" ht="20.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row>
    <row r="996" spans="1:73" ht="20.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row>
    <row r="997" spans="1:73" ht="20.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row>
    <row r="998" spans="1:73" ht="20.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row>
    <row r="999" spans="1:73" ht="20.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row>
    <row r="1000" spans="1:73" ht="20.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row>
  </sheetData>
  <mergeCells count="1548">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P61:R61"/>
    <mergeCell ref="AX61:AY61"/>
    <mergeCell ref="AZ61:BA61"/>
    <mergeCell ref="P62:R62"/>
    <mergeCell ref="AX62:AY62"/>
    <mergeCell ref="AZ62:BA62"/>
    <mergeCell ref="P63:R63"/>
    <mergeCell ref="AX63:AY63"/>
    <mergeCell ref="AZ63:BA63"/>
    <mergeCell ref="P64:R64"/>
    <mergeCell ref="AX64:AY64"/>
    <mergeCell ref="AZ64:BA64"/>
    <mergeCell ref="P65:R65"/>
    <mergeCell ref="AX65:AY65"/>
    <mergeCell ref="AZ65:BA65"/>
    <mergeCell ref="P66:R66"/>
    <mergeCell ref="AX66:AY66"/>
    <mergeCell ref="AZ66:BA66"/>
    <mergeCell ref="P67:R67"/>
    <mergeCell ref="AX67:AY67"/>
    <mergeCell ref="AZ67:BA67"/>
    <mergeCell ref="P68:R68"/>
    <mergeCell ref="AX68:AY68"/>
    <mergeCell ref="AZ68:BA68"/>
    <mergeCell ref="P69:R69"/>
    <mergeCell ref="AX69:AY69"/>
    <mergeCell ref="AZ69:BA69"/>
    <mergeCell ref="P70:R70"/>
    <mergeCell ref="AX70:AY70"/>
    <mergeCell ref="AZ70:BA70"/>
    <mergeCell ref="P71:R71"/>
    <mergeCell ref="AX71:AY71"/>
    <mergeCell ref="AZ71:BA71"/>
    <mergeCell ref="P72:R72"/>
    <mergeCell ref="AX72:AY72"/>
    <mergeCell ref="AZ72:BA72"/>
    <mergeCell ref="P73:R73"/>
    <mergeCell ref="AX73:AY73"/>
    <mergeCell ref="AZ73:BA73"/>
    <mergeCell ref="P74:R74"/>
    <mergeCell ref="AX74:AY74"/>
    <mergeCell ref="AZ74:BA74"/>
    <mergeCell ref="P75:R75"/>
    <mergeCell ref="AX75:AY75"/>
    <mergeCell ref="AZ75:BA75"/>
    <mergeCell ref="P76:R76"/>
    <mergeCell ref="AX76:AY76"/>
    <mergeCell ref="AZ76:BA76"/>
    <mergeCell ref="P77:R77"/>
    <mergeCell ref="AX77:AY77"/>
    <mergeCell ref="AZ77:BA77"/>
    <mergeCell ref="P78:R78"/>
    <mergeCell ref="AX78:AY78"/>
    <mergeCell ref="AZ78:BA78"/>
    <mergeCell ref="P79:R79"/>
    <mergeCell ref="AX79:AY79"/>
    <mergeCell ref="AZ79:BA79"/>
    <mergeCell ref="P80:R80"/>
    <mergeCell ref="AX80:AY80"/>
    <mergeCell ref="AZ80:BA80"/>
    <mergeCell ref="P81:R81"/>
    <mergeCell ref="AX81:AY81"/>
    <mergeCell ref="AZ81:BA81"/>
    <mergeCell ref="P82:R82"/>
    <mergeCell ref="AX82:AY82"/>
    <mergeCell ref="AZ82:BA82"/>
    <mergeCell ref="P83:R83"/>
    <mergeCell ref="AX83:AY83"/>
    <mergeCell ref="AZ83:BA83"/>
    <mergeCell ref="P84:R84"/>
    <mergeCell ref="AX84:AY84"/>
    <mergeCell ref="AZ84:BA84"/>
    <mergeCell ref="P85:R85"/>
    <mergeCell ref="AX85:AY85"/>
    <mergeCell ref="AZ85:BA85"/>
    <mergeCell ref="P86:R86"/>
    <mergeCell ref="AX86:AY86"/>
    <mergeCell ref="AZ86:BA86"/>
    <mergeCell ref="P87:R87"/>
    <mergeCell ref="AX87:AY87"/>
    <mergeCell ref="AZ87:BA87"/>
    <mergeCell ref="P88:R88"/>
    <mergeCell ref="AX88:AY88"/>
    <mergeCell ref="AZ88:BA88"/>
    <mergeCell ref="P89:R89"/>
    <mergeCell ref="AX89:AY89"/>
    <mergeCell ref="AZ89:BA89"/>
    <mergeCell ref="P90:R90"/>
    <mergeCell ref="AX90:AY90"/>
    <mergeCell ref="AZ90:BA90"/>
    <mergeCell ref="P91:R91"/>
    <mergeCell ref="AX91:AY91"/>
    <mergeCell ref="AZ91:BA91"/>
    <mergeCell ref="P92:R92"/>
    <mergeCell ref="AX92:AY92"/>
    <mergeCell ref="AZ92:BA92"/>
    <mergeCell ref="P93:R93"/>
    <mergeCell ref="AX93:AY93"/>
    <mergeCell ref="AZ93:BA93"/>
    <mergeCell ref="P94:R94"/>
    <mergeCell ref="AX94:AY94"/>
    <mergeCell ref="AZ94:BA94"/>
    <mergeCell ref="P95:R95"/>
    <mergeCell ref="AX95:AY95"/>
    <mergeCell ref="AZ95:BA95"/>
    <mergeCell ref="P96:R96"/>
    <mergeCell ref="AX96:AY96"/>
    <mergeCell ref="AZ96:BA96"/>
    <mergeCell ref="P97:R97"/>
    <mergeCell ref="AX97:AY97"/>
    <mergeCell ref="AZ97:BA97"/>
    <mergeCell ref="P98:R98"/>
    <mergeCell ref="AX98:AY98"/>
    <mergeCell ref="AZ98:BA98"/>
    <mergeCell ref="P99:R99"/>
    <mergeCell ref="AX99:AY99"/>
    <mergeCell ref="AZ99:BA99"/>
    <mergeCell ref="P100:R100"/>
    <mergeCell ref="AX100:AY100"/>
    <mergeCell ref="AZ100:BA100"/>
    <mergeCell ref="P101:R101"/>
    <mergeCell ref="AX101:AY101"/>
    <mergeCell ref="AZ101:BA101"/>
    <mergeCell ref="P102:R102"/>
    <mergeCell ref="AX102:AY102"/>
    <mergeCell ref="AZ102:BA102"/>
    <mergeCell ref="P103:R103"/>
    <mergeCell ref="AX103:AY103"/>
    <mergeCell ref="AZ103:BA103"/>
    <mergeCell ref="P104:R104"/>
    <mergeCell ref="AX104:AY104"/>
    <mergeCell ref="AZ104:BA104"/>
    <mergeCell ref="P105:R105"/>
    <mergeCell ref="AX105:AY105"/>
    <mergeCell ref="AZ105:BA105"/>
    <mergeCell ref="P106:R106"/>
    <mergeCell ref="AX106:AY106"/>
    <mergeCell ref="AZ106:BA106"/>
    <mergeCell ref="P107:R107"/>
    <mergeCell ref="AX107:AY107"/>
    <mergeCell ref="AZ107:BA107"/>
    <mergeCell ref="P108:R108"/>
    <mergeCell ref="AX108:AY108"/>
    <mergeCell ref="AZ108:BA108"/>
    <mergeCell ref="P109:R109"/>
    <mergeCell ref="AX109:AY109"/>
    <mergeCell ref="AZ109:BA109"/>
    <mergeCell ref="P110:R110"/>
    <mergeCell ref="AX110:AY110"/>
    <mergeCell ref="AZ110:BA110"/>
    <mergeCell ref="P111:R111"/>
    <mergeCell ref="AX111:AY111"/>
    <mergeCell ref="AZ111:BA111"/>
    <mergeCell ref="P112:R112"/>
    <mergeCell ref="AX112:AY112"/>
    <mergeCell ref="AZ112:BA112"/>
    <mergeCell ref="P113:R113"/>
    <mergeCell ref="AX113:AY113"/>
    <mergeCell ref="AZ113:BA113"/>
    <mergeCell ref="P114:R114"/>
    <mergeCell ref="AX114:AY114"/>
    <mergeCell ref="AZ114:BA114"/>
    <mergeCell ref="P115:R115"/>
    <mergeCell ref="AX115:AY115"/>
    <mergeCell ref="AZ115:BA115"/>
    <mergeCell ref="P116:R116"/>
    <mergeCell ref="AX116:AY116"/>
    <mergeCell ref="AZ116:BA116"/>
    <mergeCell ref="P117:R117"/>
    <mergeCell ref="AX117:AY117"/>
    <mergeCell ref="AZ117:BA117"/>
    <mergeCell ref="P118:R118"/>
    <mergeCell ref="AX118:AY118"/>
    <mergeCell ref="AZ118:BA118"/>
    <mergeCell ref="P119:R119"/>
    <mergeCell ref="AX119:AY119"/>
    <mergeCell ref="AZ119:BA119"/>
    <mergeCell ref="P120:R120"/>
    <mergeCell ref="AX120:AY120"/>
    <mergeCell ref="AZ120:BA120"/>
    <mergeCell ref="P121:R121"/>
    <mergeCell ref="AX121:AY121"/>
    <mergeCell ref="AZ121:BA121"/>
    <mergeCell ref="P122:R122"/>
    <mergeCell ref="AX122:AY122"/>
    <mergeCell ref="AZ122:BA122"/>
    <mergeCell ref="P123:R123"/>
    <mergeCell ref="AX123:AY123"/>
    <mergeCell ref="AZ123:BA123"/>
    <mergeCell ref="P124:R124"/>
    <mergeCell ref="AX124:AY124"/>
    <mergeCell ref="AZ124:BA124"/>
    <mergeCell ref="P125:R125"/>
    <mergeCell ref="AX125:AY125"/>
    <mergeCell ref="AZ125:BA125"/>
    <mergeCell ref="P126:R126"/>
    <mergeCell ref="AX126:AY126"/>
    <mergeCell ref="AZ126:BA126"/>
    <mergeCell ref="P127:R127"/>
    <mergeCell ref="AX127:AY127"/>
    <mergeCell ref="AZ127:BA127"/>
    <mergeCell ref="P128:R128"/>
    <mergeCell ref="AX128:AY128"/>
    <mergeCell ref="AZ128:BA128"/>
    <mergeCell ref="P129:R129"/>
    <mergeCell ref="AX129:AY129"/>
    <mergeCell ref="AZ129:BA129"/>
    <mergeCell ref="P130:R130"/>
    <mergeCell ref="AX130:AY130"/>
    <mergeCell ref="AZ130:BA130"/>
    <mergeCell ref="P131:R131"/>
    <mergeCell ref="AX131:AY131"/>
    <mergeCell ref="AZ131:BA131"/>
    <mergeCell ref="P132:R132"/>
    <mergeCell ref="AX132:AY132"/>
    <mergeCell ref="AZ132:BA132"/>
    <mergeCell ref="P133:R133"/>
    <mergeCell ref="AX133:AY133"/>
    <mergeCell ref="AZ133:BA133"/>
    <mergeCell ref="P134:R134"/>
    <mergeCell ref="AX134:AY134"/>
    <mergeCell ref="AZ134:BA134"/>
    <mergeCell ref="P135:R135"/>
    <mergeCell ref="AX135:AY135"/>
    <mergeCell ref="AZ135:BA135"/>
    <mergeCell ref="P136:R136"/>
    <mergeCell ref="AX136:AY136"/>
    <mergeCell ref="AZ136:BA136"/>
    <mergeCell ref="P137:R137"/>
    <mergeCell ref="AX137:AY137"/>
    <mergeCell ref="AZ137:BA137"/>
    <mergeCell ref="P138:R138"/>
    <mergeCell ref="AX138:AY138"/>
    <mergeCell ref="AZ138:BA138"/>
    <mergeCell ref="P139:R139"/>
    <mergeCell ref="AX139:AY139"/>
    <mergeCell ref="AZ139:BA139"/>
    <mergeCell ref="P140:R140"/>
    <mergeCell ref="AX140:AY140"/>
    <mergeCell ref="AZ140:BA140"/>
    <mergeCell ref="P141:R141"/>
    <mergeCell ref="AX141:AY141"/>
    <mergeCell ref="AZ141:BA141"/>
    <mergeCell ref="P142:R142"/>
    <mergeCell ref="AX142:AY142"/>
    <mergeCell ref="AZ142:BA142"/>
    <mergeCell ref="P143:R143"/>
    <mergeCell ref="AX143:AY143"/>
    <mergeCell ref="AZ143:BA143"/>
    <mergeCell ref="P144:R144"/>
    <mergeCell ref="AX144:AY144"/>
    <mergeCell ref="AZ144:BA144"/>
    <mergeCell ref="P145:R145"/>
    <mergeCell ref="AX145:AY145"/>
    <mergeCell ref="AZ145:BA145"/>
    <mergeCell ref="P146:R146"/>
    <mergeCell ref="AX146:AY146"/>
    <mergeCell ref="AZ146:BA146"/>
    <mergeCell ref="P147:R147"/>
    <mergeCell ref="AX147:AY147"/>
    <mergeCell ref="AZ147:BA147"/>
    <mergeCell ref="P148:R148"/>
    <mergeCell ref="AX148:AY148"/>
    <mergeCell ref="AZ148:BA148"/>
    <mergeCell ref="P149:R149"/>
    <mergeCell ref="AX149:AY149"/>
    <mergeCell ref="AZ149:BA149"/>
    <mergeCell ref="P150:R150"/>
    <mergeCell ref="AX150:AY150"/>
    <mergeCell ref="AZ150:BA150"/>
    <mergeCell ref="P151:R151"/>
    <mergeCell ref="AX151:AY151"/>
    <mergeCell ref="AZ151:BA151"/>
    <mergeCell ref="P152:R152"/>
    <mergeCell ref="AX152:AY152"/>
    <mergeCell ref="AZ152:BA152"/>
    <mergeCell ref="P153:R153"/>
    <mergeCell ref="AX153:AY153"/>
    <mergeCell ref="AZ153:BA153"/>
    <mergeCell ref="P154:R154"/>
    <mergeCell ref="AX154:AY154"/>
    <mergeCell ref="AZ154:BA154"/>
    <mergeCell ref="P155:R155"/>
    <mergeCell ref="AX155:AY155"/>
    <mergeCell ref="AZ155:BA155"/>
    <mergeCell ref="P156:R156"/>
    <mergeCell ref="AX156:AY156"/>
    <mergeCell ref="AZ156:BA156"/>
    <mergeCell ref="P157:R157"/>
    <mergeCell ref="AX157:AY157"/>
    <mergeCell ref="AZ157:BA157"/>
    <mergeCell ref="P158:R158"/>
    <mergeCell ref="AX158:AY158"/>
    <mergeCell ref="AZ158:BA158"/>
    <mergeCell ref="P159:R159"/>
    <mergeCell ref="AX159:AY159"/>
    <mergeCell ref="AZ159:BA159"/>
    <mergeCell ref="P160:R160"/>
    <mergeCell ref="AX160:AY160"/>
    <mergeCell ref="AZ160:BA160"/>
    <mergeCell ref="P161:R161"/>
    <mergeCell ref="AX161:AY161"/>
    <mergeCell ref="AZ161:BA161"/>
    <mergeCell ref="P162:R162"/>
    <mergeCell ref="AX162:AY162"/>
    <mergeCell ref="AZ162:BA162"/>
    <mergeCell ref="P163:R163"/>
    <mergeCell ref="AX163:AY163"/>
    <mergeCell ref="AZ163:BA163"/>
    <mergeCell ref="P164:R164"/>
    <mergeCell ref="AX164:AY164"/>
    <mergeCell ref="AZ164:BA164"/>
    <mergeCell ref="P165:R165"/>
    <mergeCell ref="AX165:AY165"/>
    <mergeCell ref="AZ165:BA165"/>
    <mergeCell ref="P166:R166"/>
    <mergeCell ref="AX166:AY166"/>
    <mergeCell ref="AZ166:BA166"/>
    <mergeCell ref="P167:R167"/>
    <mergeCell ref="AX167:AY167"/>
    <mergeCell ref="AZ167:BA167"/>
    <mergeCell ref="P168:R168"/>
    <mergeCell ref="AX168:AY168"/>
    <mergeCell ref="AZ168:BA168"/>
    <mergeCell ref="P169:R169"/>
    <mergeCell ref="AX169:AY169"/>
    <mergeCell ref="AZ169:BA169"/>
    <mergeCell ref="P170:R170"/>
    <mergeCell ref="AX170:AY170"/>
    <mergeCell ref="AZ170:BA170"/>
    <mergeCell ref="P171:R171"/>
    <mergeCell ref="AX171:AY171"/>
    <mergeCell ref="AZ171:BA171"/>
    <mergeCell ref="P172:R172"/>
    <mergeCell ref="AX172:AY172"/>
    <mergeCell ref="AZ172:BA172"/>
    <mergeCell ref="P173:R173"/>
    <mergeCell ref="AX173:AY173"/>
    <mergeCell ref="AZ173:BA173"/>
    <mergeCell ref="P174:R174"/>
    <mergeCell ref="AX174:AY174"/>
    <mergeCell ref="AZ174:BA174"/>
    <mergeCell ref="P175:R175"/>
    <mergeCell ref="AX175:AY175"/>
    <mergeCell ref="AZ175:BA175"/>
    <mergeCell ref="P176:R176"/>
    <mergeCell ref="AX176:AY176"/>
    <mergeCell ref="AZ176:BA176"/>
    <mergeCell ref="P177:R177"/>
    <mergeCell ref="AX177:AY177"/>
    <mergeCell ref="AZ177:BA177"/>
    <mergeCell ref="P178:R178"/>
    <mergeCell ref="AX178:AY178"/>
    <mergeCell ref="AZ178:BA178"/>
    <mergeCell ref="P179:R179"/>
    <mergeCell ref="AX179:AY179"/>
    <mergeCell ref="AZ179:BA179"/>
    <mergeCell ref="P180:R180"/>
    <mergeCell ref="AX180:AY180"/>
    <mergeCell ref="AZ180:BA180"/>
    <mergeCell ref="P181:R181"/>
    <mergeCell ref="AX181:AY181"/>
    <mergeCell ref="AZ181:BA181"/>
    <mergeCell ref="P182:R182"/>
    <mergeCell ref="AX182:AY182"/>
    <mergeCell ref="AZ182:BA182"/>
    <mergeCell ref="P183:R183"/>
    <mergeCell ref="AX183:AY183"/>
    <mergeCell ref="AZ183:BA183"/>
    <mergeCell ref="P184:R184"/>
    <mergeCell ref="AX184:AY184"/>
    <mergeCell ref="AZ184:BA184"/>
    <mergeCell ref="P185:R185"/>
    <mergeCell ref="AX185:AY185"/>
    <mergeCell ref="AZ185:BA185"/>
    <mergeCell ref="P186:R186"/>
    <mergeCell ref="AX186:AY186"/>
    <mergeCell ref="AZ186:BA186"/>
    <mergeCell ref="P187:R187"/>
    <mergeCell ref="AX187:AY187"/>
    <mergeCell ref="AZ187:BA187"/>
    <mergeCell ref="P188:R188"/>
    <mergeCell ref="AX188:AY188"/>
    <mergeCell ref="AZ188:BA188"/>
    <mergeCell ref="P189:R189"/>
    <mergeCell ref="AX189:AY189"/>
    <mergeCell ref="AZ189:BA189"/>
    <mergeCell ref="P190:R190"/>
    <mergeCell ref="AX190:AY190"/>
    <mergeCell ref="AZ190:BA190"/>
    <mergeCell ref="P191:R191"/>
    <mergeCell ref="AX191:AY191"/>
    <mergeCell ref="AZ191:BA191"/>
    <mergeCell ref="P192:R192"/>
    <mergeCell ref="AX192:AY192"/>
    <mergeCell ref="AZ192:BA192"/>
    <mergeCell ref="P193:R193"/>
    <mergeCell ref="AX193:AY193"/>
    <mergeCell ref="AZ193:BA193"/>
    <mergeCell ref="P194:R194"/>
    <mergeCell ref="AX194:AY194"/>
    <mergeCell ref="AZ194:BA194"/>
    <mergeCell ref="P195:R195"/>
    <mergeCell ref="AX195:AY195"/>
    <mergeCell ref="AZ195:BA195"/>
    <mergeCell ref="P196:R196"/>
    <mergeCell ref="AX196:AY196"/>
    <mergeCell ref="AZ196:BA196"/>
    <mergeCell ref="P197:R197"/>
    <mergeCell ref="AX197:AY197"/>
    <mergeCell ref="AZ197:BA197"/>
    <mergeCell ref="P198:R198"/>
    <mergeCell ref="AX198:AY198"/>
    <mergeCell ref="AZ198:BA198"/>
    <mergeCell ref="P199:R199"/>
    <mergeCell ref="AX199:AY199"/>
    <mergeCell ref="AZ199:BA199"/>
    <mergeCell ref="P200:R200"/>
    <mergeCell ref="AX200:AY200"/>
    <mergeCell ref="AZ200:BA200"/>
    <mergeCell ref="P201:R201"/>
    <mergeCell ref="AX201:AY201"/>
    <mergeCell ref="AZ201:BA201"/>
    <mergeCell ref="P202:R202"/>
    <mergeCell ref="AX202:AY202"/>
    <mergeCell ref="AZ202:BA202"/>
    <mergeCell ref="P203:R203"/>
    <mergeCell ref="AX203:AY203"/>
    <mergeCell ref="AZ203:BA203"/>
    <mergeCell ref="P204:R204"/>
    <mergeCell ref="AX204:AY204"/>
    <mergeCell ref="AZ204:BA204"/>
    <mergeCell ref="P205:R205"/>
    <mergeCell ref="AX205:AY205"/>
    <mergeCell ref="AZ205:BA205"/>
    <mergeCell ref="P206:R206"/>
    <mergeCell ref="AX206:AY206"/>
    <mergeCell ref="AZ206:BA206"/>
    <mergeCell ref="P207:R207"/>
    <mergeCell ref="AX207:AY207"/>
    <mergeCell ref="AZ207:BA207"/>
    <mergeCell ref="P208:R208"/>
    <mergeCell ref="AX208:AY208"/>
    <mergeCell ref="AZ208:BA208"/>
    <mergeCell ref="P209:R209"/>
    <mergeCell ref="AX209:AY209"/>
    <mergeCell ref="AZ209:BA209"/>
    <mergeCell ref="P210:R210"/>
    <mergeCell ref="AX210:AY210"/>
    <mergeCell ref="AZ210:BA210"/>
    <mergeCell ref="P211:R211"/>
    <mergeCell ref="AX211:AY211"/>
    <mergeCell ref="AZ211:BA211"/>
    <mergeCell ref="P212:R212"/>
    <mergeCell ref="AX212:AY212"/>
    <mergeCell ref="AZ212:BA212"/>
    <mergeCell ref="P213:R213"/>
    <mergeCell ref="AX213:AY213"/>
    <mergeCell ref="AZ213:BA213"/>
    <mergeCell ref="P214:R214"/>
    <mergeCell ref="AX214:AY214"/>
    <mergeCell ref="AZ214:BA214"/>
    <mergeCell ref="P215:R215"/>
    <mergeCell ref="AX215:AY215"/>
    <mergeCell ref="AZ215:BA215"/>
    <mergeCell ref="P216:R216"/>
    <mergeCell ref="AX216:AY216"/>
    <mergeCell ref="AZ216:BA216"/>
    <mergeCell ref="P217:R217"/>
    <mergeCell ref="AX217:AY217"/>
    <mergeCell ref="AZ217:BA217"/>
    <mergeCell ref="P218:R218"/>
    <mergeCell ref="AX218:AY218"/>
    <mergeCell ref="AZ218:BA218"/>
    <mergeCell ref="P219:R219"/>
    <mergeCell ref="AX219:AY219"/>
    <mergeCell ref="AZ219:BA219"/>
    <mergeCell ref="P220:R220"/>
    <mergeCell ref="AX220:AY220"/>
    <mergeCell ref="AZ220:BA220"/>
    <mergeCell ref="P221:R221"/>
    <mergeCell ref="AX221:AY221"/>
    <mergeCell ref="AZ221:BA221"/>
    <mergeCell ref="P222:R222"/>
    <mergeCell ref="AX222:AY222"/>
    <mergeCell ref="AZ222:BA222"/>
    <mergeCell ref="P223:R223"/>
    <mergeCell ref="AX223:AY223"/>
    <mergeCell ref="AZ223:BA223"/>
    <mergeCell ref="P224:R224"/>
    <mergeCell ref="AX224:AY224"/>
    <mergeCell ref="AZ224:BA224"/>
    <mergeCell ref="P225:R225"/>
    <mergeCell ref="AX225:AY225"/>
    <mergeCell ref="AZ225:BA225"/>
    <mergeCell ref="P226:R226"/>
    <mergeCell ref="AX226:AY226"/>
    <mergeCell ref="AZ226:BA226"/>
    <mergeCell ref="P227:R227"/>
    <mergeCell ref="AX227:AY227"/>
    <mergeCell ref="AZ227:BA227"/>
    <mergeCell ref="P228:R228"/>
    <mergeCell ref="AX228:AY228"/>
    <mergeCell ref="AZ228:BA228"/>
    <mergeCell ref="P229:R229"/>
    <mergeCell ref="AX229:AY229"/>
    <mergeCell ref="AZ229:BA229"/>
    <mergeCell ref="P230:R230"/>
    <mergeCell ref="AX230:AY230"/>
    <mergeCell ref="AZ230:BA230"/>
    <mergeCell ref="P231:R231"/>
    <mergeCell ref="AX231:AY231"/>
    <mergeCell ref="AZ231:BA231"/>
    <mergeCell ref="P232:R232"/>
    <mergeCell ref="AX232:AY232"/>
    <mergeCell ref="AZ232:BA232"/>
    <mergeCell ref="P233:R233"/>
    <mergeCell ref="AX233:AY233"/>
    <mergeCell ref="AZ233:BA233"/>
    <mergeCell ref="P234:R234"/>
    <mergeCell ref="AX234:AY234"/>
    <mergeCell ref="AZ234:BA234"/>
    <mergeCell ref="P235:R235"/>
    <mergeCell ref="AX235:AY235"/>
    <mergeCell ref="AZ235:BA235"/>
    <mergeCell ref="P236:R236"/>
    <mergeCell ref="AX236:AY236"/>
    <mergeCell ref="AZ236:BA236"/>
    <mergeCell ref="P237:R237"/>
    <mergeCell ref="AX237:AY237"/>
    <mergeCell ref="AZ237:BA237"/>
    <mergeCell ref="P238:R238"/>
    <mergeCell ref="AX238:AY238"/>
    <mergeCell ref="AZ238:BA238"/>
    <mergeCell ref="P239:R239"/>
    <mergeCell ref="AX239:AY239"/>
    <mergeCell ref="AZ239:BA239"/>
    <mergeCell ref="P240:R240"/>
    <mergeCell ref="AX240:AY240"/>
    <mergeCell ref="AZ240:BA240"/>
    <mergeCell ref="P241:R241"/>
    <mergeCell ref="AX241:AY241"/>
    <mergeCell ref="AZ241:BA241"/>
    <mergeCell ref="P242:R242"/>
    <mergeCell ref="AX242:AY242"/>
    <mergeCell ref="AZ242:BA242"/>
    <mergeCell ref="P243:R243"/>
    <mergeCell ref="AX243:AY243"/>
    <mergeCell ref="AZ243:BA243"/>
    <mergeCell ref="P244:R244"/>
    <mergeCell ref="AX244:AY244"/>
    <mergeCell ref="AZ244:BA244"/>
    <mergeCell ref="P245:R245"/>
    <mergeCell ref="AX245:AY245"/>
    <mergeCell ref="AZ245:BA245"/>
    <mergeCell ref="P246:R246"/>
    <mergeCell ref="AX246:AY246"/>
    <mergeCell ref="AZ246:BA246"/>
    <mergeCell ref="P247:R247"/>
    <mergeCell ref="AX247:AY247"/>
    <mergeCell ref="AZ247:BA247"/>
    <mergeCell ref="P248:R248"/>
    <mergeCell ref="AX248:AY248"/>
    <mergeCell ref="AZ248:BA248"/>
    <mergeCell ref="P249:R249"/>
    <mergeCell ref="AX249:AY249"/>
    <mergeCell ref="AZ249:BA249"/>
    <mergeCell ref="P250:R250"/>
    <mergeCell ref="AX250:AY250"/>
    <mergeCell ref="AZ250:BA250"/>
    <mergeCell ref="P251:R251"/>
    <mergeCell ref="AX251:AY251"/>
    <mergeCell ref="AZ251:BA251"/>
    <mergeCell ref="P252:R252"/>
    <mergeCell ref="AX252:AY252"/>
    <mergeCell ref="AZ252:BA252"/>
    <mergeCell ref="P253:R253"/>
    <mergeCell ref="AX253:AY253"/>
    <mergeCell ref="AZ253:BA253"/>
    <mergeCell ref="P254:R254"/>
    <mergeCell ref="AX254:AY254"/>
    <mergeCell ref="AZ254:BA254"/>
    <mergeCell ref="P255:R255"/>
    <mergeCell ref="AX255:AY255"/>
    <mergeCell ref="AZ255:BA255"/>
    <mergeCell ref="P256:R256"/>
    <mergeCell ref="AX256:AY256"/>
    <mergeCell ref="AZ256:BA256"/>
    <mergeCell ref="P257:R257"/>
    <mergeCell ref="AX257:AY257"/>
    <mergeCell ref="AZ257:BA257"/>
    <mergeCell ref="P258:R258"/>
    <mergeCell ref="AX258:AY258"/>
    <mergeCell ref="AZ258:BA258"/>
    <mergeCell ref="P259:R259"/>
    <mergeCell ref="AX259:AY259"/>
    <mergeCell ref="AZ259:BA259"/>
    <mergeCell ref="P260:R260"/>
    <mergeCell ref="AX260:AY260"/>
    <mergeCell ref="AZ260:BA260"/>
    <mergeCell ref="P261:R261"/>
    <mergeCell ref="AX261:AY261"/>
    <mergeCell ref="AZ261:BA261"/>
    <mergeCell ref="P262:R262"/>
    <mergeCell ref="AX262:AY262"/>
    <mergeCell ref="AZ262:BA262"/>
    <mergeCell ref="P263:R263"/>
    <mergeCell ref="AX263:AY263"/>
    <mergeCell ref="AZ263:BA263"/>
    <mergeCell ref="P264:R264"/>
    <mergeCell ref="AX264:AY264"/>
    <mergeCell ref="AZ264:BA264"/>
    <mergeCell ref="P265:R265"/>
    <mergeCell ref="AX265:AY265"/>
    <mergeCell ref="AZ265:BA265"/>
    <mergeCell ref="P266:R266"/>
    <mergeCell ref="AX266:AY266"/>
    <mergeCell ref="AZ266:BA266"/>
    <mergeCell ref="P267:R267"/>
    <mergeCell ref="AX267:AY267"/>
    <mergeCell ref="AZ267:BA267"/>
    <mergeCell ref="P268:R268"/>
    <mergeCell ref="AX268:AY268"/>
    <mergeCell ref="AZ268:BA268"/>
    <mergeCell ref="P269:R269"/>
    <mergeCell ref="AX269:AY269"/>
    <mergeCell ref="AZ269:BA269"/>
    <mergeCell ref="P270:R270"/>
    <mergeCell ref="AX270:AY270"/>
    <mergeCell ref="AZ270:BA270"/>
    <mergeCell ref="P271:R271"/>
    <mergeCell ref="AX271:AY271"/>
    <mergeCell ref="AZ271:BA271"/>
    <mergeCell ref="P272:R272"/>
    <mergeCell ref="AX272:AY272"/>
    <mergeCell ref="AZ272:BA272"/>
    <mergeCell ref="P273:R273"/>
    <mergeCell ref="AX273:AY273"/>
    <mergeCell ref="AZ273:BA273"/>
    <mergeCell ref="P274:R274"/>
    <mergeCell ref="AX274:AY274"/>
    <mergeCell ref="AZ274:BA274"/>
    <mergeCell ref="P275:R275"/>
    <mergeCell ref="AX275:AY275"/>
    <mergeCell ref="AZ275:BA275"/>
    <mergeCell ref="P276:R276"/>
    <mergeCell ref="AX276:AY276"/>
    <mergeCell ref="AZ276:BA276"/>
    <mergeCell ref="P277:R277"/>
    <mergeCell ref="AX277:AY277"/>
    <mergeCell ref="AZ277:BA277"/>
    <mergeCell ref="P278:R278"/>
    <mergeCell ref="AX278:AY278"/>
    <mergeCell ref="AZ278:BA278"/>
    <mergeCell ref="P279:R279"/>
    <mergeCell ref="AX279:AY279"/>
    <mergeCell ref="AZ279:BA279"/>
    <mergeCell ref="P280:R280"/>
    <mergeCell ref="AX280:AY280"/>
    <mergeCell ref="AZ280:BA280"/>
    <mergeCell ref="P281:R281"/>
    <mergeCell ref="AX281:AY281"/>
    <mergeCell ref="AZ281:BA281"/>
    <mergeCell ref="P282:R282"/>
    <mergeCell ref="AX282:AY282"/>
    <mergeCell ref="AZ282:BA282"/>
    <mergeCell ref="P283:R283"/>
    <mergeCell ref="AX283:AY283"/>
    <mergeCell ref="AZ283:BA283"/>
    <mergeCell ref="P284:R284"/>
    <mergeCell ref="AX284:AY284"/>
    <mergeCell ref="AZ284:BA284"/>
    <mergeCell ref="P285:R285"/>
    <mergeCell ref="AX285:AY285"/>
    <mergeCell ref="AZ285:BA285"/>
    <mergeCell ref="P286:R286"/>
    <mergeCell ref="AX286:AY286"/>
    <mergeCell ref="AZ286:BA286"/>
    <mergeCell ref="P287:R287"/>
    <mergeCell ref="AX287:AY287"/>
    <mergeCell ref="AZ287:BA287"/>
    <mergeCell ref="P288:R288"/>
    <mergeCell ref="AX288:AY288"/>
    <mergeCell ref="AZ288:BA288"/>
    <mergeCell ref="P289:R289"/>
    <mergeCell ref="AX289:AY289"/>
    <mergeCell ref="AZ289:BA289"/>
    <mergeCell ref="P290:R290"/>
    <mergeCell ref="AX290:AY290"/>
    <mergeCell ref="AZ290:BA290"/>
    <mergeCell ref="P291:R291"/>
    <mergeCell ref="AX291:AY291"/>
    <mergeCell ref="AZ291:BA291"/>
    <mergeCell ref="P292:R292"/>
    <mergeCell ref="AX292:AY292"/>
    <mergeCell ref="AZ292:BA292"/>
    <mergeCell ref="P293:R293"/>
    <mergeCell ref="AX293:AY293"/>
    <mergeCell ref="AZ293:BA293"/>
    <mergeCell ref="P294:R294"/>
    <mergeCell ref="AX294:AY294"/>
    <mergeCell ref="AZ294:BA294"/>
    <mergeCell ref="P295:R295"/>
    <mergeCell ref="AX295:AY295"/>
    <mergeCell ref="AZ295:BA295"/>
    <mergeCell ref="P296:R296"/>
    <mergeCell ref="AX296:AY296"/>
    <mergeCell ref="AZ296:BA296"/>
    <mergeCell ref="P297:R297"/>
    <mergeCell ref="AX297:AY297"/>
    <mergeCell ref="AZ297:BA297"/>
    <mergeCell ref="P298:R298"/>
    <mergeCell ref="AX298:AY298"/>
    <mergeCell ref="AZ298:BA298"/>
    <mergeCell ref="P299:R299"/>
    <mergeCell ref="AX299:AY299"/>
    <mergeCell ref="AZ299:BA299"/>
    <mergeCell ref="P300:R300"/>
    <mergeCell ref="AX300:AY300"/>
    <mergeCell ref="AZ300:BA300"/>
    <mergeCell ref="P301:R301"/>
    <mergeCell ref="AX301:AY301"/>
    <mergeCell ref="AZ301:BA301"/>
    <mergeCell ref="P302:R302"/>
    <mergeCell ref="AX302:AY302"/>
    <mergeCell ref="AZ302:BA302"/>
    <mergeCell ref="P303:R303"/>
    <mergeCell ref="AX303:AY303"/>
    <mergeCell ref="AZ303:BA303"/>
    <mergeCell ref="P304:R304"/>
    <mergeCell ref="AX304:AY304"/>
    <mergeCell ref="AZ304:BA304"/>
    <mergeCell ref="P305:R305"/>
    <mergeCell ref="AX305:AY305"/>
    <mergeCell ref="AZ305:BA305"/>
    <mergeCell ref="P306:R306"/>
    <mergeCell ref="AX306:AY306"/>
    <mergeCell ref="AZ306:BA306"/>
    <mergeCell ref="P307:R307"/>
    <mergeCell ref="AX307:AY307"/>
    <mergeCell ref="AZ307:BA307"/>
    <mergeCell ref="P308:R308"/>
    <mergeCell ref="AX308:AY308"/>
    <mergeCell ref="AZ308:BA308"/>
    <mergeCell ref="P309:R309"/>
    <mergeCell ref="AX309:AY309"/>
    <mergeCell ref="AZ309:BA309"/>
    <mergeCell ref="P310:R310"/>
    <mergeCell ref="AX310:AY310"/>
    <mergeCell ref="AZ310:BA310"/>
    <mergeCell ref="P311:R311"/>
    <mergeCell ref="AX311:AY311"/>
    <mergeCell ref="AZ311:BA311"/>
    <mergeCell ref="P312:R312"/>
    <mergeCell ref="AX312:AY312"/>
    <mergeCell ref="AZ312:BA312"/>
    <mergeCell ref="P313:R313"/>
    <mergeCell ref="AX313:AY313"/>
    <mergeCell ref="AZ313:BA313"/>
    <mergeCell ref="P314:R314"/>
    <mergeCell ref="AX314:AY314"/>
    <mergeCell ref="AZ314:BA314"/>
    <mergeCell ref="P315:R315"/>
    <mergeCell ref="AX315:AY315"/>
    <mergeCell ref="AZ315:BA315"/>
    <mergeCell ref="P316:R316"/>
    <mergeCell ref="AX316:AY316"/>
    <mergeCell ref="AZ316:BA316"/>
    <mergeCell ref="P317:R317"/>
    <mergeCell ref="AX317:AY317"/>
    <mergeCell ref="AZ317:BA317"/>
    <mergeCell ref="P318:R318"/>
    <mergeCell ref="AX318:AY318"/>
    <mergeCell ref="AZ318:BA318"/>
    <mergeCell ref="P319:R319"/>
    <mergeCell ref="AX319:AY319"/>
    <mergeCell ref="AZ319:BA319"/>
    <mergeCell ref="P320:R320"/>
    <mergeCell ref="AX320:AY320"/>
    <mergeCell ref="AZ320:BA320"/>
    <mergeCell ref="P321:R321"/>
    <mergeCell ref="AX321:AY321"/>
    <mergeCell ref="AZ321:BA321"/>
    <mergeCell ref="G323:R323"/>
    <mergeCell ref="AX323:AY323"/>
    <mergeCell ref="AZ323:BA323"/>
    <mergeCell ref="G324:R324"/>
    <mergeCell ref="AX324:AY324"/>
    <mergeCell ref="AZ324:BA324"/>
    <mergeCell ref="G325:R325"/>
    <mergeCell ref="G326:R326"/>
    <mergeCell ref="G327:R327"/>
    <mergeCell ref="L328:R328"/>
    <mergeCell ref="L329:R329"/>
    <mergeCell ref="L330:R330"/>
    <mergeCell ref="L331:R331"/>
    <mergeCell ref="L332:R332"/>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1:B63"/>
    <mergeCell ref="C61:E63"/>
    <mergeCell ref="G61:G63"/>
    <mergeCell ref="H61:K63"/>
    <mergeCell ref="L61:O63"/>
    <mergeCell ref="BB61:BF63"/>
    <mergeCell ref="B64:B66"/>
    <mergeCell ref="C64:E66"/>
    <mergeCell ref="G64:G66"/>
    <mergeCell ref="H64:K66"/>
    <mergeCell ref="L64:O66"/>
    <mergeCell ref="BB64:BF66"/>
    <mergeCell ref="B67:B69"/>
    <mergeCell ref="C67:E69"/>
    <mergeCell ref="G67:G69"/>
    <mergeCell ref="H67:K69"/>
    <mergeCell ref="L67:O69"/>
    <mergeCell ref="BB67:BF69"/>
    <mergeCell ref="B70:B72"/>
    <mergeCell ref="C70:E72"/>
    <mergeCell ref="G70:G72"/>
    <mergeCell ref="H70:K72"/>
    <mergeCell ref="L70:O72"/>
    <mergeCell ref="BB70:BF72"/>
    <mergeCell ref="B73:B75"/>
    <mergeCell ref="C73:E75"/>
    <mergeCell ref="G73:G75"/>
    <mergeCell ref="H73:K75"/>
    <mergeCell ref="L73:O75"/>
    <mergeCell ref="BB73:BF75"/>
    <mergeCell ref="B76:B78"/>
    <mergeCell ref="C76:E78"/>
    <mergeCell ref="G76:G78"/>
    <mergeCell ref="H76:K78"/>
    <mergeCell ref="L76:O78"/>
    <mergeCell ref="BB76:BF78"/>
    <mergeCell ref="B79:B81"/>
    <mergeCell ref="C79:E81"/>
    <mergeCell ref="G79:G81"/>
    <mergeCell ref="H79:K81"/>
    <mergeCell ref="L79:O81"/>
    <mergeCell ref="BB79:BF81"/>
    <mergeCell ref="B82:B84"/>
    <mergeCell ref="C82:E84"/>
    <mergeCell ref="G82:G84"/>
    <mergeCell ref="H82:K84"/>
    <mergeCell ref="L82:O84"/>
    <mergeCell ref="BB82:BF84"/>
    <mergeCell ref="B85:B87"/>
    <mergeCell ref="C85:E87"/>
    <mergeCell ref="G85:G87"/>
    <mergeCell ref="H85:K87"/>
    <mergeCell ref="L85:O87"/>
    <mergeCell ref="BB85:BF87"/>
    <mergeCell ref="B88:B90"/>
    <mergeCell ref="C88:E90"/>
    <mergeCell ref="G88:G90"/>
    <mergeCell ref="H88:K90"/>
    <mergeCell ref="L88:O90"/>
    <mergeCell ref="BB88:BF90"/>
    <mergeCell ref="B91:B93"/>
    <mergeCell ref="C91:E93"/>
    <mergeCell ref="G91:G93"/>
    <mergeCell ref="H91:K93"/>
    <mergeCell ref="L91:O93"/>
    <mergeCell ref="BB91:BF93"/>
    <mergeCell ref="B94:B96"/>
    <mergeCell ref="C94:E96"/>
    <mergeCell ref="G94:G96"/>
    <mergeCell ref="H94:K96"/>
    <mergeCell ref="L94:O96"/>
    <mergeCell ref="BB94:BF96"/>
    <mergeCell ref="B97:B99"/>
    <mergeCell ref="C97:E99"/>
    <mergeCell ref="G97:G99"/>
    <mergeCell ref="H97:K99"/>
    <mergeCell ref="L97:O99"/>
    <mergeCell ref="BB97:BF99"/>
    <mergeCell ref="B100:B102"/>
    <mergeCell ref="C100:E102"/>
    <mergeCell ref="G100:G102"/>
    <mergeCell ref="H100:K102"/>
    <mergeCell ref="L100:O102"/>
    <mergeCell ref="BB100:BF102"/>
    <mergeCell ref="B103:B105"/>
    <mergeCell ref="C103:E105"/>
    <mergeCell ref="G103:G105"/>
    <mergeCell ref="H103:K105"/>
    <mergeCell ref="L103:O105"/>
    <mergeCell ref="BB103:BF105"/>
    <mergeCell ref="B106:B108"/>
    <mergeCell ref="C106:E108"/>
    <mergeCell ref="G106:G108"/>
    <mergeCell ref="H106:K108"/>
    <mergeCell ref="L106:O108"/>
    <mergeCell ref="BB106:BF108"/>
    <mergeCell ref="B109:B111"/>
    <mergeCell ref="C109:E111"/>
    <mergeCell ref="G109:G111"/>
    <mergeCell ref="H109:K111"/>
    <mergeCell ref="L109:O111"/>
    <mergeCell ref="BB109:BF111"/>
    <mergeCell ref="B112:B114"/>
    <mergeCell ref="C112:E114"/>
    <mergeCell ref="G112:G114"/>
    <mergeCell ref="H112:K114"/>
    <mergeCell ref="L112:O114"/>
    <mergeCell ref="BB112:BF114"/>
    <mergeCell ref="B115:B117"/>
    <mergeCell ref="C115:E117"/>
    <mergeCell ref="G115:G117"/>
    <mergeCell ref="H115:K117"/>
    <mergeCell ref="L115:O117"/>
    <mergeCell ref="BB115:BF117"/>
    <mergeCell ref="B118:B120"/>
    <mergeCell ref="C118:E120"/>
    <mergeCell ref="G118:G120"/>
    <mergeCell ref="H118:K120"/>
    <mergeCell ref="L118:O120"/>
    <mergeCell ref="BB118:BF120"/>
    <mergeCell ref="B121:B123"/>
    <mergeCell ref="C121:E123"/>
    <mergeCell ref="G121:G123"/>
    <mergeCell ref="H121:K123"/>
    <mergeCell ref="L121:O123"/>
    <mergeCell ref="BB121:BF123"/>
    <mergeCell ref="B124:B126"/>
    <mergeCell ref="C124:E126"/>
    <mergeCell ref="G124:G126"/>
    <mergeCell ref="H124:K126"/>
    <mergeCell ref="L124:O126"/>
    <mergeCell ref="BB124:BF126"/>
    <mergeCell ref="B127:B129"/>
    <mergeCell ref="C127:E129"/>
    <mergeCell ref="G127:G129"/>
    <mergeCell ref="H127:K129"/>
    <mergeCell ref="L127:O129"/>
    <mergeCell ref="BB127:BF129"/>
    <mergeCell ref="B130:B132"/>
    <mergeCell ref="C130:E132"/>
    <mergeCell ref="G130:G132"/>
    <mergeCell ref="H130:K132"/>
    <mergeCell ref="L130:O132"/>
    <mergeCell ref="BB130:BF132"/>
    <mergeCell ref="B133:B135"/>
    <mergeCell ref="C133:E135"/>
    <mergeCell ref="G133:G135"/>
    <mergeCell ref="H133:K135"/>
    <mergeCell ref="L133:O135"/>
    <mergeCell ref="BB133:BF135"/>
    <mergeCell ref="B136:B138"/>
    <mergeCell ref="C136:E138"/>
    <mergeCell ref="G136:G138"/>
    <mergeCell ref="H136:K138"/>
    <mergeCell ref="L136:O138"/>
    <mergeCell ref="BB136:BF138"/>
    <mergeCell ref="B139:B141"/>
    <mergeCell ref="C139:E141"/>
    <mergeCell ref="G139:G141"/>
    <mergeCell ref="H139:K141"/>
    <mergeCell ref="L139:O141"/>
    <mergeCell ref="BB139:BF141"/>
    <mergeCell ref="B142:B144"/>
    <mergeCell ref="C142:E144"/>
    <mergeCell ref="G142:G144"/>
    <mergeCell ref="H142:K144"/>
    <mergeCell ref="L142:O144"/>
    <mergeCell ref="BB142:BF144"/>
    <mergeCell ref="B145:B147"/>
    <mergeCell ref="C145:E147"/>
    <mergeCell ref="G145:G147"/>
    <mergeCell ref="H145:K147"/>
    <mergeCell ref="L145:O147"/>
    <mergeCell ref="BB145:BF147"/>
    <mergeCell ref="B148:B150"/>
    <mergeCell ref="C148:E150"/>
    <mergeCell ref="G148:G150"/>
    <mergeCell ref="H148:K150"/>
    <mergeCell ref="L148:O150"/>
    <mergeCell ref="BB148:BF150"/>
    <mergeCell ref="B151:B153"/>
    <mergeCell ref="C151:E153"/>
    <mergeCell ref="G151:G153"/>
    <mergeCell ref="H151:K153"/>
    <mergeCell ref="L151:O153"/>
    <mergeCell ref="BB151:BF153"/>
    <mergeCell ref="B154:B156"/>
    <mergeCell ref="C154:E156"/>
    <mergeCell ref="G154:G156"/>
    <mergeCell ref="H154:K156"/>
    <mergeCell ref="L154:O156"/>
    <mergeCell ref="BB154:BF156"/>
    <mergeCell ref="B157:B159"/>
    <mergeCell ref="C157:E159"/>
    <mergeCell ref="G157:G159"/>
    <mergeCell ref="H157:K159"/>
    <mergeCell ref="L157:O159"/>
    <mergeCell ref="BB157:BF159"/>
    <mergeCell ref="B160:B162"/>
    <mergeCell ref="C160:E162"/>
    <mergeCell ref="G160:G162"/>
    <mergeCell ref="H160:K162"/>
    <mergeCell ref="L160:O162"/>
    <mergeCell ref="BB160:BF162"/>
    <mergeCell ref="B163:B165"/>
    <mergeCell ref="C163:E165"/>
    <mergeCell ref="G163:G165"/>
    <mergeCell ref="H163:K165"/>
    <mergeCell ref="L163:O165"/>
    <mergeCell ref="BB163:BF165"/>
    <mergeCell ref="B166:B168"/>
    <mergeCell ref="C166:E168"/>
    <mergeCell ref="G166:G168"/>
    <mergeCell ref="H166:K168"/>
    <mergeCell ref="L166:O168"/>
    <mergeCell ref="BB166:BF168"/>
    <mergeCell ref="B169:B171"/>
    <mergeCell ref="C169:E171"/>
    <mergeCell ref="G169:G171"/>
    <mergeCell ref="H169:K171"/>
    <mergeCell ref="L169:O171"/>
    <mergeCell ref="BB169:BF171"/>
    <mergeCell ref="B172:B174"/>
    <mergeCell ref="C172:E174"/>
    <mergeCell ref="G172:G174"/>
    <mergeCell ref="H172:K174"/>
    <mergeCell ref="L172:O174"/>
    <mergeCell ref="BB172:BF174"/>
    <mergeCell ref="B175:B177"/>
    <mergeCell ref="C175:E177"/>
    <mergeCell ref="G175:G177"/>
    <mergeCell ref="H175:K177"/>
    <mergeCell ref="L175:O177"/>
    <mergeCell ref="BB175:BF177"/>
    <mergeCell ref="B178:B180"/>
    <mergeCell ref="C178:E180"/>
    <mergeCell ref="G178:G180"/>
    <mergeCell ref="H178:K180"/>
    <mergeCell ref="L178:O180"/>
    <mergeCell ref="BB178:BF180"/>
    <mergeCell ref="B181:B183"/>
    <mergeCell ref="C181:E183"/>
    <mergeCell ref="G181:G183"/>
    <mergeCell ref="H181:K183"/>
    <mergeCell ref="L181:O183"/>
    <mergeCell ref="BB181:BF183"/>
    <mergeCell ref="B184:B186"/>
    <mergeCell ref="C184:E186"/>
    <mergeCell ref="G184:G186"/>
    <mergeCell ref="H184:K186"/>
    <mergeCell ref="L184:O186"/>
    <mergeCell ref="BB184:BF186"/>
    <mergeCell ref="B187:B189"/>
    <mergeCell ref="C187:E189"/>
    <mergeCell ref="G187:G189"/>
    <mergeCell ref="H187:K189"/>
    <mergeCell ref="L187:O189"/>
    <mergeCell ref="BB187:BF189"/>
    <mergeCell ref="B190:B192"/>
    <mergeCell ref="C190:E192"/>
    <mergeCell ref="G190:G192"/>
    <mergeCell ref="H190:K192"/>
    <mergeCell ref="L190:O192"/>
    <mergeCell ref="BB190:BF192"/>
    <mergeCell ref="B193:B195"/>
    <mergeCell ref="C193:E195"/>
    <mergeCell ref="G193:G195"/>
    <mergeCell ref="H193:K195"/>
    <mergeCell ref="L193:O195"/>
    <mergeCell ref="BB193:BF195"/>
    <mergeCell ref="B196:B198"/>
    <mergeCell ref="C196:E198"/>
    <mergeCell ref="G196:G198"/>
    <mergeCell ref="H196:K198"/>
    <mergeCell ref="L196:O198"/>
    <mergeCell ref="BB196:BF198"/>
    <mergeCell ref="B199:B201"/>
    <mergeCell ref="C199:E201"/>
    <mergeCell ref="G199:G201"/>
    <mergeCell ref="H199:K201"/>
    <mergeCell ref="L199:O201"/>
    <mergeCell ref="BB199:BF201"/>
    <mergeCell ref="B202:B204"/>
    <mergeCell ref="C202:E204"/>
    <mergeCell ref="G202:G204"/>
    <mergeCell ref="H202:K204"/>
    <mergeCell ref="L202:O204"/>
    <mergeCell ref="BB202:BF204"/>
    <mergeCell ref="B205:B207"/>
    <mergeCell ref="C205:E207"/>
    <mergeCell ref="G205:G207"/>
    <mergeCell ref="H205:K207"/>
    <mergeCell ref="L205:O207"/>
    <mergeCell ref="BB205:BF207"/>
    <mergeCell ref="B208:B210"/>
    <mergeCell ref="C208:E210"/>
    <mergeCell ref="G208:G210"/>
    <mergeCell ref="H208:K210"/>
    <mergeCell ref="L208:O210"/>
    <mergeCell ref="BB208:BF210"/>
    <mergeCell ref="B211:B213"/>
    <mergeCell ref="C211:E213"/>
    <mergeCell ref="G211:G213"/>
    <mergeCell ref="H211:K213"/>
    <mergeCell ref="L211:O213"/>
    <mergeCell ref="BB211:BF213"/>
    <mergeCell ref="B214:B216"/>
    <mergeCell ref="C214:E216"/>
    <mergeCell ref="G214:G216"/>
    <mergeCell ref="H214:K216"/>
    <mergeCell ref="L214:O216"/>
    <mergeCell ref="BB214:BF216"/>
    <mergeCell ref="B217:B219"/>
    <mergeCell ref="C217:E219"/>
    <mergeCell ref="G217:G219"/>
    <mergeCell ref="H217:K219"/>
    <mergeCell ref="L217:O219"/>
    <mergeCell ref="BB217:BF219"/>
    <mergeCell ref="B220:B222"/>
    <mergeCell ref="C220:E222"/>
    <mergeCell ref="G220:G222"/>
    <mergeCell ref="H220:K222"/>
    <mergeCell ref="L220:O222"/>
    <mergeCell ref="BB220:BF222"/>
    <mergeCell ref="B223:B225"/>
    <mergeCell ref="C223:E225"/>
    <mergeCell ref="G223:G225"/>
    <mergeCell ref="H223:K225"/>
    <mergeCell ref="L223:O225"/>
    <mergeCell ref="BB223:BF225"/>
    <mergeCell ref="B226:B228"/>
    <mergeCell ref="C226:E228"/>
    <mergeCell ref="G226:G228"/>
    <mergeCell ref="H226:K228"/>
    <mergeCell ref="L226:O228"/>
    <mergeCell ref="BB226:BF228"/>
    <mergeCell ref="B229:B231"/>
    <mergeCell ref="C229:E231"/>
    <mergeCell ref="G229:G231"/>
    <mergeCell ref="H229:K231"/>
    <mergeCell ref="L229:O231"/>
    <mergeCell ref="BB229:BF231"/>
    <mergeCell ref="B232:B234"/>
    <mergeCell ref="C232:E234"/>
    <mergeCell ref="G232:G234"/>
    <mergeCell ref="H232:K234"/>
    <mergeCell ref="L232:O234"/>
    <mergeCell ref="BB232:BF234"/>
    <mergeCell ref="B235:B237"/>
    <mergeCell ref="C235:E237"/>
    <mergeCell ref="G235:G237"/>
    <mergeCell ref="H235:K237"/>
    <mergeCell ref="L235:O237"/>
    <mergeCell ref="BB235:BF237"/>
    <mergeCell ref="B238:B240"/>
    <mergeCell ref="C238:E240"/>
    <mergeCell ref="G238:G240"/>
    <mergeCell ref="H238:K240"/>
    <mergeCell ref="L238:O240"/>
    <mergeCell ref="BB238:BF240"/>
    <mergeCell ref="B241:B243"/>
    <mergeCell ref="C241:E243"/>
    <mergeCell ref="G241:G243"/>
    <mergeCell ref="H241:K243"/>
    <mergeCell ref="L241:O243"/>
    <mergeCell ref="BB241:BF243"/>
    <mergeCell ref="B244:B246"/>
    <mergeCell ref="C244:E246"/>
    <mergeCell ref="G244:G246"/>
    <mergeCell ref="H244:K246"/>
    <mergeCell ref="L244:O246"/>
    <mergeCell ref="BB244:BF246"/>
    <mergeCell ref="B247:B249"/>
    <mergeCell ref="C247:E249"/>
    <mergeCell ref="G247:G249"/>
    <mergeCell ref="H247:K249"/>
    <mergeCell ref="L247:O249"/>
    <mergeCell ref="BB247:BF249"/>
    <mergeCell ref="B250:B252"/>
    <mergeCell ref="C250:E252"/>
    <mergeCell ref="G250:G252"/>
    <mergeCell ref="H250:K252"/>
    <mergeCell ref="L250:O252"/>
    <mergeCell ref="BB250:BF252"/>
    <mergeCell ref="B253:B255"/>
    <mergeCell ref="C253:E255"/>
    <mergeCell ref="G253:G255"/>
    <mergeCell ref="H253:K255"/>
    <mergeCell ref="L253:O255"/>
    <mergeCell ref="BB253:BF255"/>
    <mergeCell ref="B256:B258"/>
    <mergeCell ref="C256:E258"/>
    <mergeCell ref="G256:G258"/>
    <mergeCell ref="H256:K258"/>
    <mergeCell ref="L256:O258"/>
    <mergeCell ref="BB256:BF258"/>
    <mergeCell ref="B259:B261"/>
    <mergeCell ref="C259:E261"/>
    <mergeCell ref="G259:G261"/>
    <mergeCell ref="H259:K261"/>
    <mergeCell ref="L259:O261"/>
    <mergeCell ref="BB259:BF261"/>
    <mergeCell ref="B262:B264"/>
    <mergeCell ref="C262:E264"/>
    <mergeCell ref="G262:G264"/>
    <mergeCell ref="H262:K264"/>
    <mergeCell ref="L262:O264"/>
    <mergeCell ref="BB262:BF264"/>
    <mergeCell ref="B265:B267"/>
    <mergeCell ref="C265:E267"/>
    <mergeCell ref="G265:G267"/>
    <mergeCell ref="H265:K267"/>
    <mergeCell ref="L265:O267"/>
    <mergeCell ref="BB265:BF267"/>
    <mergeCell ref="B268:B270"/>
    <mergeCell ref="C268:E270"/>
    <mergeCell ref="G268:G270"/>
    <mergeCell ref="H268:K270"/>
    <mergeCell ref="L268:O270"/>
    <mergeCell ref="BB268:BF270"/>
    <mergeCell ref="B271:B273"/>
    <mergeCell ref="C271:E273"/>
    <mergeCell ref="G271:G273"/>
    <mergeCell ref="H271:K273"/>
    <mergeCell ref="L271:O273"/>
    <mergeCell ref="BB271:BF273"/>
    <mergeCell ref="B274:B276"/>
    <mergeCell ref="C274:E276"/>
    <mergeCell ref="G274:G276"/>
    <mergeCell ref="H274:K276"/>
    <mergeCell ref="L274:O276"/>
    <mergeCell ref="BB274:BF276"/>
    <mergeCell ref="B277:B279"/>
    <mergeCell ref="C277:E279"/>
    <mergeCell ref="G277:G279"/>
    <mergeCell ref="H277:K279"/>
    <mergeCell ref="L277:O279"/>
    <mergeCell ref="BB277:BF279"/>
    <mergeCell ref="B280:B282"/>
    <mergeCell ref="C280:E282"/>
    <mergeCell ref="G280:G282"/>
    <mergeCell ref="H280:K282"/>
    <mergeCell ref="L280:O282"/>
    <mergeCell ref="BB280:BF282"/>
    <mergeCell ref="B283:B285"/>
    <mergeCell ref="C283:E285"/>
    <mergeCell ref="G283:G285"/>
    <mergeCell ref="H283:K285"/>
    <mergeCell ref="L283:O285"/>
    <mergeCell ref="BB283:BF285"/>
    <mergeCell ref="B286:B288"/>
    <mergeCell ref="C286:E288"/>
    <mergeCell ref="G286:G288"/>
    <mergeCell ref="H286:K288"/>
    <mergeCell ref="L286:O288"/>
    <mergeCell ref="BB286:BF288"/>
    <mergeCell ref="B289:B291"/>
    <mergeCell ref="C289:E291"/>
    <mergeCell ref="G289:G291"/>
    <mergeCell ref="H289:K291"/>
    <mergeCell ref="L289:O291"/>
    <mergeCell ref="BB289:BF291"/>
    <mergeCell ref="B292:B294"/>
    <mergeCell ref="C292:E294"/>
    <mergeCell ref="G292:G294"/>
    <mergeCell ref="H292:K294"/>
    <mergeCell ref="L292:O294"/>
    <mergeCell ref="BB292:BF294"/>
    <mergeCell ref="B295:B297"/>
    <mergeCell ref="C295:E297"/>
    <mergeCell ref="G295:G297"/>
    <mergeCell ref="H295:K297"/>
    <mergeCell ref="L295:O297"/>
    <mergeCell ref="BB295:BF297"/>
    <mergeCell ref="B298:B300"/>
    <mergeCell ref="C298:E300"/>
    <mergeCell ref="G298:G300"/>
    <mergeCell ref="H298:K300"/>
    <mergeCell ref="L298:O300"/>
    <mergeCell ref="BB298:BF300"/>
    <mergeCell ref="B301:B303"/>
    <mergeCell ref="C301:E303"/>
    <mergeCell ref="G301:G303"/>
    <mergeCell ref="H301:K303"/>
    <mergeCell ref="L301:O303"/>
    <mergeCell ref="BB301:BF303"/>
    <mergeCell ref="B304:B306"/>
    <mergeCell ref="C304:E306"/>
    <mergeCell ref="G304:G306"/>
    <mergeCell ref="H304:K306"/>
    <mergeCell ref="L304:O306"/>
    <mergeCell ref="BB304:BF306"/>
    <mergeCell ref="B307:B309"/>
    <mergeCell ref="C307:E309"/>
    <mergeCell ref="G307:G309"/>
    <mergeCell ref="H307:K309"/>
    <mergeCell ref="L307:O309"/>
    <mergeCell ref="BB307:BF309"/>
    <mergeCell ref="B310:B312"/>
    <mergeCell ref="C310:E312"/>
    <mergeCell ref="G310:G312"/>
    <mergeCell ref="H310:K312"/>
    <mergeCell ref="L310:O312"/>
    <mergeCell ref="BB310:BF312"/>
    <mergeCell ref="B313:B315"/>
    <mergeCell ref="C313:E315"/>
    <mergeCell ref="G313:G315"/>
    <mergeCell ref="H313:K315"/>
    <mergeCell ref="L313:O315"/>
    <mergeCell ref="BB313:BF315"/>
    <mergeCell ref="B316:B318"/>
    <mergeCell ref="C316:E318"/>
    <mergeCell ref="G316:G318"/>
    <mergeCell ref="H316:K318"/>
    <mergeCell ref="L316:O318"/>
    <mergeCell ref="BB316:BF318"/>
    <mergeCell ref="B319:B321"/>
    <mergeCell ref="C319:E321"/>
    <mergeCell ref="G319:G321"/>
    <mergeCell ref="H319:K321"/>
    <mergeCell ref="L319:O321"/>
    <mergeCell ref="BB319:BF321"/>
    <mergeCell ref="B328:K332"/>
    <mergeCell ref="BB323:BF332"/>
    <mergeCell ref="AX325:BA332"/>
  </mergeCells>
  <phoneticPr fontId="1" type="Hiragana"/>
  <conditionalFormatting sqref="S24 S323:BA332">
    <cfRule type="expression" dxfId="2374" priority="1">
      <formula>INDIRECT(ADDRESS(ROW(),COLUMN()))=TRUNC(INDIRECT(ADDRESS(ROW(),COLUMN())))</formula>
    </cfRule>
  </conditionalFormatting>
  <conditionalFormatting sqref="S23">
    <cfRule type="expression" dxfId="2373" priority="2">
      <formula>INDIRECT(ADDRESS(ROW(),COLUMN()))=TRUNC(INDIRECT(ADDRESS(ROW(),COLUMN())))</formula>
    </cfRule>
  </conditionalFormatting>
  <conditionalFormatting sqref="T24:Y24">
    <cfRule type="expression" dxfId="2372" priority="3">
      <formula>INDIRECT(ADDRESS(ROW(),COLUMN()))=TRUNC(INDIRECT(ADDRESS(ROW(),COLUMN())))</formula>
    </cfRule>
  </conditionalFormatting>
  <conditionalFormatting sqref="T23:Y23">
    <cfRule type="expression" dxfId="2371" priority="4">
      <formula>INDIRECT(ADDRESS(ROW(),COLUMN()))=TRUNC(INDIRECT(ADDRESS(ROW(),COLUMN())))</formula>
    </cfRule>
  </conditionalFormatting>
  <conditionalFormatting sqref="AX23:BA24">
    <cfRule type="expression" dxfId="2370" priority="5">
      <formula>INDIRECT(ADDRESS(ROW(),COLUMN()))=TRUNC(INDIRECT(ADDRESS(ROW(),COLUMN())))</formula>
    </cfRule>
  </conditionalFormatting>
  <conditionalFormatting sqref="AX26:BA27">
    <cfRule type="expression" dxfId="2369" priority="6">
      <formula>INDIRECT(ADDRESS(ROW(),COLUMN()))=TRUNC(INDIRECT(ADDRESS(ROW(),COLUMN())))</formula>
    </cfRule>
  </conditionalFormatting>
  <conditionalFormatting sqref="AX29:BA30">
    <cfRule type="expression" dxfId="2368" priority="7">
      <formula>INDIRECT(ADDRESS(ROW(),COLUMN()))=TRUNC(INDIRECT(ADDRESS(ROW(),COLUMN())))</formula>
    </cfRule>
  </conditionalFormatting>
  <conditionalFormatting sqref="AX32:BA33">
    <cfRule type="expression" dxfId="2367" priority="8">
      <formula>INDIRECT(ADDRESS(ROW(),COLUMN()))=TRUNC(INDIRECT(ADDRESS(ROW(),COLUMN())))</formula>
    </cfRule>
  </conditionalFormatting>
  <conditionalFormatting sqref="AX35:BA36">
    <cfRule type="expression" dxfId="2366" priority="9">
      <formula>INDIRECT(ADDRESS(ROW(),COLUMN()))=TRUNC(INDIRECT(ADDRESS(ROW(),COLUMN())))</formula>
    </cfRule>
  </conditionalFormatting>
  <conditionalFormatting sqref="AX38:BA39">
    <cfRule type="expression" dxfId="2365" priority="10">
      <formula>INDIRECT(ADDRESS(ROW(),COLUMN()))=TRUNC(INDIRECT(ADDRESS(ROW(),COLUMN())))</formula>
    </cfRule>
  </conditionalFormatting>
  <conditionalFormatting sqref="AX41:BA42">
    <cfRule type="expression" dxfId="2364" priority="11">
      <formula>INDIRECT(ADDRESS(ROW(),COLUMN()))=TRUNC(INDIRECT(ADDRESS(ROW(),COLUMN())))</formula>
    </cfRule>
  </conditionalFormatting>
  <conditionalFormatting sqref="AX44:BA45">
    <cfRule type="expression" dxfId="2363" priority="12">
      <formula>INDIRECT(ADDRESS(ROW(),COLUMN()))=TRUNC(INDIRECT(ADDRESS(ROW(),COLUMN())))</formula>
    </cfRule>
  </conditionalFormatting>
  <conditionalFormatting sqref="AX47:BA48">
    <cfRule type="expression" dxfId="2362" priority="13">
      <formula>INDIRECT(ADDRESS(ROW(),COLUMN()))=TRUNC(INDIRECT(ADDRESS(ROW(),COLUMN())))</formula>
    </cfRule>
  </conditionalFormatting>
  <conditionalFormatting sqref="AX50:BA51">
    <cfRule type="expression" dxfId="2361" priority="14">
      <formula>INDIRECT(ADDRESS(ROW(),COLUMN()))=TRUNC(INDIRECT(ADDRESS(ROW(),COLUMN())))</formula>
    </cfRule>
  </conditionalFormatting>
  <conditionalFormatting sqref="AX53:BA54">
    <cfRule type="expression" dxfId="2360" priority="15">
      <formula>INDIRECT(ADDRESS(ROW(),COLUMN()))=TRUNC(INDIRECT(ADDRESS(ROW(),COLUMN())))</formula>
    </cfRule>
  </conditionalFormatting>
  <conditionalFormatting sqref="AX56:BA57">
    <cfRule type="expression" dxfId="2359" priority="16">
      <formula>INDIRECT(ADDRESS(ROW(),COLUMN()))=TRUNC(INDIRECT(ADDRESS(ROW(),COLUMN())))</formula>
    </cfRule>
  </conditionalFormatting>
  <conditionalFormatting sqref="AX59:BA60">
    <cfRule type="expression" dxfId="2358" priority="17">
      <formula>INDIRECT(ADDRESS(ROW(),COLUMN()))=TRUNC(INDIRECT(ADDRESS(ROW(),COLUMN())))</formula>
    </cfRule>
  </conditionalFormatting>
  <conditionalFormatting sqref="BC14:BD14">
    <cfRule type="expression" dxfId="2357" priority="18">
      <formula>INDIRECT(ADDRESS(ROW(),COLUMN()))=TRUNC(INDIRECT(ADDRESS(ROW(),COLUMN())))</formula>
    </cfRule>
  </conditionalFormatting>
  <conditionalFormatting sqref="Z24">
    <cfRule type="expression" dxfId="2356" priority="19">
      <formula>INDIRECT(ADDRESS(ROW(),COLUMN()))=TRUNC(INDIRECT(ADDRESS(ROW(),COLUMN())))</formula>
    </cfRule>
  </conditionalFormatting>
  <conditionalFormatting sqref="Z23">
    <cfRule type="expression" dxfId="2355" priority="20">
      <formula>INDIRECT(ADDRESS(ROW(),COLUMN()))=TRUNC(INDIRECT(ADDRESS(ROW(),COLUMN())))</formula>
    </cfRule>
  </conditionalFormatting>
  <conditionalFormatting sqref="AA24:AF24">
    <cfRule type="expression" dxfId="2354" priority="21">
      <formula>INDIRECT(ADDRESS(ROW(),COLUMN()))=TRUNC(INDIRECT(ADDRESS(ROW(),COLUMN())))</formula>
    </cfRule>
  </conditionalFormatting>
  <conditionalFormatting sqref="AA23:AF23">
    <cfRule type="expression" dxfId="2353" priority="22">
      <formula>INDIRECT(ADDRESS(ROW(),COLUMN()))=TRUNC(INDIRECT(ADDRESS(ROW(),COLUMN())))</formula>
    </cfRule>
  </conditionalFormatting>
  <conditionalFormatting sqref="AG24">
    <cfRule type="expression" dxfId="2352" priority="23">
      <formula>INDIRECT(ADDRESS(ROW(),COLUMN()))=TRUNC(INDIRECT(ADDRESS(ROW(),COLUMN())))</formula>
    </cfRule>
  </conditionalFormatting>
  <conditionalFormatting sqref="AG23">
    <cfRule type="expression" dxfId="2351" priority="24">
      <formula>INDIRECT(ADDRESS(ROW(),COLUMN()))=TRUNC(INDIRECT(ADDRESS(ROW(),COLUMN())))</formula>
    </cfRule>
  </conditionalFormatting>
  <conditionalFormatting sqref="AH24:AM24">
    <cfRule type="expression" dxfId="2350" priority="25">
      <formula>INDIRECT(ADDRESS(ROW(),COLUMN()))=TRUNC(INDIRECT(ADDRESS(ROW(),COLUMN())))</formula>
    </cfRule>
  </conditionalFormatting>
  <conditionalFormatting sqref="AH23:AM23">
    <cfRule type="expression" dxfId="2349" priority="26">
      <formula>INDIRECT(ADDRESS(ROW(),COLUMN()))=TRUNC(INDIRECT(ADDRESS(ROW(),COLUMN())))</formula>
    </cfRule>
  </conditionalFormatting>
  <conditionalFormatting sqref="AN24">
    <cfRule type="expression" dxfId="2348" priority="27">
      <formula>INDIRECT(ADDRESS(ROW(),COLUMN()))=TRUNC(INDIRECT(ADDRESS(ROW(),COLUMN())))</formula>
    </cfRule>
  </conditionalFormatting>
  <conditionalFormatting sqref="AN23">
    <cfRule type="expression" dxfId="2347" priority="28">
      <formula>INDIRECT(ADDRESS(ROW(),COLUMN()))=TRUNC(INDIRECT(ADDRESS(ROW(),COLUMN())))</formula>
    </cfRule>
  </conditionalFormatting>
  <conditionalFormatting sqref="AO24:AT24">
    <cfRule type="expression" dxfId="2346" priority="29">
      <formula>INDIRECT(ADDRESS(ROW(),COLUMN()))=TRUNC(INDIRECT(ADDRESS(ROW(),COLUMN())))</formula>
    </cfRule>
  </conditionalFormatting>
  <conditionalFormatting sqref="AO23:AT23">
    <cfRule type="expression" dxfId="2345" priority="30">
      <formula>INDIRECT(ADDRESS(ROW(),COLUMN()))=TRUNC(INDIRECT(ADDRESS(ROW(),COLUMN())))</formula>
    </cfRule>
  </conditionalFormatting>
  <conditionalFormatting sqref="AU24">
    <cfRule type="expression" dxfId="2344" priority="31">
      <formula>INDIRECT(ADDRESS(ROW(),COLUMN()))=TRUNC(INDIRECT(ADDRESS(ROW(),COLUMN())))</formula>
    </cfRule>
  </conditionalFormatting>
  <conditionalFormatting sqref="AU23">
    <cfRule type="expression" dxfId="2343" priority="32">
      <formula>INDIRECT(ADDRESS(ROW(),COLUMN()))=TRUNC(INDIRECT(ADDRESS(ROW(),COLUMN())))</formula>
    </cfRule>
  </conditionalFormatting>
  <conditionalFormatting sqref="AV24:AW24">
    <cfRule type="expression" dxfId="2342" priority="33">
      <formula>INDIRECT(ADDRESS(ROW(),COLUMN()))=TRUNC(INDIRECT(ADDRESS(ROW(),COLUMN())))</formula>
    </cfRule>
  </conditionalFormatting>
  <conditionalFormatting sqref="AV23:AW23">
    <cfRule type="expression" dxfId="2341" priority="34">
      <formula>INDIRECT(ADDRESS(ROW(),COLUMN()))=TRUNC(INDIRECT(ADDRESS(ROW(),COLUMN())))</formula>
    </cfRule>
  </conditionalFormatting>
  <conditionalFormatting sqref="S27">
    <cfRule type="expression" dxfId="2340" priority="35">
      <formula>INDIRECT(ADDRESS(ROW(),COLUMN()))=TRUNC(INDIRECT(ADDRESS(ROW(),COLUMN())))</formula>
    </cfRule>
  </conditionalFormatting>
  <conditionalFormatting sqref="S26">
    <cfRule type="expression" dxfId="2339" priority="36">
      <formula>INDIRECT(ADDRESS(ROW(),COLUMN()))=TRUNC(INDIRECT(ADDRESS(ROW(),COLUMN())))</formula>
    </cfRule>
  </conditionalFormatting>
  <conditionalFormatting sqref="T27:Y27">
    <cfRule type="expression" dxfId="2338" priority="37">
      <formula>INDIRECT(ADDRESS(ROW(),COLUMN()))=TRUNC(INDIRECT(ADDRESS(ROW(),COLUMN())))</formula>
    </cfRule>
  </conditionalFormatting>
  <conditionalFormatting sqref="T26:Y26">
    <cfRule type="expression" dxfId="2337" priority="38">
      <formula>INDIRECT(ADDRESS(ROW(),COLUMN()))=TRUNC(INDIRECT(ADDRESS(ROW(),COLUMN())))</formula>
    </cfRule>
  </conditionalFormatting>
  <conditionalFormatting sqref="Z27">
    <cfRule type="expression" dxfId="2336" priority="39">
      <formula>INDIRECT(ADDRESS(ROW(),COLUMN()))=TRUNC(INDIRECT(ADDRESS(ROW(),COLUMN())))</formula>
    </cfRule>
  </conditionalFormatting>
  <conditionalFormatting sqref="Z26">
    <cfRule type="expression" dxfId="2335" priority="40">
      <formula>INDIRECT(ADDRESS(ROW(),COLUMN()))=TRUNC(INDIRECT(ADDRESS(ROW(),COLUMN())))</formula>
    </cfRule>
  </conditionalFormatting>
  <conditionalFormatting sqref="AA27:AF27">
    <cfRule type="expression" dxfId="2334" priority="41">
      <formula>INDIRECT(ADDRESS(ROW(),COLUMN()))=TRUNC(INDIRECT(ADDRESS(ROW(),COLUMN())))</formula>
    </cfRule>
  </conditionalFormatting>
  <conditionalFormatting sqref="AA26:AF26">
    <cfRule type="expression" dxfId="2333" priority="42">
      <formula>INDIRECT(ADDRESS(ROW(),COLUMN()))=TRUNC(INDIRECT(ADDRESS(ROW(),COLUMN())))</formula>
    </cfRule>
  </conditionalFormatting>
  <conditionalFormatting sqref="AG27">
    <cfRule type="expression" dxfId="2332" priority="43">
      <formula>INDIRECT(ADDRESS(ROW(),COLUMN()))=TRUNC(INDIRECT(ADDRESS(ROW(),COLUMN())))</formula>
    </cfRule>
  </conditionalFormatting>
  <conditionalFormatting sqref="AG26">
    <cfRule type="expression" dxfId="2331" priority="44">
      <formula>INDIRECT(ADDRESS(ROW(),COLUMN()))=TRUNC(INDIRECT(ADDRESS(ROW(),COLUMN())))</formula>
    </cfRule>
  </conditionalFormatting>
  <conditionalFormatting sqref="AH27:AM27">
    <cfRule type="expression" dxfId="2330" priority="45">
      <formula>INDIRECT(ADDRESS(ROW(),COLUMN()))=TRUNC(INDIRECT(ADDRESS(ROW(),COLUMN())))</formula>
    </cfRule>
  </conditionalFormatting>
  <conditionalFormatting sqref="AH26:AM26">
    <cfRule type="expression" dxfId="2329" priority="46">
      <formula>INDIRECT(ADDRESS(ROW(),COLUMN()))=TRUNC(INDIRECT(ADDRESS(ROW(),COLUMN())))</formula>
    </cfRule>
  </conditionalFormatting>
  <conditionalFormatting sqref="AN27">
    <cfRule type="expression" dxfId="2328" priority="47">
      <formula>INDIRECT(ADDRESS(ROW(),COLUMN()))=TRUNC(INDIRECT(ADDRESS(ROW(),COLUMN())))</formula>
    </cfRule>
  </conditionalFormatting>
  <conditionalFormatting sqref="AN26">
    <cfRule type="expression" dxfId="2327" priority="48">
      <formula>INDIRECT(ADDRESS(ROW(),COLUMN()))=TRUNC(INDIRECT(ADDRESS(ROW(),COLUMN())))</formula>
    </cfRule>
  </conditionalFormatting>
  <conditionalFormatting sqref="AO27:AT27">
    <cfRule type="expression" dxfId="2326" priority="49">
      <formula>INDIRECT(ADDRESS(ROW(),COLUMN()))=TRUNC(INDIRECT(ADDRESS(ROW(),COLUMN())))</formula>
    </cfRule>
  </conditionalFormatting>
  <conditionalFormatting sqref="AO26:AT26">
    <cfRule type="expression" dxfId="2325" priority="50">
      <formula>INDIRECT(ADDRESS(ROW(),COLUMN()))=TRUNC(INDIRECT(ADDRESS(ROW(),COLUMN())))</formula>
    </cfRule>
  </conditionalFormatting>
  <conditionalFormatting sqref="AU27">
    <cfRule type="expression" dxfId="2324" priority="51">
      <formula>INDIRECT(ADDRESS(ROW(),COLUMN()))=TRUNC(INDIRECT(ADDRESS(ROW(),COLUMN())))</formula>
    </cfRule>
  </conditionalFormatting>
  <conditionalFormatting sqref="AU26">
    <cfRule type="expression" dxfId="2323" priority="52">
      <formula>INDIRECT(ADDRESS(ROW(),COLUMN()))=TRUNC(INDIRECT(ADDRESS(ROW(),COLUMN())))</formula>
    </cfRule>
  </conditionalFormatting>
  <conditionalFormatting sqref="AV27:AW27">
    <cfRule type="expression" dxfId="2322" priority="53">
      <formula>INDIRECT(ADDRESS(ROW(),COLUMN()))=TRUNC(INDIRECT(ADDRESS(ROW(),COLUMN())))</formula>
    </cfRule>
  </conditionalFormatting>
  <conditionalFormatting sqref="AV26:AW26">
    <cfRule type="expression" dxfId="2321" priority="54">
      <formula>INDIRECT(ADDRESS(ROW(),COLUMN()))=TRUNC(INDIRECT(ADDRESS(ROW(),COLUMN())))</formula>
    </cfRule>
  </conditionalFormatting>
  <conditionalFormatting sqref="S30">
    <cfRule type="expression" dxfId="2320" priority="55">
      <formula>INDIRECT(ADDRESS(ROW(),COLUMN()))=TRUNC(INDIRECT(ADDRESS(ROW(),COLUMN())))</formula>
    </cfRule>
  </conditionalFormatting>
  <conditionalFormatting sqref="S29">
    <cfRule type="expression" dxfId="2319" priority="56">
      <formula>INDIRECT(ADDRESS(ROW(),COLUMN()))=TRUNC(INDIRECT(ADDRESS(ROW(),COLUMN())))</formula>
    </cfRule>
  </conditionalFormatting>
  <conditionalFormatting sqref="T30:Y30">
    <cfRule type="expression" dxfId="2318" priority="57">
      <formula>INDIRECT(ADDRESS(ROW(),COLUMN()))=TRUNC(INDIRECT(ADDRESS(ROW(),COLUMN())))</formula>
    </cfRule>
  </conditionalFormatting>
  <conditionalFormatting sqref="T29:Y29">
    <cfRule type="expression" dxfId="2317" priority="58">
      <formula>INDIRECT(ADDRESS(ROW(),COLUMN()))=TRUNC(INDIRECT(ADDRESS(ROW(),COLUMN())))</formula>
    </cfRule>
  </conditionalFormatting>
  <conditionalFormatting sqref="Z30">
    <cfRule type="expression" dxfId="2316" priority="59">
      <formula>INDIRECT(ADDRESS(ROW(),COLUMN()))=TRUNC(INDIRECT(ADDRESS(ROW(),COLUMN())))</formula>
    </cfRule>
  </conditionalFormatting>
  <conditionalFormatting sqref="Z29">
    <cfRule type="expression" dxfId="2315" priority="60">
      <formula>INDIRECT(ADDRESS(ROW(),COLUMN()))=TRUNC(INDIRECT(ADDRESS(ROW(),COLUMN())))</formula>
    </cfRule>
  </conditionalFormatting>
  <conditionalFormatting sqref="AA30:AF30">
    <cfRule type="expression" dxfId="2314" priority="61">
      <formula>INDIRECT(ADDRESS(ROW(),COLUMN()))=TRUNC(INDIRECT(ADDRESS(ROW(),COLUMN())))</formula>
    </cfRule>
  </conditionalFormatting>
  <conditionalFormatting sqref="AA29:AF29">
    <cfRule type="expression" dxfId="2313" priority="62">
      <formula>INDIRECT(ADDRESS(ROW(),COLUMN()))=TRUNC(INDIRECT(ADDRESS(ROW(),COLUMN())))</formula>
    </cfRule>
  </conditionalFormatting>
  <conditionalFormatting sqref="AG30">
    <cfRule type="expression" dxfId="2312" priority="63">
      <formula>INDIRECT(ADDRESS(ROW(),COLUMN()))=TRUNC(INDIRECT(ADDRESS(ROW(),COLUMN())))</formula>
    </cfRule>
  </conditionalFormatting>
  <conditionalFormatting sqref="AG29">
    <cfRule type="expression" dxfId="2311" priority="64">
      <formula>INDIRECT(ADDRESS(ROW(),COLUMN()))=TRUNC(INDIRECT(ADDRESS(ROW(),COLUMN())))</formula>
    </cfRule>
  </conditionalFormatting>
  <conditionalFormatting sqref="AH30:AM30">
    <cfRule type="expression" dxfId="2310" priority="65">
      <formula>INDIRECT(ADDRESS(ROW(),COLUMN()))=TRUNC(INDIRECT(ADDRESS(ROW(),COLUMN())))</formula>
    </cfRule>
  </conditionalFormatting>
  <conditionalFormatting sqref="AH29:AM29">
    <cfRule type="expression" dxfId="2309" priority="66">
      <formula>INDIRECT(ADDRESS(ROW(),COLUMN()))=TRUNC(INDIRECT(ADDRESS(ROW(),COLUMN())))</formula>
    </cfRule>
  </conditionalFormatting>
  <conditionalFormatting sqref="AN30">
    <cfRule type="expression" dxfId="2308" priority="67">
      <formula>INDIRECT(ADDRESS(ROW(),COLUMN()))=TRUNC(INDIRECT(ADDRESS(ROW(),COLUMN())))</formula>
    </cfRule>
  </conditionalFormatting>
  <conditionalFormatting sqref="AN29">
    <cfRule type="expression" dxfId="2307" priority="68">
      <formula>INDIRECT(ADDRESS(ROW(),COLUMN()))=TRUNC(INDIRECT(ADDRESS(ROW(),COLUMN())))</formula>
    </cfRule>
  </conditionalFormatting>
  <conditionalFormatting sqref="AO30:AT30">
    <cfRule type="expression" dxfId="2306" priority="69">
      <formula>INDIRECT(ADDRESS(ROW(),COLUMN()))=TRUNC(INDIRECT(ADDRESS(ROW(),COLUMN())))</formula>
    </cfRule>
  </conditionalFormatting>
  <conditionalFormatting sqref="AO29:AT29">
    <cfRule type="expression" dxfId="2305" priority="70">
      <formula>INDIRECT(ADDRESS(ROW(),COLUMN()))=TRUNC(INDIRECT(ADDRESS(ROW(),COLUMN())))</formula>
    </cfRule>
  </conditionalFormatting>
  <conditionalFormatting sqref="AU30">
    <cfRule type="expression" dxfId="2304" priority="71">
      <formula>INDIRECT(ADDRESS(ROW(),COLUMN()))=TRUNC(INDIRECT(ADDRESS(ROW(),COLUMN())))</formula>
    </cfRule>
  </conditionalFormatting>
  <conditionalFormatting sqref="AU29">
    <cfRule type="expression" dxfId="2303" priority="72">
      <formula>INDIRECT(ADDRESS(ROW(),COLUMN()))=TRUNC(INDIRECT(ADDRESS(ROW(),COLUMN())))</formula>
    </cfRule>
  </conditionalFormatting>
  <conditionalFormatting sqref="AV30:AW30">
    <cfRule type="expression" dxfId="2302" priority="73">
      <formula>INDIRECT(ADDRESS(ROW(),COLUMN()))=TRUNC(INDIRECT(ADDRESS(ROW(),COLUMN())))</formula>
    </cfRule>
  </conditionalFormatting>
  <conditionalFormatting sqref="AV29:AW29">
    <cfRule type="expression" dxfId="2301" priority="74">
      <formula>INDIRECT(ADDRESS(ROW(),COLUMN()))=TRUNC(INDIRECT(ADDRESS(ROW(),COLUMN())))</formula>
    </cfRule>
  </conditionalFormatting>
  <conditionalFormatting sqref="S33">
    <cfRule type="expression" dxfId="2300" priority="75">
      <formula>INDIRECT(ADDRESS(ROW(),COLUMN()))=TRUNC(INDIRECT(ADDRESS(ROW(),COLUMN())))</formula>
    </cfRule>
  </conditionalFormatting>
  <conditionalFormatting sqref="S32">
    <cfRule type="expression" dxfId="2299" priority="76">
      <formula>INDIRECT(ADDRESS(ROW(),COLUMN()))=TRUNC(INDIRECT(ADDRESS(ROW(),COLUMN())))</formula>
    </cfRule>
  </conditionalFormatting>
  <conditionalFormatting sqref="T33:Y33">
    <cfRule type="expression" dxfId="2298" priority="77">
      <formula>INDIRECT(ADDRESS(ROW(),COLUMN()))=TRUNC(INDIRECT(ADDRESS(ROW(),COLUMN())))</formula>
    </cfRule>
  </conditionalFormatting>
  <conditionalFormatting sqref="T32:Y32">
    <cfRule type="expression" dxfId="2297" priority="78">
      <formula>INDIRECT(ADDRESS(ROW(),COLUMN()))=TRUNC(INDIRECT(ADDRESS(ROW(),COLUMN())))</formula>
    </cfRule>
  </conditionalFormatting>
  <conditionalFormatting sqref="Z33">
    <cfRule type="expression" dxfId="2296" priority="79">
      <formula>INDIRECT(ADDRESS(ROW(),COLUMN()))=TRUNC(INDIRECT(ADDRESS(ROW(),COLUMN())))</formula>
    </cfRule>
  </conditionalFormatting>
  <conditionalFormatting sqref="Z32">
    <cfRule type="expression" dxfId="2295" priority="80">
      <formula>INDIRECT(ADDRESS(ROW(),COLUMN()))=TRUNC(INDIRECT(ADDRESS(ROW(),COLUMN())))</formula>
    </cfRule>
  </conditionalFormatting>
  <conditionalFormatting sqref="AA33:AF33">
    <cfRule type="expression" dxfId="2294" priority="81">
      <formula>INDIRECT(ADDRESS(ROW(),COLUMN()))=TRUNC(INDIRECT(ADDRESS(ROW(),COLUMN())))</formula>
    </cfRule>
  </conditionalFormatting>
  <conditionalFormatting sqref="AA32:AF32">
    <cfRule type="expression" dxfId="2293" priority="82">
      <formula>INDIRECT(ADDRESS(ROW(),COLUMN()))=TRUNC(INDIRECT(ADDRESS(ROW(),COLUMN())))</formula>
    </cfRule>
  </conditionalFormatting>
  <conditionalFormatting sqref="AG33">
    <cfRule type="expression" dxfId="2292" priority="83">
      <formula>INDIRECT(ADDRESS(ROW(),COLUMN()))=TRUNC(INDIRECT(ADDRESS(ROW(),COLUMN())))</formula>
    </cfRule>
  </conditionalFormatting>
  <conditionalFormatting sqref="AG32">
    <cfRule type="expression" dxfId="2291" priority="84">
      <formula>INDIRECT(ADDRESS(ROW(),COLUMN()))=TRUNC(INDIRECT(ADDRESS(ROW(),COLUMN())))</formula>
    </cfRule>
  </conditionalFormatting>
  <conditionalFormatting sqref="AH33:AM33">
    <cfRule type="expression" dxfId="2290" priority="85">
      <formula>INDIRECT(ADDRESS(ROW(),COLUMN()))=TRUNC(INDIRECT(ADDRESS(ROW(),COLUMN())))</formula>
    </cfRule>
  </conditionalFormatting>
  <conditionalFormatting sqref="AH32:AM32">
    <cfRule type="expression" dxfId="2289" priority="86">
      <formula>INDIRECT(ADDRESS(ROW(),COLUMN()))=TRUNC(INDIRECT(ADDRESS(ROW(),COLUMN())))</formula>
    </cfRule>
  </conditionalFormatting>
  <conditionalFormatting sqref="AN33">
    <cfRule type="expression" dxfId="2288" priority="87">
      <formula>INDIRECT(ADDRESS(ROW(),COLUMN()))=TRUNC(INDIRECT(ADDRESS(ROW(),COLUMN())))</formula>
    </cfRule>
  </conditionalFormatting>
  <conditionalFormatting sqref="AN32">
    <cfRule type="expression" dxfId="2287" priority="88">
      <formula>INDIRECT(ADDRESS(ROW(),COLUMN()))=TRUNC(INDIRECT(ADDRESS(ROW(),COLUMN())))</formula>
    </cfRule>
  </conditionalFormatting>
  <conditionalFormatting sqref="AO33:AT33">
    <cfRule type="expression" dxfId="2286" priority="89">
      <formula>INDIRECT(ADDRESS(ROW(),COLUMN()))=TRUNC(INDIRECT(ADDRESS(ROW(),COLUMN())))</formula>
    </cfRule>
  </conditionalFormatting>
  <conditionalFormatting sqref="AO32:AT32">
    <cfRule type="expression" dxfId="2285" priority="90">
      <formula>INDIRECT(ADDRESS(ROW(),COLUMN()))=TRUNC(INDIRECT(ADDRESS(ROW(),COLUMN())))</formula>
    </cfRule>
  </conditionalFormatting>
  <conditionalFormatting sqref="AU33">
    <cfRule type="expression" dxfId="2284" priority="91">
      <formula>INDIRECT(ADDRESS(ROW(),COLUMN()))=TRUNC(INDIRECT(ADDRESS(ROW(),COLUMN())))</formula>
    </cfRule>
  </conditionalFormatting>
  <conditionalFormatting sqref="AU32">
    <cfRule type="expression" dxfId="2283" priority="92">
      <formula>INDIRECT(ADDRESS(ROW(),COLUMN()))=TRUNC(INDIRECT(ADDRESS(ROW(),COLUMN())))</formula>
    </cfRule>
  </conditionalFormatting>
  <conditionalFormatting sqref="AV33:AW33">
    <cfRule type="expression" dxfId="2282" priority="93">
      <formula>INDIRECT(ADDRESS(ROW(),COLUMN()))=TRUNC(INDIRECT(ADDRESS(ROW(),COLUMN())))</formula>
    </cfRule>
  </conditionalFormatting>
  <conditionalFormatting sqref="AV32:AW32">
    <cfRule type="expression" dxfId="2281" priority="94">
      <formula>INDIRECT(ADDRESS(ROW(),COLUMN()))=TRUNC(INDIRECT(ADDRESS(ROW(),COLUMN())))</formula>
    </cfRule>
  </conditionalFormatting>
  <conditionalFormatting sqref="S36">
    <cfRule type="expression" dxfId="2280" priority="95">
      <formula>INDIRECT(ADDRESS(ROW(),COLUMN()))=TRUNC(INDIRECT(ADDRESS(ROW(),COLUMN())))</formula>
    </cfRule>
  </conditionalFormatting>
  <conditionalFormatting sqref="S35">
    <cfRule type="expression" dxfId="2279" priority="96">
      <formula>INDIRECT(ADDRESS(ROW(),COLUMN()))=TRUNC(INDIRECT(ADDRESS(ROW(),COLUMN())))</formula>
    </cfRule>
  </conditionalFormatting>
  <conditionalFormatting sqref="T36:Y36">
    <cfRule type="expression" dxfId="2278" priority="97">
      <formula>INDIRECT(ADDRESS(ROW(),COLUMN()))=TRUNC(INDIRECT(ADDRESS(ROW(),COLUMN())))</formula>
    </cfRule>
  </conditionalFormatting>
  <conditionalFormatting sqref="T35:Y35">
    <cfRule type="expression" dxfId="2277" priority="98">
      <formula>INDIRECT(ADDRESS(ROW(),COLUMN()))=TRUNC(INDIRECT(ADDRESS(ROW(),COLUMN())))</formula>
    </cfRule>
  </conditionalFormatting>
  <conditionalFormatting sqref="Z36">
    <cfRule type="expression" dxfId="2276" priority="99">
      <formula>INDIRECT(ADDRESS(ROW(),COLUMN()))=TRUNC(INDIRECT(ADDRESS(ROW(),COLUMN())))</formula>
    </cfRule>
  </conditionalFormatting>
  <conditionalFormatting sqref="Z35">
    <cfRule type="expression" dxfId="2275" priority="100">
      <formula>INDIRECT(ADDRESS(ROW(),COLUMN()))=TRUNC(INDIRECT(ADDRESS(ROW(),COLUMN())))</formula>
    </cfRule>
  </conditionalFormatting>
  <conditionalFormatting sqref="AA36:AF36">
    <cfRule type="expression" dxfId="2274" priority="101">
      <formula>INDIRECT(ADDRESS(ROW(),COLUMN()))=TRUNC(INDIRECT(ADDRESS(ROW(),COLUMN())))</formula>
    </cfRule>
  </conditionalFormatting>
  <conditionalFormatting sqref="AA35:AF35">
    <cfRule type="expression" dxfId="2273" priority="102">
      <formula>INDIRECT(ADDRESS(ROW(),COLUMN()))=TRUNC(INDIRECT(ADDRESS(ROW(),COLUMN())))</formula>
    </cfRule>
  </conditionalFormatting>
  <conditionalFormatting sqref="AG36">
    <cfRule type="expression" dxfId="2272" priority="103">
      <formula>INDIRECT(ADDRESS(ROW(),COLUMN()))=TRUNC(INDIRECT(ADDRESS(ROW(),COLUMN())))</formula>
    </cfRule>
  </conditionalFormatting>
  <conditionalFormatting sqref="AG35">
    <cfRule type="expression" dxfId="2271" priority="104">
      <formula>INDIRECT(ADDRESS(ROW(),COLUMN()))=TRUNC(INDIRECT(ADDRESS(ROW(),COLUMN())))</formula>
    </cfRule>
  </conditionalFormatting>
  <conditionalFormatting sqref="AH36:AM36">
    <cfRule type="expression" dxfId="2270" priority="105">
      <formula>INDIRECT(ADDRESS(ROW(),COLUMN()))=TRUNC(INDIRECT(ADDRESS(ROW(),COLUMN())))</formula>
    </cfRule>
  </conditionalFormatting>
  <conditionalFormatting sqref="AH35:AM35">
    <cfRule type="expression" dxfId="2269" priority="106">
      <formula>INDIRECT(ADDRESS(ROW(),COLUMN()))=TRUNC(INDIRECT(ADDRESS(ROW(),COLUMN())))</formula>
    </cfRule>
  </conditionalFormatting>
  <conditionalFormatting sqref="AN36">
    <cfRule type="expression" dxfId="2268" priority="107">
      <formula>INDIRECT(ADDRESS(ROW(),COLUMN()))=TRUNC(INDIRECT(ADDRESS(ROW(),COLUMN())))</formula>
    </cfRule>
  </conditionalFormatting>
  <conditionalFormatting sqref="AN35">
    <cfRule type="expression" dxfId="2267" priority="108">
      <formula>INDIRECT(ADDRESS(ROW(),COLUMN()))=TRUNC(INDIRECT(ADDRESS(ROW(),COLUMN())))</formula>
    </cfRule>
  </conditionalFormatting>
  <conditionalFormatting sqref="AO36:AT36">
    <cfRule type="expression" dxfId="2266" priority="109">
      <formula>INDIRECT(ADDRESS(ROW(),COLUMN()))=TRUNC(INDIRECT(ADDRESS(ROW(),COLUMN())))</formula>
    </cfRule>
  </conditionalFormatting>
  <conditionalFormatting sqref="AO35:AT35">
    <cfRule type="expression" dxfId="2265" priority="110">
      <formula>INDIRECT(ADDRESS(ROW(),COLUMN()))=TRUNC(INDIRECT(ADDRESS(ROW(),COLUMN())))</formula>
    </cfRule>
  </conditionalFormatting>
  <conditionalFormatting sqref="AU36">
    <cfRule type="expression" dxfId="2264" priority="111">
      <formula>INDIRECT(ADDRESS(ROW(),COLUMN()))=TRUNC(INDIRECT(ADDRESS(ROW(),COLUMN())))</formula>
    </cfRule>
  </conditionalFormatting>
  <conditionalFormatting sqref="AU35">
    <cfRule type="expression" dxfId="2263" priority="112">
      <formula>INDIRECT(ADDRESS(ROW(),COLUMN()))=TRUNC(INDIRECT(ADDRESS(ROW(),COLUMN())))</formula>
    </cfRule>
  </conditionalFormatting>
  <conditionalFormatting sqref="AV36:AW36">
    <cfRule type="expression" dxfId="2262" priority="113">
      <formula>INDIRECT(ADDRESS(ROW(),COLUMN()))=TRUNC(INDIRECT(ADDRESS(ROW(),COLUMN())))</formula>
    </cfRule>
  </conditionalFormatting>
  <conditionalFormatting sqref="AV35:AW35">
    <cfRule type="expression" dxfId="2261" priority="114">
      <formula>INDIRECT(ADDRESS(ROW(),COLUMN()))=TRUNC(INDIRECT(ADDRESS(ROW(),COLUMN())))</formula>
    </cfRule>
  </conditionalFormatting>
  <conditionalFormatting sqref="S39">
    <cfRule type="expression" dxfId="2260" priority="115">
      <formula>INDIRECT(ADDRESS(ROW(),COLUMN()))=TRUNC(INDIRECT(ADDRESS(ROW(),COLUMN())))</formula>
    </cfRule>
  </conditionalFormatting>
  <conditionalFormatting sqref="S38">
    <cfRule type="expression" dxfId="2259" priority="116">
      <formula>INDIRECT(ADDRESS(ROW(),COLUMN()))=TRUNC(INDIRECT(ADDRESS(ROW(),COLUMN())))</formula>
    </cfRule>
  </conditionalFormatting>
  <conditionalFormatting sqref="T39:Y39">
    <cfRule type="expression" dxfId="2258" priority="117">
      <formula>INDIRECT(ADDRESS(ROW(),COLUMN()))=TRUNC(INDIRECT(ADDRESS(ROW(),COLUMN())))</formula>
    </cfRule>
  </conditionalFormatting>
  <conditionalFormatting sqref="T38:Y38">
    <cfRule type="expression" dxfId="2257" priority="118">
      <formula>INDIRECT(ADDRESS(ROW(),COLUMN()))=TRUNC(INDIRECT(ADDRESS(ROW(),COLUMN())))</formula>
    </cfRule>
  </conditionalFormatting>
  <conditionalFormatting sqref="Z39">
    <cfRule type="expression" dxfId="2256" priority="119">
      <formula>INDIRECT(ADDRESS(ROW(),COLUMN()))=TRUNC(INDIRECT(ADDRESS(ROW(),COLUMN())))</formula>
    </cfRule>
  </conditionalFormatting>
  <conditionalFormatting sqref="Z38">
    <cfRule type="expression" dxfId="2255" priority="120">
      <formula>INDIRECT(ADDRESS(ROW(),COLUMN()))=TRUNC(INDIRECT(ADDRESS(ROW(),COLUMN())))</formula>
    </cfRule>
  </conditionalFormatting>
  <conditionalFormatting sqref="AA39:AF39">
    <cfRule type="expression" dxfId="2254" priority="121">
      <formula>INDIRECT(ADDRESS(ROW(),COLUMN()))=TRUNC(INDIRECT(ADDRESS(ROW(),COLUMN())))</formula>
    </cfRule>
  </conditionalFormatting>
  <conditionalFormatting sqref="AA38:AF38">
    <cfRule type="expression" dxfId="2253" priority="122">
      <formula>INDIRECT(ADDRESS(ROW(),COLUMN()))=TRUNC(INDIRECT(ADDRESS(ROW(),COLUMN())))</formula>
    </cfRule>
  </conditionalFormatting>
  <conditionalFormatting sqref="AG39">
    <cfRule type="expression" dxfId="2252" priority="123">
      <formula>INDIRECT(ADDRESS(ROW(),COLUMN()))=TRUNC(INDIRECT(ADDRESS(ROW(),COLUMN())))</formula>
    </cfRule>
  </conditionalFormatting>
  <conditionalFormatting sqref="AG38">
    <cfRule type="expression" dxfId="2251" priority="124">
      <formula>INDIRECT(ADDRESS(ROW(),COLUMN()))=TRUNC(INDIRECT(ADDRESS(ROW(),COLUMN())))</formula>
    </cfRule>
  </conditionalFormatting>
  <conditionalFormatting sqref="AH39:AM39">
    <cfRule type="expression" dxfId="2250" priority="125">
      <formula>INDIRECT(ADDRESS(ROW(),COLUMN()))=TRUNC(INDIRECT(ADDRESS(ROW(),COLUMN())))</formula>
    </cfRule>
  </conditionalFormatting>
  <conditionalFormatting sqref="AH38:AM38">
    <cfRule type="expression" dxfId="2249" priority="126">
      <formula>INDIRECT(ADDRESS(ROW(),COLUMN()))=TRUNC(INDIRECT(ADDRESS(ROW(),COLUMN())))</formula>
    </cfRule>
  </conditionalFormatting>
  <conditionalFormatting sqref="AN39">
    <cfRule type="expression" dxfId="2248" priority="127">
      <formula>INDIRECT(ADDRESS(ROW(),COLUMN()))=TRUNC(INDIRECT(ADDRESS(ROW(),COLUMN())))</formula>
    </cfRule>
  </conditionalFormatting>
  <conditionalFormatting sqref="AN38">
    <cfRule type="expression" dxfId="2247" priority="128">
      <formula>INDIRECT(ADDRESS(ROW(),COLUMN()))=TRUNC(INDIRECT(ADDRESS(ROW(),COLUMN())))</formula>
    </cfRule>
  </conditionalFormatting>
  <conditionalFormatting sqref="AO39:AT39">
    <cfRule type="expression" dxfId="2246" priority="129">
      <formula>INDIRECT(ADDRESS(ROW(),COLUMN()))=TRUNC(INDIRECT(ADDRESS(ROW(),COLUMN())))</formula>
    </cfRule>
  </conditionalFormatting>
  <conditionalFormatting sqref="AO38:AT38">
    <cfRule type="expression" dxfId="2245" priority="130">
      <formula>INDIRECT(ADDRESS(ROW(),COLUMN()))=TRUNC(INDIRECT(ADDRESS(ROW(),COLUMN())))</formula>
    </cfRule>
  </conditionalFormatting>
  <conditionalFormatting sqref="AU39">
    <cfRule type="expression" dxfId="2244" priority="131">
      <formula>INDIRECT(ADDRESS(ROW(),COLUMN()))=TRUNC(INDIRECT(ADDRESS(ROW(),COLUMN())))</formula>
    </cfRule>
  </conditionalFormatting>
  <conditionalFormatting sqref="AU38">
    <cfRule type="expression" dxfId="2243" priority="132">
      <formula>INDIRECT(ADDRESS(ROW(),COLUMN()))=TRUNC(INDIRECT(ADDRESS(ROW(),COLUMN())))</formula>
    </cfRule>
  </conditionalFormatting>
  <conditionalFormatting sqref="AV39:AW39">
    <cfRule type="expression" dxfId="2242" priority="133">
      <formula>INDIRECT(ADDRESS(ROW(),COLUMN()))=TRUNC(INDIRECT(ADDRESS(ROW(),COLUMN())))</formula>
    </cfRule>
  </conditionalFormatting>
  <conditionalFormatting sqref="AV38:AW38">
    <cfRule type="expression" dxfId="2241" priority="134">
      <formula>INDIRECT(ADDRESS(ROW(),COLUMN()))=TRUNC(INDIRECT(ADDRESS(ROW(),COLUMN())))</formula>
    </cfRule>
  </conditionalFormatting>
  <conditionalFormatting sqref="S42">
    <cfRule type="expression" dxfId="2240" priority="135">
      <formula>INDIRECT(ADDRESS(ROW(),COLUMN()))=TRUNC(INDIRECT(ADDRESS(ROW(),COLUMN())))</formula>
    </cfRule>
  </conditionalFormatting>
  <conditionalFormatting sqref="S41">
    <cfRule type="expression" dxfId="2239" priority="136">
      <formula>INDIRECT(ADDRESS(ROW(),COLUMN()))=TRUNC(INDIRECT(ADDRESS(ROW(),COLUMN())))</formula>
    </cfRule>
  </conditionalFormatting>
  <conditionalFormatting sqref="T42:Y42">
    <cfRule type="expression" dxfId="2238" priority="137">
      <formula>INDIRECT(ADDRESS(ROW(),COLUMN()))=TRUNC(INDIRECT(ADDRESS(ROW(),COLUMN())))</formula>
    </cfRule>
  </conditionalFormatting>
  <conditionalFormatting sqref="T41:Y41">
    <cfRule type="expression" dxfId="2237" priority="138">
      <formula>INDIRECT(ADDRESS(ROW(),COLUMN()))=TRUNC(INDIRECT(ADDRESS(ROW(),COLUMN())))</formula>
    </cfRule>
  </conditionalFormatting>
  <conditionalFormatting sqref="Z42">
    <cfRule type="expression" dxfId="2236" priority="139">
      <formula>INDIRECT(ADDRESS(ROW(),COLUMN()))=TRUNC(INDIRECT(ADDRESS(ROW(),COLUMN())))</formula>
    </cfRule>
  </conditionalFormatting>
  <conditionalFormatting sqref="Z41">
    <cfRule type="expression" dxfId="2235" priority="140">
      <formula>INDIRECT(ADDRESS(ROW(),COLUMN()))=TRUNC(INDIRECT(ADDRESS(ROW(),COLUMN())))</formula>
    </cfRule>
  </conditionalFormatting>
  <conditionalFormatting sqref="AA42:AF42">
    <cfRule type="expression" dxfId="2234" priority="141">
      <formula>INDIRECT(ADDRESS(ROW(),COLUMN()))=TRUNC(INDIRECT(ADDRESS(ROW(),COLUMN())))</formula>
    </cfRule>
  </conditionalFormatting>
  <conditionalFormatting sqref="AA41:AF41">
    <cfRule type="expression" dxfId="2233" priority="142">
      <formula>INDIRECT(ADDRESS(ROW(),COLUMN()))=TRUNC(INDIRECT(ADDRESS(ROW(),COLUMN())))</formula>
    </cfRule>
  </conditionalFormatting>
  <conditionalFormatting sqref="AG42">
    <cfRule type="expression" dxfId="2232" priority="143">
      <formula>INDIRECT(ADDRESS(ROW(),COLUMN()))=TRUNC(INDIRECT(ADDRESS(ROW(),COLUMN())))</formula>
    </cfRule>
  </conditionalFormatting>
  <conditionalFormatting sqref="AG41">
    <cfRule type="expression" dxfId="2231" priority="144">
      <formula>INDIRECT(ADDRESS(ROW(),COLUMN()))=TRUNC(INDIRECT(ADDRESS(ROW(),COLUMN())))</formula>
    </cfRule>
  </conditionalFormatting>
  <conditionalFormatting sqref="AH42:AM42">
    <cfRule type="expression" dxfId="2230" priority="145">
      <formula>INDIRECT(ADDRESS(ROW(),COLUMN()))=TRUNC(INDIRECT(ADDRESS(ROW(),COLUMN())))</formula>
    </cfRule>
  </conditionalFormatting>
  <conditionalFormatting sqref="AH41:AM41">
    <cfRule type="expression" dxfId="2229" priority="146">
      <formula>INDIRECT(ADDRESS(ROW(),COLUMN()))=TRUNC(INDIRECT(ADDRESS(ROW(),COLUMN())))</formula>
    </cfRule>
  </conditionalFormatting>
  <conditionalFormatting sqref="AN42">
    <cfRule type="expression" dxfId="2228" priority="147">
      <formula>INDIRECT(ADDRESS(ROW(),COLUMN()))=TRUNC(INDIRECT(ADDRESS(ROW(),COLUMN())))</formula>
    </cfRule>
  </conditionalFormatting>
  <conditionalFormatting sqref="AN41">
    <cfRule type="expression" dxfId="2227" priority="148">
      <formula>INDIRECT(ADDRESS(ROW(),COLUMN()))=TRUNC(INDIRECT(ADDRESS(ROW(),COLUMN())))</formula>
    </cfRule>
  </conditionalFormatting>
  <conditionalFormatting sqref="AO42:AT42">
    <cfRule type="expression" dxfId="2226" priority="149">
      <formula>INDIRECT(ADDRESS(ROW(),COLUMN()))=TRUNC(INDIRECT(ADDRESS(ROW(),COLUMN())))</formula>
    </cfRule>
  </conditionalFormatting>
  <conditionalFormatting sqref="AO41:AT41">
    <cfRule type="expression" dxfId="2225" priority="150">
      <formula>INDIRECT(ADDRESS(ROW(),COLUMN()))=TRUNC(INDIRECT(ADDRESS(ROW(),COLUMN())))</formula>
    </cfRule>
  </conditionalFormatting>
  <conditionalFormatting sqref="AU42">
    <cfRule type="expression" dxfId="2224" priority="151">
      <formula>INDIRECT(ADDRESS(ROW(),COLUMN()))=TRUNC(INDIRECT(ADDRESS(ROW(),COLUMN())))</formula>
    </cfRule>
  </conditionalFormatting>
  <conditionalFormatting sqref="AU41">
    <cfRule type="expression" dxfId="2223" priority="152">
      <formula>INDIRECT(ADDRESS(ROW(),COLUMN()))=TRUNC(INDIRECT(ADDRESS(ROW(),COLUMN())))</formula>
    </cfRule>
  </conditionalFormatting>
  <conditionalFormatting sqref="AV42:AW42">
    <cfRule type="expression" dxfId="2222" priority="153">
      <formula>INDIRECT(ADDRESS(ROW(),COLUMN()))=TRUNC(INDIRECT(ADDRESS(ROW(),COLUMN())))</formula>
    </cfRule>
  </conditionalFormatting>
  <conditionalFormatting sqref="AV41:AW41">
    <cfRule type="expression" dxfId="2221" priority="154">
      <formula>INDIRECT(ADDRESS(ROW(),COLUMN()))=TRUNC(INDIRECT(ADDRESS(ROW(),COLUMN())))</formula>
    </cfRule>
  </conditionalFormatting>
  <conditionalFormatting sqref="S45">
    <cfRule type="expression" dxfId="2220" priority="155">
      <formula>INDIRECT(ADDRESS(ROW(),COLUMN()))=TRUNC(INDIRECT(ADDRESS(ROW(),COLUMN())))</formula>
    </cfRule>
  </conditionalFormatting>
  <conditionalFormatting sqref="S44">
    <cfRule type="expression" dxfId="2219" priority="156">
      <formula>INDIRECT(ADDRESS(ROW(),COLUMN()))=TRUNC(INDIRECT(ADDRESS(ROW(),COLUMN())))</formula>
    </cfRule>
  </conditionalFormatting>
  <conditionalFormatting sqref="T45:Y45">
    <cfRule type="expression" dxfId="2218" priority="157">
      <formula>INDIRECT(ADDRESS(ROW(),COLUMN()))=TRUNC(INDIRECT(ADDRESS(ROW(),COLUMN())))</formula>
    </cfRule>
  </conditionalFormatting>
  <conditionalFormatting sqref="T44:Y44">
    <cfRule type="expression" dxfId="2217" priority="158">
      <formula>INDIRECT(ADDRESS(ROW(),COLUMN()))=TRUNC(INDIRECT(ADDRESS(ROW(),COLUMN())))</formula>
    </cfRule>
  </conditionalFormatting>
  <conditionalFormatting sqref="Z45">
    <cfRule type="expression" dxfId="2216" priority="159">
      <formula>INDIRECT(ADDRESS(ROW(),COLUMN()))=TRUNC(INDIRECT(ADDRESS(ROW(),COLUMN())))</formula>
    </cfRule>
  </conditionalFormatting>
  <conditionalFormatting sqref="Z44">
    <cfRule type="expression" dxfId="2215" priority="160">
      <formula>INDIRECT(ADDRESS(ROW(),COLUMN()))=TRUNC(INDIRECT(ADDRESS(ROW(),COLUMN())))</formula>
    </cfRule>
  </conditionalFormatting>
  <conditionalFormatting sqref="AA45:AF45">
    <cfRule type="expression" dxfId="2214" priority="161">
      <formula>INDIRECT(ADDRESS(ROW(),COLUMN()))=TRUNC(INDIRECT(ADDRESS(ROW(),COLUMN())))</formula>
    </cfRule>
  </conditionalFormatting>
  <conditionalFormatting sqref="AA44:AF44">
    <cfRule type="expression" dxfId="2213" priority="162">
      <formula>INDIRECT(ADDRESS(ROW(),COLUMN()))=TRUNC(INDIRECT(ADDRESS(ROW(),COLUMN())))</formula>
    </cfRule>
  </conditionalFormatting>
  <conditionalFormatting sqref="AG45">
    <cfRule type="expression" dxfId="2212" priority="163">
      <formula>INDIRECT(ADDRESS(ROW(),COLUMN()))=TRUNC(INDIRECT(ADDRESS(ROW(),COLUMN())))</formula>
    </cfRule>
  </conditionalFormatting>
  <conditionalFormatting sqref="AG44">
    <cfRule type="expression" dxfId="2211" priority="164">
      <formula>INDIRECT(ADDRESS(ROW(),COLUMN()))=TRUNC(INDIRECT(ADDRESS(ROW(),COLUMN())))</formula>
    </cfRule>
  </conditionalFormatting>
  <conditionalFormatting sqref="AH45:AM45">
    <cfRule type="expression" dxfId="2210" priority="165">
      <formula>INDIRECT(ADDRESS(ROW(),COLUMN()))=TRUNC(INDIRECT(ADDRESS(ROW(),COLUMN())))</formula>
    </cfRule>
  </conditionalFormatting>
  <conditionalFormatting sqref="AH44:AM44">
    <cfRule type="expression" dxfId="2209" priority="166">
      <formula>INDIRECT(ADDRESS(ROW(),COLUMN()))=TRUNC(INDIRECT(ADDRESS(ROW(),COLUMN())))</formula>
    </cfRule>
  </conditionalFormatting>
  <conditionalFormatting sqref="AN45">
    <cfRule type="expression" dxfId="2208" priority="167">
      <formula>INDIRECT(ADDRESS(ROW(),COLUMN()))=TRUNC(INDIRECT(ADDRESS(ROW(),COLUMN())))</formula>
    </cfRule>
  </conditionalFormatting>
  <conditionalFormatting sqref="AN44">
    <cfRule type="expression" dxfId="2207" priority="168">
      <formula>INDIRECT(ADDRESS(ROW(),COLUMN()))=TRUNC(INDIRECT(ADDRESS(ROW(),COLUMN())))</formula>
    </cfRule>
  </conditionalFormatting>
  <conditionalFormatting sqref="AO45:AT45">
    <cfRule type="expression" dxfId="2206" priority="169">
      <formula>INDIRECT(ADDRESS(ROW(),COLUMN()))=TRUNC(INDIRECT(ADDRESS(ROW(),COLUMN())))</formula>
    </cfRule>
  </conditionalFormatting>
  <conditionalFormatting sqref="AO44:AT44">
    <cfRule type="expression" dxfId="2205" priority="170">
      <formula>INDIRECT(ADDRESS(ROW(),COLUMN()))=TRUNC(INDIRECT(ADDRESS(ROW(),COLUMN())))</formula>
    </cfRule>
  </conditionalFormatting>
  <conditionalFormatting sqref="AU45">
    <cfRule type="expression" dxfId="2204" priority="171">
      <formula>INDIRECT(ADDRESS(ROW(),COLUMN()))=TRUNC(INDIRECT(ADDRESS(ROW(),COLUMN())))</formula>
    </cfRule>
  </conditionalFormatting>
  <conditionalFormatting sqref="AU44">
    <cfRule type="expression" dxfId="2203" priority="172">
      <formula>INDIRECT(ADDRESS(ROW(),COLUMN()))=TRUNC(INDIRECT(ADDRESS(ROW(),COLUMN())))</formula>
    </cfRule>
  </conditionalFormatting>
  <conditionalFormatting sqref="AV45:AW45">
    <cfRule type="expression" dxfId="2202" priority="173">
      <formula>INDIRECT(ADDRESS(ROW(),COLUMN()))=TRUNC(INDIRECT(ADDRESS(ROW(),COLUMN())))</formula>
    </cfRule>
  </conditionalFormatting>
  <conditionalFormatting sqref="AV44:AW44">
    <cfRule type="expression" dxfId="2201" priority="174">
      <formula>INDIRECT(ADDRESS(ROW(),COLUMN()))=TRUNC(INDIRECT(ADDRESS(ROW(),COLUMN())))</formula>
    </cfRule>
  </conditionalFormatting>
  <conditionalFormatting sqref="S48">
    <cfRule type="expression" dxfId="2200" priority="175">
      <formula>INDIRECT(ADDRESS(ROW(),COLUMN()))=TRUNC(INDIRECT(ADDRESS(ROW(),COLUMN())))</formula>
    </cfRule>
  </conditionalFormatting>
  <conditionalFormatting sqref="S47">
    <cfRule type="expression" dxfId="2199" priority="176">
      <formula>INDIRECT(ADDRESS(ROW(),COLUMN()))=TRUNC(INDIRECT(ADDRESS(ROW(),COLUMN())))</formula>
    </cfRule>
  </conditionalFormatting>
  <conditionalFormatting sqref="T48:Y48">
    <cfRule type="expression" dxfId="2198" priority="177">
      <formula>INDIRECT(ADDRESS(ROW(),COLUMN()))=TRUNC(INDIRECT(ADDRESS(ROW(),COLUMN())))</formula>
    </cfRule>
  </conditionalFormatting>
  <conditionalFormatting sqref="T47:Y47">
    <cfRule type="expression" dxfId="2197" priority="178">
      <formula>INDIRECT(ADDRESS(ROW(),COLUMN()))=TRUNC(INDIRECT(ADDRESS(ROW(),COLUMN())))</formula>
    </cfRule>
  </conditionalFormatting>
  <conditionalFormatting sqref="Z48">
    <cfRule type="expression" dxfId="2196" priority="179">
      <formula>INDIRECT(ADDRESS(ROW(),COLUMN()))=TRUNC(INDIRECT(ADDRESS(ROW(),COLUMN())))</formula>
    </cfRule>
  </conditionalFormatting>
  <conditionalFormatting sqref="Z47">
    <cfRule type="expression" dxfId="2195" priority="180">
      <formula>INDIRECT(ADDRESS(ROW(),COLUMN()))=TRUNC(INDIRECT(ADDRESS(ROW(),COLUMN())))</formula>
    </cfRule>
  </conditionalFormatting>
  <conditionalFormatting sqref="AA48:AF48">
    <cfRule type="expression" dxfId="2194" priority="181">
      <formula>INDIRECT(ADDRESS(ROW(),COLUMN()))=TRUNC(INDIRECT(ADDRESS(ROW(),COLUMN())))</formula>
    </cfRule>
  </conditionalFormatting>
  <conditionalFormatting sqref="AA47:AF47">
    <cfRule type="expression" dxfId="2193" priority="182">
      <formula>INDIRECT(ADDRESS(ROW(),COLUMN()))=TRUNC(INDIRECT(ADDRESS(ROW(),COLUMN())))</formula>
    </cfRule>
  </conditionalFormatting>
  <conditionalFormatting sqref="AG48">
    <cfRule type="expression" dxfId="2192" priority="183">
      <formula>INDIRECT(ADDRESS(ROW(),COLUMN()))=TRUNC(INDIRECT(ADDRESS(ROW(),COLUMN())))</formula>
    </cfRule>
  </conditionalFormatting>
  <conditionalFormatting sqref="AG47">
    <cfRule type="expression" dxfId="2191" priority="184">
      <formula>INDIRECT(ADDRESS(ROW(),COLUMN()))=TRUNC(INDIRECT(ADDRESS(ROW(),COLUMN())))</formula>
    </cfRule>
  </conditionalFormatting>
  <conditionalFormatting sqref="AH48:AM48">
    <cfRule type="expression" dxfId="2190" priority="185">
      <formula>INDIRECT(ADDRESS(ROW(),COLUMN()))=TRUNC(INDIRECT(ADDRESS(ROW(),COLUMN())))</formula>
    </cfRule>
  </conditionalFormatting>
  <conditionalFormatting sqref="AH47:AM47">
    <cfRule type="expression" dxfId="2189" priority="186">
      <formula>INDIRECT(ADDRESS(ROW(),COLUMN()))=TRUNC(INDIRECT(ADDRESS(ROW(),COLUMN())))</formula>
    </cfRule>
  </conditionalFormatting>
  <conditionalFormatting sqref="AN48">
    <cfRule type="expression" dxfId="2188" priority="187">
      <formula>INDIRECT(ADDRESS(ROW(),COLUMN()))=TRUNC(INDIRECT(ADDRESS(ROW(),COLUMN())))</formula>
    </cfRule>
  </conditionalFormatting>
  <conditionalFormatting sqref="AN47">
    <cfRule type="expression" dxfId="2187" priority="188">
      <formula>INDIRECT(ADDRESS(ROW(),COLUMN()))=TRUNC(INDIRECT(ADDRESS(ROW(),COLUMN())))</formula>
    </cfRule>
  </conditionalFormatting>
  <conditionalFormatting sqref="AO48:AT48">
    <cfRule type="expression" dxfId="2186" priority="189">
      <formula>INDIRECT(ADDRESS(ROW(),COLUMN()))=TRUNC(INDIRECT(ADDRESS(ROW(),COLUMN())))</formula>
    </cfRule>
  </conditionalFormatting>
  <conditionalFormatting sqref="AO47:AT47">
    <cfRule type="expression" dxfId="2185" priority="190">
      <formula>INDIRECT(ADDRESS(ROW(),COLUMN()))=TRUNC(INDIRECT(ADDRESS(ROW(),COLUMN())))</formula>
    </cfRule>
  </conditionalFormatting>
  <conditionalFormatting sqref="AU48">
    <cfRule type="expression" dxfId="2184" priority="191">
      <formula>INDIRECT(ADDRESS(ROW(),COLUMN()))=TRUNC(INDIRECT(ADDRESS(ROW(),COLUMN())))</formula>
    </cfRule>
  </conditionalFormatting>
  <conditionalFormatting sqref="AU47">
    <cfRule type="expression" dxfId="2183" priority="192">
      <formula>INDIRECT(ADDRESS(ROW(),COLUMN()))=TRUNC(INDIRECT(ADDRESS(ROW(),COLUMN())))</formula>
    </cfRule>
  </conditionalFormatting>
  <conditionalFormatting sqref="AV48:AW48">
    <cfRule type="expression" dxfId="2182" priority="193">
      <formula>INDIRECT(ADDRESS(ROW(),COLUMN()))=TRUNC(INDIRECT(ADDRESS(ROW(),COLUMN())))</formula>
    </cfRule>
  </conditionalFormatting>
  <conditionalFormatting sqref="AV47:AW47">
    <cfRule type="expression" dxfId="2181" priority="194">
      <formula>INDIRECT(ADDRESS(ROW(),COLUMN()))=TRUNC(INDIRECT(ADDRESS(ROW(),COLUMN())))</formula>
    </cfRule>
  </conditionalFormatting>
  <conditionalFormatting sqref="S51">
    <cfRule type="expression" dxfId="2180" priority="195">
      <formula>INDIRECT(ADDRESS(ROW(),COLUMN()))=TRUNC(INDIRECT(ADDRESS(ROW(),COLUMN())))</formula>
    </cfRule>
  </conditionalFormatting>
  <conditionalFormatting sqref="S50">
    <cfRule type="expression" dxfId="2179" priority="196">
      <formula>INDIRECT(ADDRESS(ROW(),COLUMN()))=TRUNC(INDIRECT(ADDRESS(ROW(),COLUMN())))</formula>
    </cfRule>
  </conditionalFormatting>
  <conditionalFormatting sqref="T51:Y51">
    <cfRule type="expression" dxfId="2178" priority="197">
      <formula>INDIRECT(ADDRESS(ROW(),COLUMN()))=TRUNC(INDIRECT(ADDRESS(ROW(),COLUMN())))</formula>
    </cfRule>
  </conditionalFormatting>
  <conditionalFormatting sqref="T50:Y50">
    <cfRule type="expression" dxfId="2177" priority="198">
      <formula>INDIRECT(ADDRESS(ROW(),COLUMN()))=TRUNC(INDIRECT(ADDRESS(ROW(),COLUMN())))</formula>
    </cfRule>
  </conditionalFormatting>
  <conditionalFormatting sqref="Z51">
    <cfRule type="expression" dxfId="2176" priority="199">
      <formula>INDIRECT(ADDRESS(ROW(),COLUMN()))=TRUNC(INDIRECT(ADDRESS(ROW(),COLUMN())))</formula>
    </cfRule>
  </conditionalFormatting>
  <conditionalFormatting sqref="Z50">
    <cfRule type="expression" dxfId="2175" priority="200">
      <formula>INDIRECT(ADDRESS(ROW(),COLUMN()))=TRUNC(INDIRECT(ADDRESS(ROW(),COLUMN())))</formula>
    </cfRule>
  </conditionalFormatting>
  <conditionalFormatting sqref="AA51:AF51">
    <cfRule type="expression" dxfId="2174" priority="201">
      <formula>INDIRECT(ADDRESS(ROW(),COLUMN()))=TRUNC(INDIRECT(ADDRESS(ROW(),COLUMN())))</formula>
    </cfRule>
  </conditionalFormatting>
  <conditionalFormatting sqref="AA50:AF50">
    <cfRule type="expression" dxfId="2173" priority="202">
      <formula>INDIRECT(ADDRESS(ROW(),COLUMN()))=TRUNC(INDIRECT(ADDRESS(ROW(),COLUMN())))</formula>
    </cfRule>
  </conditionalFormatting>
  <conditionalFormatting sqref="AG51">
    <cfRule type="expression" dxfId="2172" priority="203">
      <formula>INDIRECT(ADDRESS(ROW(),COLUMN()))=TRUNC(INDIRECT(ADDRESS(ROW(),COLUMN())))</formula>
    </cfRule>
  </conditionalFormatting>
  <conditionalFormatting sqref="AG50">
    <cfRule type="expression" dxfId="2171" priority="204">
      <formula>INDIRECT(ADDRESS(ROW(),COLUMN()))=TRUNC(INDIRECT(ADDRESS(ROW(),COLUMN())))</formula>
    </cfRule>
  </conditionalFormatting>
  <conditionalFormatting sqref="AH51:AM51">
    <cfRule type="expression" dxfId="2170" priority="205">
      <formula>INDIRECT(ADDRESS(ROW(),COLUMN()))=TRUNC(INDIRECT(ADDRESS(ROW(),COLUMN())))</formula>
    </cfRule>
  </conditionalFormatting>
  <conditionalFormatting sqref="AH50:AM50">
    <cfRule type="expression" dxfId="2169" priority="206">
      <formula>INDIRECT(ADDRESS(ROW(),COLUMN()))=TRUNC(INDIRECT(ADDRESS(ROW(),COLUMN())))</formula>
    </cfRule>
  </conditionalFormatting>
  <conditionalFormatting sqref="AN51">
    <cfRule type="expression" dxfId="2168" priority="207">
      <formula>INDIRECT(ADDRESS(ROW(),COLUMN()))=TRUNC(INDIRECT(ADDRESS(ROW(),COLUMN())))</formula>
    </cfRule>
  </conditionalFormatting>
  <conditionalFormatting sqref="AN50">
    <cfRule type="expression" dxfId="2167" priority="208">
      <formula>INDIRECT(ADDRESS(ROW(),COLUMN()))=TRUNC(INDIRECT(ADDRESS(ROW(),COLUMN())))</formula>
    </cfRule>
  </conditionalFormatting>
  <conditionalFormatting sqref="AO51:AT51">
    <cfRule type="expression" dxfId="2166" priority="209">
      <formula>INDIRECT(ADDRESS(ROW(),COLUMN()))=TRUNC(INDIRECT(ADDRESS(ROW(),COLUMN())))</formula>
    </cfRule>
  </conditionalFormatting>
  <conditionalFormatting sqref="AO50:AT50">
    <cfRule type="expression" dxfId="2165" priority="210">
      <formula>INDIRECT(ADDRESS(ROW(),COLUMN()))=TRUNC(INDIRECT(ADDRESS(ROW(),COLUMN())))</formula>
    </cfRule>
  </conditionalFormatting>
  <conditionalFormatting sqref="AU51">
    <cfRule type="expression" dxfId="2164" priority="211">
      <formula>INDIRECT(ADDRESS(ROW(),COLUMN()))=TRUNC(INDIRECT(ADDRESS(ROW(),COLUMN())))</formula>
    </cfRule>
  </conditionalFormatting>
  <conditionalFormatting sqref="AU50">
    <cfRule type="expression" dxfId="2163" priority="212">
      <formula>INDIRECT(ADDRESS(ROW(),COLUMN()))=TRUNC(INDIRECT(ADDRESS(ROW(),COLUMN())))</formula>
    </cfRule>
  </conditionalFormatting>
  <conditionalFormatting sqref="AV51:AW51">
    <cfRule type="expression" dxfId="2162" priority="213">
      <formula>INDIRECT(ADDRESS(ROW(),COLUMN()))=TRUNC(INDIRECT(ADDRESS(ROW(),COLUMN())))</formula>
    </cfRule>
  </conditionalFormatting>
  <conditionalFormatting sqref="AV50:AW50">
    <cfRule type="expression" dxfId="2161" priority="214">
      <formula>INDIRECT(ADDRESS(ROW(),COLUMN()))=TRUNC(INDIRECT(ADDRESS(ROW(),COLUMN())))</formula>
    </cfRule>
  </conditionalFormatting>
  <conditionalFormatting sqref="S54">
    <cfRule type="expression" dxfId="2160" priority="215">
      <formula>INDIRECT(ADDRESS(ROW(),COLUMN()))=TRUNC(INDIRECT(ADDRESS(ROW(),COLUMN())))</formula>
    </cfRule>
  </conditionalFormatting>
  <conditionalFormatting sqref="S53">
    <cfRule type="expression" dxfId="2159" priority="216">
      <formula>INDIRECT(ADDRESS(ROW(),COLUMN()))=TRUNC(INDIRECT(ADDRESS(ROW(),COLUMN())))</formula>
    </cfRule>
  </conditionalFormatting>
  <conditionalFormatting sqref="T54:Y54">
    <cfRule type="expression" dxfId="2158" priority="217">
      <formula>INDIRECT(ADDRESS(ROW(),COLUMN()))=TRUNC(INDIRECT(ADDRESS(ROW(),COLUMN())))</formula>
    </cfRule>
  </conditionalFormatting>
  <conditionalFormatting sqref="T53:Y53">
    <cfRule type="expression" dxfId="2157" priority="218">
      <formula>INDIRECT(ADDRESS(ROW(),COLUMN()))=TRUNC(INDIRECT(ADDRESS(ROW(),COLUMN())))</formula>
    </cfRule>
  </conditionalFormatting>
  <conditionalFormatting sqref="Z54">
    <cfRule type="expression" dxfId="2156" priority="219">
      <formula>INDIRECT(ADDRESS(ROW(),COLUMN()))=TRUNC(INDIRECT(ADDRESS(ROW(),COLUMN())))</formula>
    </cfRule>
  </conditionalFormatting>
  <conditionalFormatting sqref="Z53">
    <cfRule type="expression" dxfId="2155" priority="220">
      <formula>INDIRECT(ADDRESS(ROW(),COLUMN()))=TRUNC(INDIRECT(ADDRESS(ROW(),COLUMN())))</formula>
    </cfRule>
  </conditionalFormatting>
  <conditionalFormatting sqref="AA54:AF54">
    <cfRule type="expression" dxfId="2154" priority="221">
      <formula>INDIRECT(ADDRESS(ROW(),COLUMN()))=TRUNC(INDIRECT(ADDRESS(ROW(),COLUMN())))</formula>
    </cfRule>
  </conditionalFormatting>
  <conditionalFormatting sqref="AA53:AF53">
    <cfRule type="expression" dxfId="2153" priority="222">
      <formula>INDIRECT(ADDRESS(ROW(),COLUMN()))=TRUNC(INDIRECT(ADDRESS(ROW(),COLUMN())))</formula>
    </cfRule>
  </conditionalFormatting>
  <conditionalFormatting sqref="AG54">
    <cfRule type="expression" dxfId="2152" priority="223">
      <formula>INDIRECT(ADDRESS(ROW(),COLUMN()))=TRUNC(INDIRECT(ADDRESS(ROW(),COLUMN())))</formula>
    </cfRule>
  </conditionalFormatting>
  <conditionalFormatting sqref="AG53">
    <cfRule type="expression" dxfId="2151" priority="224">
      <formula>INDIRECT(ADDRESS(ROW(),COLUMN()))=TRUNC(INDIRECT(ADDRESS(ROW(),COLUMN())))</formula>
    </cfRule>
  </conditionalFormatting>
  <conditionalFormatting sqref="AH54:AM54">
    <cfRule type="expression" dxfId="2150" priority="225">
      <formula>INDIRECT(ADDRESS(ROW(),COLUMN()))=TRUNC(INDIRECT(ADDRESS(ROW(),COLUMN())))</formula>
    </cfRule>
  </conditionalFormatting>
  <conditionalFormatting sqref="AH53:AM53">
    <cfRule type="expression" dxfId="2149" priority="226">
      <formula>INDIRECT(ADDRESS(ROW(),COLUMN()))=TRUNC(INDIRECT(ADDRESS(ROW(),COLUMN())))</formula>
    </cfRule>
  </conditionalFormatting>
  <conditionalFormatting sqref="AN54">
    <cfRule type="expression" dxfId="2148" priority="227">
      <formula>INDIRECT(ADDRESS(ROW(),COLUMN()))=TRUNC(INDIRECT(ADDRESS(ROW(),COLUMN())))</formula>
    </cfRule>
  </conditionalFormatting>
  <conditionalFormatting sqref="AN53">
    <cfRule type="expression" dxfId="2147" priority="228">
      <formula>INDIRECT(ADDRESS(ROW(),COLUMN()))=TRUNC(INDIRECT(ADDRESS(ROW(),COLUMN())))</formula>
    </cfRule>
  </conditionalFormatting>
  <conditionalFormatting sqref="AO54:AT54">
    <cfRule type="expression" dxfId="2146" priority="229">
      <formula>INDIRECT(ADDRESS(ROW(),COLUMN()))=TRUNC(INDIRECT(ADDRESS(ROW(),COLUMN())))</formula>
    </cfRule>
  </conditionalFormatting>
  <conditionalFormatting sqref="AO53:AT53">
    <cfRule type="expression" dxfId="2145" priority="230">
      <formula>INDIRECT(ADDRESS(ROW(),COLUMN()))=TRUNC(INDIRECT(ADDRESS(ROW(),COLUMN())))</formula>
    </cfRule>
  </conditionalFormatting>
  <conditionalFormatting sqref="AU54">
    <cfRule type="expression" dxfId="2144" priority="231">
      <formula>INDIRECT(ADDRESS(ROW(),COLUMN()))=TRUNC(INDIRECT(ADDRESS(ROW(),COLUMN())))</formula>
    </cfRule>
  </conditionalFormatting>
  <conditionalFormatting sqref="AU53">
    <cfRule type="expression" dxfId="2143" priority="232">
      <formula>INDIRECT(ADDRESS(ROW(),COLUMN()))=TRUNC(INDIRECT(ADDRESS(ROW(),COLUMN())))</formula>
    </cfRule>
  </conditionalFormatting>
  <conditionalFormatting sqref="AV54:AW54">
    <cfRule type="expression" dxfId="2142" priority="233">
      <formula>INDIRECT(ADDRESS(ROW(),COLUMN()))=TRUNC(INDIRECT(ADDRESS(ROW(),COLUMN())))</formula>
    </cfRule>
  </conditionalFormatting>
  <conditionalFormatting sqref="AV53:AW53">
    <cfRule type="expression" dxfId="2141" priority="234">
      <formula>INDIRECT(ADDRESS(ROW(),COLUMN()))=TRUNC(INDIRECT(ADDRESS(ROW(),COLUMN())))</formula>
    </cfRule>
  </conditionalFormatting>
  <conditionalFormatting sqref="S57">
    <cfRule type="expression" dxfId="2140" priority="235">
      <formula>INDIRECT(ADDRESS(ROW(),COLUMN()))=TRUNC(INDIRECT(ADDRESS(ROW(),COLUMN())))</formula>
    </cfRule>
  </conditionalFormatting>
  <conditionalFormatting sqref="S56">
    <cfRule type="expression" dxfId="2139" priority="236">
      <formula>INDIRECT(ADDRESS(ROW(),COLUMN()))=TRUNC(INDIRECT(ADDRESS(ROW(),COLUMN())))</formula>
    </cfRule>
  </conditionalFormatting>
  <conditionalFormatting sqref="T57:Y57">
    <cfRule type="expression" dxfId="2138" priority="237">
      <formula>INDIRECT(ADDRESS(ROW(),COLUMN()))=TRUNC(INDIRECT(ADDRESS(ROW(),COLUMN())))</formula>
    </cfRule>
  </conditionalFormatting>
  <conditionalFormatting sqref="T56:Y56">
    <cfRule type="expression" dxfId="2137" priority="238">
      <formula>INDIRECT(ADDRESS(ROW(),COLUMN()))=TRUNC(INDIRECT(ADDRESS(ROW(),COLUMN())))</formula>
    </cfRule>
  </conditionalFormatting>
  <conditionalFormatting sqref="Z57">
    <cfRule type="expression" dxfId="2136" priority="239">
      <formula>INDIRECT(ADDRESS(ROW(),COLUMN()))=TRUNC(INDIRECT(ADDRESS(ROW(),COLUMN())))</formula>
    </cfRule>
  </conditionalFormatting>
  <conditionalFormatting sqref="Z56">
    <cfRule type="expression" dxfId="2135" priority="240">
      <formula>INDIRECT(ADDRESS(ROW(),COLUMN()))=TRUNC(INDIRECT(ADDRESS(ROW(),COLUMN())))</formula>
    </cfRule>
  </conditionalFormatting>
  <conditionalFormatting sqref="AA57:AF57">
    <cfRule type="expression" dxfId="2134" priority="241">
      <formula>INDIRECT(ADDRESS(ROW(),COLUMN()))=TRUNC(INDIRECT(ADDRESS(ROW(),COLUMN())))</formula>
    </cfRule>
  </conditionalFormatting>
  <conditionalFormatting sqref="AA56:AF56">
    <cfRule type="expression" dxfId="2133" priority="242">
      <formula>INDIRECT(ADDRESS(ROW(),COLUMN()))=TRUNC(INDIRECT(ADDRESS(ROW(),COLUMN())))</formula>
    </cfRule>
  </conditionalFormatting>
  <conditionalFormatting sqref="AG57">
    <cfRule type="expression" dxfId="2132" priority="243">
      <formula>INDIRECT(ADDRESS(ROW(),COLUMN()))=TRUNC(INDIRECT(ADDRESS(ROW(),COLUMN())))</formula>
    </cfRule>
  </conditionalFormatting>
  <conditionalFormatting sqref="AG56">
    <cfRule type="expression" dxfId="2131" priority="244">
      <formula>INDIRECT(ADDRESS(ROW(),COLUMN()))=TRUNC(INDIRECT(ADDRESS(ROW(),COLUMN())))</formula>
    </cfRule>
  </conditionalFormatting>
  <conditionalFormatting sqref="AH57:AM57">
    <cfRule type="expression" dxfId="2130" priority="245">
      <formula>INDIRECT(ADDRESS(ROW(),COLUMN()))=TRUNC(INDIRECT(ADDRESS(ROW(),COLUMN())))</formula>
    </cfRule>
  </conditionalFormatting>
  <conditionalFormatting sqref="AH56:AM56">
    <cfRule type="expression" dxfId="2129" priority="246">
      <formula>INDIRECT(ADDRESS(ROW(),COLUMN()))=TRUNC(INDIRECT(ADDRESS(ROW(),COLUMN())))</formula>
    </cfRule>
  </conditionalFormatting>
  <conditionalFormatting sqref="AN57">
    <cfRule type="expression" dxfId="2128" priority="247">
      <formula>INDIRECT(ADDRESS(ROW(),COLUMN()))=TRUNC(INDIRECT(ADDRESS(ROW(),COLUMN())))</formula>
    </cfRule>
  </conditionalFormatting>
  <conditionalFormatting sqref="AN56">
    <cfRule type="expression" dxfId="2127" priority="248">
      <formula>INDIRECT(ADDRESS(ROW(),COLUMN()))=TRUNC(INDIRECT(ADDRESS(ROW(),COLUMN())))</formula>
    </cfRule>
  </conditionalFormatting>
  <conditionalFormatting sqref="AO57:AT57">
    <cfRule type="expression" dxfId="2126" priority="249">
      <formula>INDIRECT(ADDRESS(ROW(),COLUMN()))=TRUNC(INDIRECT(ADDRESS(ROW(),COLUMN())))</formula>
    </cfRule>
  </conditionalFormatting>
  <conditionalFormatting sqref="AO56:AT56">
    <cfRule type="expression" dxfId="2125" priority="250">
      <formula>INDIRECT(ADDRESS(ROW(),COLUMN()))=TRUNC(INDIRECT(ADDRESS(ROW(),COLUMN())))</formula>
    </cfRule>
  </conditionalFormatting>
  <conditionalFormatting sqref="AU57">
    <cfRule type="expression" dxfId="2124" priority="251">
      <formula>INDIRECT(ADDRESS(ROW(),COLUMN()))=TRUNC(INDIRECT(ADDRESS(ROW(),COLUMN())))</formula>
    </cfRule>
  </conditionalFormatting>
  <conditionalFormatting sqref="AU56">
    <cfRule type="expression" dxfId="2123" priority="252">
      <formula>INDIRECT(ADDRESS(ROW(),COLUMN()))=TRUNC(INDIRECT(ADDRESS(ROW(),COLUMN())))</formula>
    </cfRule>
  </conditionalFormatting>
  <conditionalFormatting sqref="AV57:AW57">
    <cfRule type="expression" dxfId="2122" priority="253">
      <formula>INDIRECT(ADDRESS(ROW(),COLUMN()))=TRUNC(INDIRECT(ADDRESS(ROW(),COLUMN())))</formula>
    </cfRule>
  </conditionalFormatting>
  <conditionalFormatting sqref="AV56:AW56">
    <cfRule type="expression" dxfId="2121" priority="254">
      <formula>INDIRECT(ADDRESS(ROW(),COLUMN()))=TRUNC(INDIRECT(ADDRESS(ROW(),COLUMN())))</formula>
    </cfRule>
  </conditionalFormatting>
  <conditionalFormatting sqref="S60">
    <cfRule type="expression" dxfId="2120" priority="255">
      <formula>INDIRECT(ADDRESS(ROW(),COLUMN()))=TRUNC(INDIRECT(ADDRESS(ROW(),COLUMN())))</formula>
    </cfRule>
  </conditionalFormatting>
  <conditionalFormatting sqref="S59">
    <cfRule type="expression" dxfId="2119" priority="256">
      <formula>INDIRECT(ADDRESS(ROW(),COLUMN()))=TRUNC(INDIRECT(ADDRESS(ROW(),COLUMN())))</formula>
    </cfRule>
  </conditionalFormatting>
  <conditionalFormatting sqref="T60:Y60">
    <cfRule type="expression" dxfId="2118" priority="257">
      <formula>INDIRECT(ADDRESS(ROW(),COLUMN()))=TRUNC(INDIRECT(ADDRESS(ROW(),COLUMN())))</formula>
    </cfRule>
  </conditionalFormatting>
  <conditionalFormatting sqref="T59:Y59">
    <cfRule type="expression" dxfId="2117" priority="258">
      <formula>INDIRECT(ADDRESS(ROW(),COLUMN()))=TRUNC(INDIRECT(ADDRESS(ROW(),COLUMN())))</formula>
    </cfRule>
  </conditionalFormatting>
  <conditionalFormatting sqref="Z60">
    <cfRule type="expression" dxfId="2116" priority="259">
      <formula>INDIRECT(ADDRESS(ROW(),COLUMN()))=TRUNC(INDIRECT(ADDRESS(ROW(),COLUMN())))</formula>
    </cfRule>
  </conditionalFormatting>
  <conditionalFormatting sqref="Z59">
    <cfRule type="expression" dxfId="2115" priority="260">
      <formula>INDIRECT(ADDRESS(ROW(),COLUMN()))=TRUNC(INDIRECT(ADDRESS(ROW(),COLUMN())))</formula>
    </cfRule>
  </conditionalFormatting>
  <conditionalFormatting sqref="AA60:AF60">
    <cfRule type="expression" dxfId="2114" priority="261">
      <formula>INDIRECT(ADDRESS(ROW(),COLUMN()))=TRUNC(INDIRECT(ADDRESS(ROW(),COLUMN())))</formula>
    </cfRule>
  </conditionalFormatting>
  <conditionalFormatting sqref="AA59:AF59">
    <cfRule type="expression" dxfId="2113" priority="262">
      <formula>INDIRECT(ADDRESS(ROW(),COLUMN()))=TRUNC(INDIRECT(ADDRESS(ROW(),COLUMN())))</formula>
    </cfRule>
  </conditionalFormatting>
  <conditionalFormatting sqref="AG60">
    <cfRule type="expression" dxfId="2112" priority="263">
      <formula>INDIRECT(ADDRESS(ROW(),COLUMN()))=TRUNC(INDIRECT(ADDRESS(ROW(),COLUMN())))</formula>
    </cfRule>
  </conditionalFormatting>
  <conditionalFormatting sqref="AG59">
    <cfRule type="expression" dxfId="2111" priority="264">
      <formula>INDIRECT(ADDRESS(ROW(),COLUMN()))=TRUNC(INDIRECT(ADDRESS(ROW(),COLUMN())))</formula>
    </cfRule>
  </conditionalFormatting>
  <conditionalFormatting sqref="AH60:AM60">
    <cfRule type="expression" dxfId="2110" priority="265">
      <formula>INDIRECT(ADDRESS(ROW(),COLUMN()))=TRUNC(INDIRECT(ADDRESS(ROW(),COLUMN())))</formula>
    </cfRule>
  </conditionalFormatting>
  <conditionalFormatting sqref="AH59:AM59">
    <cfRule type="expression" dxfId="2109" priority="266">
      <formula>INDIRECT(ADDRESS(ROW(),COLUMN()))=TRUNC(INDIRECT(ADDRESS(ROW(),COLUMN())))</formula>
    </cfRule>
  </conditionalFormatting>
  <conditionalFormatting sqref="AN60">
    <cfRule type="expression" dxfId="2108" priority="267">
      <formula>INDIRECT(ADDRESS(ROW(),COLUMN()))=TRUNC(INDIRECT(ADDRESS(ROW(),COLUMN())))</formula>
    </cfRule>
  </conditionalFormatting>
  <conditionalFormatting sqref="AN59">
    <cfRule type="expression" dxfId="2107" priority="268">
      <formula>INDIRECT(ADDRESS(ROW(),COLUMN()))=TRUNC(INDIRECT(ADDRESS(ROW(),COLUMN())))</formula>
    </cfRule>
  </conditionalFormatting>
  <conditionalFormatting sqref="AO60:AT60">
    <cfRule type="expression" dxfId="2106" priority="269">
      <formula>INDIRECT(ADDRESS(ROW(),COLUMN()))=TRUNC(INDIRECT(ADDRESS(ROW(),COLUMN())))</formula>
    </cfRule>
  </conditionalFormatting>
  <conditionalFormatting sqref="AO59:AT59">
    <cfRule type="expression" dxfId="2105" priority="270">
      <formula>INDIRECT(ADDRESS(ROW(),COLUMN()))=TRUNC(INDIRECT(ADDRESS(ROW(),COLUMN())))</formula>
    </cfRule>
  </conditionalFormatting>
  <conditionalFormatting sqref="AU60">
    <cfRule type="expression" dxfId="2104" priority="271">
      <formula>INDIRECT(ADDRESS(ROW(),COLUMN()))=TRUNC(INDIRECT(ADDRESS(ROW(),COLUMN())))</formula>
    </cfRule>
  </conditionalFormatting>
  <conditionalFormatting sqref="AU59">
    <cfRule type="expression" dxfId="2103" priority="272">
      <formula>INDIRECT(ADDRESS(ROW(),COLUMN()))=TRUNC(INDIRECT(ADDRESS(ROW(),COLUMN())))</formula>
    </cfRule>
  </conditionalFormatting>
  <conditionalFormatting sqref="AV60:AW60">
    <cfRule type="expression" dxfId="2102" priority="273">
      <formula>INDIRECT(ADDRESS(ROW(),COLUMN()))=TRUNC(INDIRECT(ADDRESS(ROW(),COLUMN())))</formula>
    </cfRule>
  </conditionalFormatting>
  <conditionalFormatting sqref="AV59:AW59">
    <cfRule type="expression" dxfId="2101" priority="274">
      <formula>INDIRECT(ADDRESS(ROW(),COLUMN()))=TRUNC(INDIRECT(ADDRESS(ROW(),COLUMN())))</formula>
    </cfRule>
  </conditionalFormatting>
  <conditionalFormatting sqref="AX62:BA63">
    <cfRule type="expression" dxfId="2100" priority="275">
      <formula>INDIRECT(ADDRESS(ROW(),COLUMN()))=TRUNC(INDIRECT(ADDRESS(ROW(),COLUMN())))</formula>
    </cfRule>
  </conditionalFormatting>
  <conditionalFormatting sqref="S63">
    <cfRule type="expression" dxfId="2099" priority="276">
      <formula>INDIRECT(ADDRESS(ROW(),COLUMN()))=TRUNC(INDIRECT(ADDRESS(ROW(),COLUMN())))</formula>
    </cfRule>
  </conditionalFormatting>
  <conditionalFormatting sqref="S62">
    <cfRule type="expression" dxfId="2098" priority="277">
      <formula>INDIRECT(ADDRESS(ROW(),COLUMN()))=TRUNC(INDIRECT(ADDRESS(ROW(),COLUMN())))</formula>
    </cfRule>
  </conditionalFormatting>
  <conditionalFormatting sqref="T63:Y63">
    <cfRule type="expression" dxfId="2097" priority="278">
      <formula>INDIRECT(ADDRESS(ROW(),COLUMN()))=TRUNC(INDIRECT(ADDRESS(ROW(),COLUMN())))</formula>
    </cfRule>
  </conditionalFormatting>
  <conditionalFormatting sqref="T62:Y62">
    <cfRule type="expression" dxfId="2096" priority="279">
      <formula>INDIRECT(ADDRESS(ROW(),COLUMN()))=TRUNC(INDIRECT(ADDRESS(ROW(),COLUMN())))</formula>
    </cfRule>
  </conditionalFormatting>
  <conditionalFormatting sqref="Z63">
    <cfRule type="expression" dxfId="2095" priority="280">
      <formula>INDIRECT(ADDRESS(ROW(),COLUMN()))=TRUNC(INDIRECT(ADDRESS(ROW(),COLUMN())))</formula>
    </cfRule>
  </conditionalFormatting>
  <conditionalFormatting sqref="Z62">
    <cfRule type="expression" dxfId="2094" priority="281">
      <formula>INDIRECT(ADDRESS(ROW(),COLUMN()))=TRUNC(INDIRECT(ADDRESS(ROW(),COLUMN())))</formula>
    </cfRule>
  </conditionalFormatting>
  <conditionalFormatting sqref="AA63:AF63">
    <cfRule type="expression" dxfId="2093" priority="282">
      <formula>INDIRECT(ADDRESS(ROW(),COLUMN()))=TRUNC(INDIRECT(ADDRESS(ROW(),COLUMN())))</formula>
    </cfRule>
  </conditionalFormatting>
  <conditionalFormatting sqref="AA62:AF62">
    <cfRule type="expression" dxfId="2092" priority="283">
      <formula>INDIRECT(ADDRESS(ROW(),COLUMN()))=TRUNC(INDIRECT(ADDRESS(ROW(),COLUMN())))</formula>
    </cfRule>
  </conditionalFormatting>
  <conditionalFormatting sqref="AG63">
    <cfRule type="expression" dxfId="2091" priority="284">
      <formula>INDIRECT(ADDRESS(ROW(),COLUMN()))=TRUNC(INDIRECT(ADDRESS(ROW(),COLUMN())))</formula>
    </cfRule>
  </conditionalFormatting>
  <conditionalFormatting sqref="AG62">
    <cfRule type="expression" dxfId="2090" priority="285">
      <formula>INDIRECT(ADDRESS(ROW(),COLUMN()))=TRUNC(INDIRECT(ADDRESS(ROW(),COLUMN())))</formula>
    </cfRule>
  </conditionalFormatting>
  <conditionalFormatting sqref="AH63:AM63">
    <cfRule type="expression" dxfId="2089" priority="286">
      <formula>INDIRECT(ADDRESS(ROW(),COLUMN()))=TRUNC(INDIRECT(ADDRESS(ROW(),COLUMN())))</formula>
    </cfRule>
  </conditionalFormatting>
  <conditionalFormatting sqref="AH62:AM62">
    <cfRule type="expression" dxfId="2088" priority="287">
      <formula>INDIRECT(ADDRESS(ROW(),COLUMN()))=TRUNC(INDIRECT(ADDRESS(ROW(),COLUMN())))</formula>
    </cfRule>
  </conditionalFormatting>
  <conditionalFormatting sqref="AN63">
    <cfRule type="expression" dxfId="2087" priority="288">
      <formula>INDIRECT(ADDRESS(ROW(),COLUMN()))=TRUNC(INDIRECT(ADDRESS(ROW(),COLUMN())))</formula>
    </cfRule>
  </conditionalFormatting>
  <conditionalFormatting sqref="AN62">
    <cfRule type="expression" dxfId="2086" priority="289">
      <formula>INDIRECT(ADDRESS(ROW(),COLUMN()))=TRUNC(INDIRECT(ADDRESS(ROW(),COLUMN())))</formula>
    </cfRule>
  </conditionalFormatting>
  <conditionalFormatting sqref="AO63:AT63">
    <cfRule type="expression" dxfId="2085" priority="290">
      <formula>INDIRECT(ADDRESS(ROW(),COLUMN()))=TRUNC(INDIRECT(ADDRESS(ROW(),COLUMN())))</formula>
    </cfRule>
  </conditionalFormatting>
  <conditionalFormatting sqref="AO62:AT62">
    <cfRule type="expression" dxfId="2084" priority="291">
      <formula>INDIRECT(ADDRESS(ROW(),COLUMN()))=TRUNC(INDIRECT(ADDRESS(ROW(),COLUMN())))</formula>
    </cfRule>
  </conditionalFormatting>
  <conditionalFormatting sqref="AU63">
    <cfRule type="expression" dxfId="2083" priority="292">
      <formula>INDIRECT(ADDRESS(ROW(),COLUMN()))=TRUNC(INDIRECT(ADDRESS(ROW(),COLUMN())))</formula>
    </cfRule>
  </conditionalFormatting>
  <conditionalFormatting sqref="AU62">
    <cfRule type="expression" dxfId="2082" priority="293">
      <formula>INDIRECT(ADDRESS(ROW(),COLUMN()))=TRUNC(INDIRECT(ADDRESS(ROW(),COLUMN())))</formula>
    </cfRule>
  </conditionalFormatting>
  <conditionalFormatting sqref="AV63:AW63">
    <cfRule type="expression" dxfId="2081" priority="294">
      <formula>INDIRECT(ADDRESS(ROW(),COLUMN()))=TRUNC(INDIRECT(ADDRESS(ROW(),COLUMN())))</formula>
    </cfRule>
  </conditionalFormatting>
  <conditionalFormatting sqref="AV62:AW62">
    <cfRule type="expression" dxfId="2080" priority="295">
      <formula>INDIRECT(ADDRESS(ROW(),COLUMN()))=TRUNC(INDIRECT(ADDRESS(ROW(),COLUMN())))</formula>
    </cfRule>
  </conditionalFormatting>
  <conditionalFormatting sqref="AX65:BA66">
    <cfRule type="expression" dxfId="2079" priority="296">
      <formula>INDIRECT(ADDRESS(ROW(),COLUMN()))=TRUNC(INDIRECT(ADDRESS(ROW(),COLUMN())))</formula>
    </cfRule>
  </conditionalFormatting>
  <conditionalFormatting sqref="S66">
    <cfRule type="expression" dxfId="2078" priority="297">
      <formula>INDIRECT(ADDRESS(ROW(),COLUMN()))=TRUNC(INDIRECT(ADDRESS(ROW(),COLUMN())))</formula>
    </cfRule>
  </conditionalFormatting>
  <conditionalFormatting sqref="S65">
    <cfRule type="expression" dxfId="2077" priority="298">
      <formula>INDIRECT(ADDRESS(ROW(),COLUMN()))=TRUNC(INDIRECT(ADDRESS(ROW(),COLUMN())))</formula>
    </cfRule>
  </conditionalFormatting>
  <conditionalFormatting sqref="T66:Y66">
    <cfRule type="expression" dxfId="2076" priority="299">
      <formula>INDIRECT(ADDRESS(ROW(),COLUMN()))=TRUNC(INDIRECT(ADDRESS(ROW(),COLUMN())))</formula>
    </cfRule>
  </conditionalFormatting>
  <conditionalFormatting sqref="T65:Y65">
    <cfRule type="expression" dxfId="2075" priority="300">
      <formula>INDIRECT(ADDRESS(ROW(),COLUMN()))=TRUNC(INDIRECT(ADDRESS(ROW(),COLUMN())))</formula>
    </cfRule>
  </conditionalFormatting>
  <conditionalFormatting sqref="Z66">
    <cfRule type="expression" dxfId="2074" priority="301">
      <formula>INDIRECT(ADDRESS(ROW(),COLUMN()))=TRUNC(INDIRECT(ADDRESS(ROW(),COLUMN())))</formula>
    </cfRule>
  </conditionalFormatting>
  <conditionalFormatting sqref="Z65">
    <cfRule type="expression" dxfId="2073" priority="302">
      <formula>INDIRECT(ADDRESS(ROW(),COLUMN()))=TRUNC(INDIRECT(ADDRESS(ROW(),COLUMN())))</formula>
    </cfRule>
  </conditionalFormatting>
  <conditionalFormatting sqref="AA66:AF66">
    <cfRule type="expression" dxfId="2072" priority="303">
      <formula>INDIRECT(ADDRESS(ROW(),COLUMN()))=TRUNC(INDIRECT(ADDRESS(ROW(),COLUMN())))</formula>
    </cfRule>
  </conditionalFormatting>
  <conditionalFormatting sqref="AA65:AF65">
    <cfRule type="expression" dxfId="2071" priority="304">
      <formula>INDIRECT(ADDRESS(ROW(),COLUMN()))=TRUNC(INDIRECT(ADDRESS(ROW(),COLUMN())))</formula>
    </cfRule>
  </conditionalFormatting>
  <conditionalFormatting sqref="AG66">
    <cfRule type="expression" dxfId="2070" priority="305">
      <formula>INDIRECT(ADDRESS(ROW(),COLUMN()))=TRUNC(INDIRECT(ADDRESS(ROW(),COLUMN())))</formula>
    </cfRule>
  </conditionalFormatting>
  <conditionalFormatting sqref="AG65">
    <cfRule type="expression" dxfId="2069" priority="306">
      <formula>INDIRECT(ADDRESS(ROW(),COLUMN()))=TRUNC(INDIRECT(ADDRESS(ROW(),COLUMN())))</formula>
    </cfRule>
  </conditionalFormatting>
  <conditionalFormatting sqref="AH66:AM66">
    <cfRule type="expression" dxfId="2068" priority="307">
      <formula>INDIRECT(ADDRESS(ROW(),COLUMN()))=TRUNC(INDIRECT(ADDRESS(ROW(),COLUMN())))</formula>
    </cfRule>
  </conditionalFormatting>
  <conditionalFormatting sqref="AH65:AM65">
    <cfRule type="expression" dxfId="2067" priority="308">
      <formula>INDIRECT(ADDRESS(ROW(),COLUMN()))=TRUNC(INDIRECT(ADDRESS(ROW(),COLUMN())))</formula>
    </cfRule>
  </conditionalFormatting>
  <conditionalFormatting sqref="AN66">
    <cfRule type="expression" dxfId="2066" priority="309">
      <formula>INDIRECT(ADDRESS(ROW(),COLUMN()))=TRUNC(INDIRECT(ADDRESS(ROW(),COLUMN())))</formula>
    </cfRule>
  </conditionalFormatting>
  <conditionalFormatting sqref="AN65">
    <cfRule type="expression" dxfId="2065" priority="310">
      <formula>INDIRECT(ADDRESS(ROW(),COLUMN()))=TRUNC(INDIRECT(ADDRESS(ROW(),COLUMN())))</formula>
    </cfRule>
  </conditionalFormatting>
  <conditionalFormatting sqref="AO66:AT66">
    <cfRule type="expression" dxfId="2064" priority="311">
      <formula>INDIRECT(ADDRESS(ROW(),COLUMN()))=TRUNC(INDIRECT(ADDRESS(ROW(),COLUMN())))</formula>
    </cfRule>
  </conditionalFormatting>
  <conditionalFormatting sqref="AO65:AT65">
    <cfRule type="expression" dxfId="2063" priority="312">
      <formula>INDIRECT(ADDRESS(ROW(),COLUMN()))=TRUNC(INDIRECT(ADDRESS(ROW(),COLUMN())))</formula>
    </cfRule>
  </conditionalFormatting>
  <conditionalFormatting sqref="AU66">
    <cfRule type="expression" dxfId="2062" priority="313">
      <formula>INDIRECT(ADDRESS(ROW(),COLUMN()))=TRUNC(INDIRECT(ADDRESS(ROW(),COLUMN())))</formula>
    </cfRule>
  </conditionalFormatting>
  <conditionalFormatting sqref="AU65">
    <cfRule type="expression" dxfId="2061" priority="314">
      <formula>INDIRECT(ADDRESS(ROW(),COLUMN()))=TRUNC(INDIRECT(ADDRESS(ROW(),COLUMN())))</formula>
    </cfRule>
  </conditionalFormatting>
  <conditionalFormatting sqref="AV66:AW66">
    <cfRule type="expression" dxfId="2060" priority="315">
      <formula>INDIRECT(ADDRESS(ROW(),COLUMN()))=TRUNC(INDIRECT(ADDRESS(ROW(),COLUMN())))</formula>
    </cfRule>
  </conditionalFormatting>
  <conditionalFormatting sqref="AV65:AW65">
    <cfRule type="expression" dxfId="2059" priority="316">
      <formula>INDIRECT(ADDRESS(ROW(),COLUMN()))=TRUNC(INDIRECT(ADDRESS(ROW(),COLUMN())))</formula>
    </cfRule>
  </conditionalFormatting>
  <conditionalFormatting sqref="AX68:BA69">
    <cfRule type="expression" dxfId="2058" priority="317">
      <formula>INDIRECT(ADDRESS(ROW(),COLUMN()))=TRUNC(INDIRECT(ADDRESS(ROW(),COLUMN())))</formula>
    </cfRule>
  </conditionalFormatting>
  <conditionalFormatting sqref="S69">
    <cfRule type="expression" dxfId="2057" priority="318">
      <formula>INDIRECT(ADDRESS(ROW(),COLUMN()))=TRUNC(INDIRECT(ADDRESS(ROW(),COLUMN())))</formula>
    </cfRule>
  </conditionalFormatting>
  <conditionalFormatting sqref="S68">
    <cfRule type="expression" dxfId="2056" priority="319">
      <formula>INDIRECT(ADDRESS(ROW(),COLUMN()))=TRUNC(INDIRECT(ADDRESS(ROW(),COLUMN())))</formula>
    </cfRule>
  </conditionalFormatting>
  <conditionalFormatting sqref="T69:Y69">
    <cfRule type="expression" dxfId="2055" priority="320">
      <formula>INDIRECT(ADDRESS(ROW(),COLUMN()))=TRUNC(INDIRECT(ADDRESS(ROW(),COLUMN())))</formula>
    </cfRule>
  </conditionalFormatting>
  <conditionalFormatting sqref="T68:Y68">
    <cfRule type="expression" dxfId="2054" priority="321">
      <formula>INDIRECT(ADDRESS(ROW(),COLUMN()))=TRUNC(INDIRECT(ADDRESS(ROW(),COLUMN())))</formula>
    </cfRule>
  </conditionalFormatting>
  <conditionalFormatting sqref="Z69">
    <cfRule type="expression" dxfId="2053" priority="322">
      <formula>INDIRECT(ADDRESS(ROW(),COLUMN()))=TRUNC(INDIRECT(ADDRESS(ROW(),COLUMN())))</formula>
    </cfRule>
  </conditionalFormatting>
  <conditionalFormatting sqref="Z68">
    <cfRule type="expression" dxfId="2052" priority="323">
      <formula>INDIRECT(ADDRESS(ROW(),COLUMN()))=TRUNC(INDIRECT(ADDRESS(ROW(),COLUMN())))</formula>
    </cfRule>
  </conditionalFormatting>
  <conditionalFormatting sqref="AA69:AF69">
    <cfRule type="expression" dxfId="2051" priority="324">
      <formula>INDIRECT(ADDRESS(ROW(),COLUMN()))=TRUNC(INDIRECT(ADDRESS(ROW(),COLUMN())))</formula>
    </cfRule>
  </conditionalFormatting>
  <conditionalFormatting sqref="AA68:AF68">
    <cfRule type="expression" dxfId="2050" priority="325">
      <formula>INDIRECT(ADDRESS(ROW(),COLUMN()))=TRUNC(INDIRECT(ADDRESS(ROW(),COLUMN())))</formula>
    </cfRule>
  </conditionalFormatting>
  <conditionalFormatting sqref="AG69">
    <cfRule type="expression" dxfId="2049" priority="326">
      <formula>INDIRECT(ADDRESS(ROW(),COLUMN()))=TRUNC(INDIRECT(ADDRESS(ROW(),COLUMN())))</formula>
    </cfRule>
  </conditionalFormatting>
  <conditionalFormatting sqref="AG68">
    <cfRule type="expression" dxfId="2048" priority="327">
      <formula>INDIRECT(ADDRESS(ROW(),COLUMN()))=TRUNC(INDIRECT(ADDRESS(ROW(),COLUMN())))</formula>
    </cfRule>
  </conditionalFormatting>
  <conditionalFormatting sqref="AH69:AM69">
    <cfRule type="expression" dxfId="2047" priority="328">
      <formula>INDIRECT(ADDRESS(ROW(),COLUMN()))=TRUNC(INDIRECT(ADDRESS(ROW(),COLUMN())))</formula>
    </cfRule>
  </conditionalFormatting>
  <conditionalFormatting sqref="AH68:AM68">
    <cfRule type="expression" dxfId="2046" priority="329">
      <formula>INDIRECT(ADDRESS(ROW(),COLUMN()))=TRUNC(INDIRECT(ADDRESS(ROW(),COLUMN())))</formula>
    </cfRule>
  </conditionalFormatting>
  <conditionalFormatting sqref="AN69">
    <cfRule type="expression" dxfId="2045" priority="330">
      <formula>INDIRECT(ADDRESS(ROW(),COLUMN()))=TRUNC(INDIRECT(ADDRESS(ROW(),COLUMN())))</formula>
    </cfRule>
  </conditionalFormatting>
  <conditionalFormatting sqref="AN68">
    <cfRule type="expression" dxfId="2044" priority="331">
      <formula>INDIRECT(ADDRESS(ROW(),COLUMN()))=TRUNC(INDIRECT(ADDRESS(ROW(),COLUMN())))</formula>
    </cfRule>
  </conditionalFormatting>
  <conditionalFormatting sqref="AO69:AT69">
    <cfRule type="expression" dxfId="2043" priority="332">
      <formula>INDIRECT(ADDRESS(ROW(),COLUMN()))=TRUNC(INDIRECT(ADDRESS(ROW(),COLUMN())))</formula>
    </cfRule>
  </conditionalFormatting>
  <conditionalFormatting sqref="AO68:AT68">
    <cfRule type="expression" dxfId="2042" priority="333">
      <formula>INDIRECT(ADDRESS(ROW(),COLUMN()))=TRUNC(INDIRECT(ADDRESS(ROW(),COLUMN())))</formula>
    </cfRule>
  </conditionalFormatting>
  <conditionalFormatting sqref="AU69">
    <cfRule type="expression" dxfId="2041" priority="334">
      <formula>INDIRECT(ADDRESS(ROW(),COLUMN()))=TRUNC(INDIRECT(ADDRESS(ROW(),COLUMN())))</formula>
    </cfRule>
  </conditionalFormatting>
  <conditionalFormatting sqref="AU68">
    <cfRule type="expression" dxfId="2040" priority="335">
      <formula>INDIRECT(ADDRESS(ROW(),COLUMN()))=TRUNC(INDIRECT(ADDRESS(ROW(),COLUMN())))</formula>
    </cfRule>
  </conditionalFormatting>
  <conditionalFormatting sqref="AV69:AW69">
    <cfRule type="expression" dxfId="2039" priority="336">
      <formula>INDIRECT(ADDRESS(ROW(),COLUMN()))=TRUNC(INDIRECT(ADDRESS(ROW(),COLUMN())))</formula>
    </cfRule>
  </conditionalFormatting>
  <conditionalFormatting sqref="AV68:AW68">
    <cfRule type="expression" dxfId="2038" priority="337">
      <formula>INDIRECT(ADDRESS(ROW(),COLUMN()))=TRUNC(INDIRECT(ADDRESS(ROW(),COLUMN())))</formula>
    </cfRule>
  </conditionalFormatting>
  <conditionalFormatting sqref="AX71:BA72">
    <cfRule type="expression" dxfId="2037" priority="338">
      <formula>INDIRECT(ADDRESS(ROW(),COLUMN()))=TRUNC(INDIRECT(ADDRESS(ROW(),COLUMN())))</formula>
    </cfRule>
  </conditionalFormatting>
  <conditionalFormatting sqref="S72">
    <cfRule type="expression" dxfId="2036" priority="339">
      <formula>INDIRECT(ADDRESS(ROW(),COLUMN()))=TRUNC(INDIRECT(ADDRESS(ROW(),COLUMN())))</formula>
    </cfRule>
  </conditionalFormatting>
  <conditionalFormatting sqref="S71">
    <cfRule type="expression" dxfId="2035" priority="340">
      <formula>INDIRECT(ADDRESS(ROW(),COLUMN()))=TRUNC(INDIRECT(ADDRESS(ROW(),COLUMN())))</formula>
    </cfRule>
  </conditionalFormatting>
  <conditionalFormatting sqref="T72:Y72">
    <cfRule type="expression" dxfId="2034" priority="341">
      <formula>INDIRECT(ADDRESS(ROW(),COLUMN()))=TRUNC(INDIRECT(ADDRESS(ROW(),COLUMN())))</formula>
    </cfRule>
  </conditionalFormatting>
  <conditionalFormatting sqref="T71:Y71">
    <cfRule type="expression" dxfId="2033" priority="342">
      <formula>INDIRECT(ADDRESS(ROW(),COLUMN()))=TRUNC(INDIRECT(ADDRESS(ROW(),COLUMN())))</formula>
    </cfRule>
  </conditionalFormatting>
  <conditionalFormatting sqref="Z72">
    <cfRule type="expression" dxfId="2032" priority="343">
      <formula>INDIRECT(ADDRESS(ROW(),COLUMN()))=TRUNC(INDIRECT(ADDRESS(ROW(),COLUMN())))</formula>
    </cfRule>
  </conditionalFormatting>
  <conditionalFormatting sqref="Z71">
    <cfRule type="expression" dxfId="2031" priority="344">
      <formula>INDIRECT(ADDRESS(ROW(),COLUMN()))=TRUNC(INDIRECT(ADDRESS(ROW(),COLUMN())))</formula>
    </cfRule>
  </conditionalFormatting>
  <conditionalFormatting sqref="AA72:AF72">
    <cfRule type="expression" dxfId="2030" priority="345">
      <formula>INDIRECT(ADDRESS(ROW(),COLUMN()))=TRUNC(INDIRECT(ADDRESS(ROW(),COLUMN())))</formula>
    </cfRule>
  </conditionalFormatting>
  <conditionalFormatting sqref="AA71:AF71">
    <cfRule type="expression" dxfId="2029" priority="346">
      <formula>INDIRECT(ADDRESS(ROW(),COLUMN()))=TRUNC(INDIRECT(ADDRESS(ROW(),COLUMN())))</formula>
    </cfRule>
  </conditionalFormatting>
  <conditionalFormatting sqref="AG72">
    <cfRule type="expression" dxfId="2028" priority="347">
      <formula>INDIRECT(ADDRESS(ROW(),COLUMN()))=TRUNC(INDIRECT(ADDRESS(ROW(),COLUMN())))</formula>
    </cfRule>
  </conditionalFormatting>
  <conditionalFormatting sqref="AG71">
    <cfRule type="expression" dxfId="2027" priority="348">
      <formula>INDIRECT(ADDRESS(ROW(),COLUMN()))=TRUNC(INDIRECT(ADDRESS(ROW(),COLUMN())))</formula>
    </cfRule>
  </conditionalFormatting>
  <conditionalFormatting sqref="AH72:AM72">
    <cfRule type="expression" dxfId="2026" priority="349">
      <formula>INDIRECT(ADDRESS(ROW(),COLUMN()))=TRUNC(INDIRECT(ADDRESS(ROW(),COLUMN())))</formula>
    </cfRule>
  </conditionalFormatting>
  <conditionalFormatting sqref="AH71:AM71">
    <cfRule type="expression" dxfId="2025" priority="350">
      <formula>INDIRECT(ADDRESS(ROW(),COLUMN()))=TRUNC(INDIRECT(ADDRESS(ROW(),COLUMN())))</formula>
    </cfRule>
  </conditionalFormatting>
  <conditionalFormatting sqref="AN72">
    <cfRule type="expression" dxfId="2024" priority="351">
      <formula>INDIRECT(ADDRESS(ROW(),COLUMN()))=TRUNC(INDIRECT(ADDRESS(ROW(),COLUMN())))</formula>
    </cfRule>
  </conditionalFormatting>
  <conditionalFormatting sqref="AN71">
    <cfRule type="expression" dxfId="2023" priority="352">
      <formula>INDIRECT(ADDRESS(ROW(),COLUMN()))=TRUNC(INDIRECT(ADDRESS(ROW(),COLUMN())))</formula>
    </cfRule>
  </conditionalFormatting>
  <conditionalFormatting sqref="AO72:AT72">
    <cfRule type="expression" dxfId="2022" priority="353">
      <formula>INDIRECT(ADDRESS(ROW(),COLUMN()))=TRUNC(INDIRECT(ADDRESS(ROW(),COLUMN())))</formula>
    </cfRule>
  </conditionalFormatting>
  <conditionalFormatting sqref="AO71:AT71">
    <cfRule type="expression" dxfId="2021" priority="354">
      <formula>INDIRECT(ADDRESS(ROW(),COLUMN()))=TRUNC(INDIRECT(ADDRESS(ROW(),COLUMN())))</formula>
    </cfRule>
  </conditionalFormatting>
  <conditionalFormatting sqref="AU72">
    <cfRule type="expression" dxfId="2020" priority="355">
      <formula>INDIRECT(ADDRESS(ROW(),COLUMN()))=TRUNC(INDIRECT(ADDRESS(ROW(),COLUMN())))</formula>
    </cfRule>
  </conditionalFormatting>
  <conditionalFormatting sqref="AU71">
    <cfRule type="expression" dxfId="2019" priority="356">
      <formula>INDIRECT(ADDRESS(ROW(),COLUMN()))=TRUNC(INDIRECT(ADDRESS(ROW(),COLUMN())))</formula>
    </cfRule>
  </conditionalFormatting>
  <conditionalFormatting sqref="AV72:AW72">
    <cfRule type="expression" dxfId="2018" priority="357">
      <formula>INDIRECT(ADDRESS(ROW(),COLUMN()))=TRUNC(INDIRECT(ADDRESS(ROW(),COLUMN())))</formula>
    </cfRule>
  </conditionalFormatting>
  <conditionalFormatting sqref="AV71:AW71">
    <cfRule type="expression" dxfId="2017" priority="358">
      <formula>INDIRECT(ADDRESS(ROW(),COLUMN()))=TRUNC(INDIRECT(ADDRESS(ROW(),COLUMN())))</formula>
    </cfRule>
  </conditionalFormatting>
  <conditionalFormatting sqref="AX74:BA75">
    <cfRule type="expression" dxfId="2016" priority="359">
      <formula>INDIRECT(ADDRESS(ROW(),COLUMN()))=TRUNC(INDIRECT(ADDRESS(ROW(),COLUMN())))</formula>
    </cfRule>
  </conditionalFormatting>
  <conditionalFormatting sqref="S75">
    <cfRule type="expression" dxfId="2015" priority="360">
      <formula>INDIRECT(ADDRESS(ROW(),COLUMN()))=TRUNC(INDIRECT(ADDRESS(ROW(),COLUMN())))</formula>
    </cfRule>
  </conditionalFormatting>
  <conditionalFormatting sqref="S74">
    <cfRule type="expression" dxfId="2014" priority="361">
      <formula>INDIRECT(ADDRESS(ROW(),COLUMN()))=TRUNC(INDIRECT(ADDRESS(ROW(),COLUMN())))</formula>
    </cfRule>
  </conditionalFormatting>
  <conditionalFormatting sqref="T75:Y75">
    <cfRule type="expression" dxfId="2013" priority="362">
      <formula>INDIRECT(ADDRESS(ROW(),COLUMN()))=TRUNC(INDIRECT(ADDRESS(ROW(),COLUMN())))</formula>
    </cfRule>
  </conditionalFormatting>
  <conditionalFormatting sqref="T74:Y74">
    <cfRule type="expression" dxfId="2012" priority="363">
      <formula>INDIRECT(ADDRESS(ROW(),COLUMN()))=TRUNC(INDIRECT(ADDRESS(ROW(),COLUMN())))</formula>
    </cfRule>
  </conditionalFormatting>
  <conditionalFormatting sqref="Z75">
    <cfRule type="expression" dxfId="2011" priority="364">
      <formula>INDIRECT(ADDRESS(ROW(),COLUMN()))=TRUNC(INDIRECT(ADDRESS(ROW(),COLUMN())))</formula>
    </cfRule>
  </conditionalFormatting>
  <conditionalFormatting sqref="Z74">
    <cfRule type="expression" dxfId="2010" priority="365">
      <formula>INDIRECT(ADDRESS(ROW(),COLUMN()))=TRUNC(INDIRECT(ADDRESS(ROW(),COLUMN())))</formula>
    </cfRule>
  </conditionalFormatting>
  <conditionalFormatting sqref="AA75:AF75">
    <cfRule type="expression" dxfId="2009" priority="366">
      <formula>INDIRECT(ADDRESS(ROW(),COLUMN()))=TRUNC(INDIRECT(ADDRESS(ROW(),COLUMN())))</formula>
    </cfRule>
  </conditionalFormatting>
  <conditionalFormatting sqref="AA74:AF74">
    <cfRule type="expression" dxfId="2008" priority="367">
      <formula>INDIRECT(ADDRESS(ROW(),COLUMN()))=TRUNC(INDIRECT(ADDRESS(ROW(),COLUMN())))</formula>
    </cfRule>
  </conditionalFormatting>
  <conditionalFormatting sqref="AG75">
    <cfRule type="expression" dxfId="2007" priority="368">
      <formula>INDIRECT(ADDRESS(ROW(),COLUMN()))=TRUNC(INDIRECT(ADDRESS(ROW(),COLUMN())))</formula>
    </cfRule>
  </conditionalFormatting>
  <conditionalFormatting sqref="AG74">
    <cfRule type="expression" dxfId="2006" priority="369">
      <formula>INDIRECT(ADDRESS(ROW(),COLUMN()))=TRUNC(INDIRECT(ADDRESS(ROW(),COLUMN())))</formula>
    </cfRule>
  </conditionalFormatting>
  <conditionalFormatting sqref="AH75:AM75">
    <cfRule type="expression" dxfId="2005" priority="370">
      <formula>INDIRECT(ADDRESS(ROW(),COLUMN()))=TRUNC(INDIRECT(ADDRESS(ROW(),COLUMN())))</formula>
    </cfRule>
  </conditionalFormatting>
  <conditionalFormatting sqref="AH74:AM74">
    <cfRule type="expression" dxfId="2004" priority="371">
      <formula>INDIRECT(ADDRESS(ROW(),COLUMN()))=TRUNC(INDIRECT(ADDRESS(ROW(),COLUMN())))</formula>
    </cfRule>
  </conditionalFormatting>
  <conditionalFormatting sqref="AN75">
    <cfRule type="expression" dxfId="2003" priority="372">
      <formula>INDIRECT(ADDRESS(ROW(),COLUMN()))=TRUNC(INDIRECT(ADDRESS(ROW(),COLUMN())))</formula>
    </cfRule>
  </conditionalFormatting>
  <conditionalFormatting sqref="AN74">
    <cfRule type="expression" dxfId="2002" priority="373">
      <formula>INDIRECT(ADDRESS(ROW(),COLUMN()))=TRUNC(INDIRECT(ADDRESS(ROW(),COLUMN())))</formula>
    </cfRule>
  </conditionalFormatting>
  <conditionalFormatting sqref="AO75:AT75">
    <cfRule type="expression" dxfId="2001" priority="374">
      <formula>INDIRECT(ADDRESS(ROW(),COLUMN()))=TRUNC(INDIRECT(ADDRESS(ROW(),COLUMN())))</formula>
    </cfRule>
  </conditionalFormatting>
  <conditionalFormatting sqref="AO74:AT74">
    <cfRule type="expression" dxfId="2000" priority="375">
      <formula>INDIRECT(ADDRESS(ROW(),COLUMN()))=TRUNC(INDIRECT(ADDRESS(ROW(),COLUMN())))</formula>
    </cfRule>
  </conditionalFormatting>
  <conditionalFormatting sqref="AU75">
    <cfRule type="expression" dxfId="1999" priority="376">
      <formula>INDIRECT(ADDRESS(ROW(),COLUMN()))=TRUNC(INDIRECT(ADDRESS(ROW(),COLUMN())))</formula>
    </cfRule>
  </conditionalFormatting>
  <conditionalFormatting sqref="AU74">
    <cfRule type="expression" dxfId="1998" priority="377">
      <formula>INDIRECT(ADDRESS(ROW(),COLUMN()))=TRUNC(INDIRECT(ADDRESS(ROW(),COLUMN())))</formula>
    </cfRule>
  </conditionalFormatting>
  <conditionalFormatting sqref="AV75:AW75">
    <cfRule type="expression" dxfId="1997" priority="378">
      <formula>INDIRECT(ADDRESS(ROW(),COLUMN()))=TRUNC(INDIRECT(ADDRESS(ROW(),COLUMN())))</formula>
    </cfRule>
  </conditionalFormatting>
  <conditionalFormatting sqref="AV74:AW74">
    <cfRule type="expression" dxfId="1996" priority="379">
      <formula>INDIRECT(ADDRESS(ROW(),COLUMN()))=TRUNC(INDIRECT(ADDRESS(ROW(),COLUMN())))</formula>
    </cfRule>
  </conditionalFormatting>
  <conditionalFormatting sqref="AX77:BA78">
    <cfRule type="expression" dxfId="1995" priority="380">
      <formula>INDIRECT(ADDRESS(ROW(),COLUMN()))=TRUNC(INDIRECT(ADDRESS(ROW(),COLUMN())))</formula>
    </cfRule>
  </conditionalFormatting>
  <conditionalFormatting sqref="S78">
    <cfRule type="expression" dxfId="1994" priority="381">
      <formula>INDIRECT(ADDRESS(ROW(),COLUMN()))=TRUNC(INDIRECT(ADDRESS(ROW(),COLUMN())))</formula>
    </cfRule>
  </conditionalFormatting>
  <conditionalFormatting sqref="S77">
    <cfRule type="expression" dxfId="1993" priority="382">
      <formula>INDIRECT(ADDRESS(ROW(),COLUMN()))=TRUNC(INDIRECT(ADDRESS(ROW(),COLUMN())))</formula>
    </cfRule>
  </conditionalFormatting>
  <conditionalFormatting sqref="T78:Y78">
    <cfRule type="expression" dxfId="1992" priority="383">
      <formula>INDIRECT(ADDRESS(ROW(),COLUMN()))=TRUNC(INDIRECT(ADDRESS(ROW(),COLUMN())))</formula>
    </cfRule>
  </conditionalFormatting>
  <conditionalFormatting sqref="T77:Y77">
    <cfRule type="expression" dxfId="1991" priority="384">
      <formula>INDIRECT(ADDRESS(ROW(),COLUMN()))=TRUNC(INDIRECT(ADDRESS(ROW(),COLUMN())))</formula>
    </cfRule>
  </conditionalFormatting>
  <conditionalFormatting sqref="Z78">
    <cfRule type="expression" dxfId="1990" priority="385">
      <formula>INDIRECT(ADDRESS(ROW(),COLUMN()))=TRUNC(INDIRECT(ADDRESS(ROW(),COLUMN())))</formula>
    </cfRule>
  </conditionalFormatting>
  <conditionalFormatting sqref="Z77">
    <cfRule type="expression" dxfId="1989" priority="386">
      <formula>INDIRECT(ADDRESS(ROW(),COLUMN()))=TRUNC(INDIRECT(ADDRESS(ROW(),COLUMN())))</formula>
    </cfRule>
  </conditionalFormatting>
  <conditionalFormatting sqref="AA78:AF78">
    <cfRule type="expression" dxfId="1988" priority="387">
      <formula>INDIRECT(ADDRESS(ROW(),COLUMN()))=TRUNC(INDIRECT(ADDRESS(ROW(),COLUMN())))</formula>
    </cfRule>
  </conditionalFormatting>
  <conditionalFormatting sqref="AA77:AF77">
    <cfRule type="expression" dxfId="1987" priority="388">
      <formula>INDIRECT(ADDRESS(ROW(),COLUMN()))=TRUNC(INDIRECT(ADDRESS(ROW(),COLUMN())))</formula>
    </cfRule>
  </conditionalFormatting>
  <conditionalFormatting sqref="AG78">
    <cfRule type="expression" dxfId="1986" priority="389">
      <formula>INDIRECT(ADDRESS(ROW(),COLUMN()))=TRUNC(INDIRECT(ADDRESS(ROW(),COLUMN())))</formula>
    </cfRule>
  </conditionalFormatting>
  <conditionalFormatting sqref="AG77">
    <cfRule type="expression" dxfId="1985" priority="390">
      <formula>INDIRECT(ADDRESS(ROW(),COLUMN()))=TRUNC(INDIRECT(ADDRESS(ROW(),COLUMN())))</formula>
    </cfRule>
  </conditionalFormatting>
  <conditionalFormatting sqref="AH78:AM78">
    <cfRule type="expression" dxfId="1984" priority="391">
      <formula>INDIRECT(ADDRESS(ROW(),COLUMN()))=TRUNC(INDIRECT(ADDRESS(ROW(),COLUMN())))</formula>
    </cfRule>
  </conditionalFormatting>
  <conditionalFormatting sqref="AH77:AM77">
    <cfRule type="expression" dxfId="1983" priority="392">
      <formula>INDIRECT(ADDRESS(ROW(),COLUMN()))=TRUNC(INDIRECT(ADDRESS(ROW(),COLUMN())))</formula>
    </cfRule>
  </conditionalFormatting>
  <conditionalFormatting sqref="AN78">
    <cfRule type="expression" dxfId="1982" priority="393">
      <formula>INDIRECT(ADDRESS(ROW(),COLUMN()))=TRUNC(INDIRECT(ADDRESS(ROW(),COLUMN())))</formula>
    </cfRule>
  </conditionalFormatting>
  <conditionalFormatting sqref="AN77">
    <cfRule type="expression" dxfId="1981" priority="394">
      <formula>INDIRECT(ADDRESS(ROW(),COLUMN()))=TRUNC(INDIRECT(ADDRESS(ROW(),COLUMN())))</formula>
    </cfRule>
  </conditionalFormatting>
  <conditionalFormatting sqref="AO78:AT78">
    <cfRule type="expression" dxfId="1980" priority="395">
      <formula>INDIRECT(ADDRESS(ROW(),COLUMN()))=TRUNC(INDIRECT(ADDRESS(ROW(),COLUMN())))</formula>
    </cfRule>
  </conditionalFormatting>
  <conditionalFormatting sqref="AO77:AT77">
    <cfRule type="expression" dxfId="1979" priority="396">
      <formula>INDIRECT(ADDRESS(ROW(),COLUMN()))=TRUNC(INDIRECT(ADDRESS(ROW(),COLUMN())))</formula>
    </cfRule>
  </conditionalFormatting>
  <conditionalFormatting sqref="AU78">
    <cfRule type="expression" dxfId="1978" priority="397">
      <formula>INDIRECT(ADDRESS(ROW(),COLUMN()))=TRUNC(INDIRECT(ADDRESS(ROW(),COLUMN())))</formula>
    </cfRule>
  </conditionalFormatting>
  <conditionalFormatting sqref="AU77">
    <cfRule type="expression" dxfId="1977" priority="398">
      <formula>INDIRECT(ADDRESS(ROW(),COLUMN()))=TRUNC(INDIRECT(ADDRESS(ROW(),COLUMN())))</formula>
    </cfRule>
  </conditionalFormatting>
  <conditionalFormatting sqref="AV78:AW78">
    <cfRule type="expression" dxfId="1976" priority="399">
      <formula>INDIRECT(ADDRESS(ROW(),COLUMN()))=TRUNC(INDIRECT(ADDRESS(ROW(),COLUMN())))</formula>
    </cfRule>
  </conditionalFormatting>
  <conditionalFormatting sqref="AV77:AW77">
    <cfRule type="expression" dxfId="1975" priority="400">
      <formula>INDIRECT(ADDRESS(ROW(),COLUMN()))=TRUNC(INDIRECT(ADDRESS(ROW(),COLUMN())))</formula>
    </cfRule>
  </conditionalFormatting>
  <conditionalFormatting sqref="AX80:BA81">
    <cfRule type="expression" dxfId="1974" priority="401">
      <formula>INDIRECT(ADDRESS(ROW(),COLUMN()))=TRUNC(INDIRECT(ADDRESS(ROW(),COLUMN())))</formula>
    </cfRule>
  </conditionalFormatting>
  <conditionalFormatting sqref="S81">
    <cfRule type="expression" dxfId="1973" priority="402">
      <formula>INDIRECT(ADDRESS(ROW(),COLUMN()))=TRUNC(INDIRECT(ADDRESS(ROW(),COLUMN())))</formula>
    </cfRule>
  </conditionalFormatting>
  <conditionalFormatting sqref="S80">
    <cfRule type="expression" dxfId="1972" priority="403">
      <formula>INDIRECT(ADDRESS(ROW(),COLUMN()))=TRUNC(INDIRECT(ADDRESS(ROW(),COLUMN())))</formula>
    </cfRule>
  </conditionalFormatting>
  <conditionalFormatting sqref="T81:Y81">
    <cfRule type="expression" dxfId="1971" priority="404">
      <formula>INDIRECT(ADDRESS(ROW(),COLUMN()))=TRUNC(INDIRECT(ADDRESS(ROW(),COLUMN())))</formula>
    </cfRule>
  </conditionalFormatting>
  <conditionalFormatting sqref="T80:Y80">
    <cfRule type="expression" dxfId="1970" priority="405">
      <formula>INDIRECT(ADDRESS(ROW(),COLUMN()))=TRUNC(INDIRECT(ADDRESS(ROW(),COLUMN())))</formula>
    </cfRule>
  </conditionalFormatting>
  <conditionalFormatting sqref="Z81">
    <cfRule type="expression" dxfId="1969" priority="406">
      <formula>INDIRECT(ADDRESS(ROW(),COLUMN()))=TRUNC(INDIRECT(ADDRESS(ROW(),COLUMN())))</formula>
    </cfRule>
  </conditionalFormatting>
  <conditionalFormatting sqref="Z80">
    <cfRule type="expression" dxfId="1968" priority="407">
      <formula>INDIRECT(ADDRESS(ROW(),COLUMN()))=TRUNC(INDIRECT(ADDRESS(ROW(),COLUMN())))</formula>
    </cfRule>
  </conditionalFormatting>
  <conditionalFormatting sqref="AA81:AF81">
    <cfRule type="expression" dxfId="1967" priority="408">
      <formula>INDIRECT(ADDRESS(ROW(),COLUMN()))=TRUNC(INDIRECT(ADDRESS(ROW(),COLUMN())))</formula>
    </cfRule>
  </conditionalFormatting>
  <conditionalFormatting sqref="AA80:AF80">
    <cfRule type="expression" dxfId="1966" priority="409">
      <formula>INDIRECT(ADDRESS(ROW(),COLUMN()))=TRUNC(INDIRECT(ADDRESS(ROW(),COLUMN())))</formula>
    </cfRule>
  </conditionalFormatting>
  <conditionalFormatting sqref="AG81">
    <cfRule type="expression" dxfId="1965" priority="410">
      <formula>INDIRECT(ADDRESS(ROW(),COLUMN()))=TRUNC(INDIRECT(ADDRESS(ROW(),COLUMN())))</formula>
    </cfRule>
  </conditionalFormatting>
  <conditionalFormatting sqref="AG80">
    <cfRule type="expression" dxfId="1964" priority="411">
      <formula>INDIRECT(ADDRESS(ROW(),COLUMN()))=TRUNC(INDIRECT(ADDRESS(ROW(),COLUMN())))</formula>
    </cfRule>
  </conditionalFormatting>
  <conditionalFormatting sqref="AH81:AM81">
    <cfRule type="expression" dxfId="1963" priority="412">
      <formula>INDIRECT(ADDRESS(ROW(),COLUMN()))=TRUNC(INDIRECT(ADDRESS(ROW(),COLUMN())))</formula>
    </cfRule>
  </conditionalFormatting>
  <conditionalFormatting sqref="AH80:AM80">
    <cfRule type="expression" dxfId="1962" priority="413">
      <formula>INDIRECT(ADDRESS(ROW(),COLUMN()))=TRUNC(INDIRECT(ADDRESS(ROW(),COLUMN())))</formula>
    </cfRule>
  </conditionalFormatting>
  <conditionalFormatting sqref="AN81">
    <cfRule type="expression" dxfId="1961" priority="414">
      <formula>INDIRECT(ADDRESS(ROW(),COLUMN()))=TRUNC(INDIRECT(ADDRESS(ROW(),COLUMN())))</formula>
    </cfRule>
  </conditionalFormatting>
  <conditionalFormatting sqref="AN80">
    <cfRule type="expression" dxfId="1960" priority="415">
      <formula>INDIRECT(ADDRESS(ROW(),COLUMN()))=TRUNC(INDIRECT(ADDRESS(ROW(),COLUMN())))</formula>
    </cfRule>
  </conditionalFormatting>
  <conditionalFormatting sqref="AO81:AT81">
    <cfRule type="expression" dxfId="1959" priority="416">
      <formula>INDIRECT(ADDRESS(ROW(),COLUMN()))=TRUNC(INDIRECT(ADDRESS(ROW(),COLUMN())))</formula>
    </cfRule>
  </conditionalFormatting>
  <conditionalFormatting sqref="AO80:AT80">
    <cfRule type="expression" dxfId="1958" priority="417">
      <formula>INDIRECT(ADDRESS(ROW(),COLUMN()))=TRUNC(INDIRECT(ADDRESS(ROW(),COLUMN())))</formula>
    </cfRule>
  </conditionalFormatting>
  <conditionalFormatting sqref="AU81">
    <cfRule type="expression" dxfId="1957" priority="418">
      <formula>INDIRECT(ADDRESS(ROW(),COLUMN()))=TRUNC(INDIRECT(ADDRESS(ROW(),COLUMN())))</formula>
    </cfRule>
  </conditionalFormatting>
  <conditionalFormatting sqref="AU80">
    <cfRule type="expression" dxfId="1956" priority="419">
      <formula>INDIRECT(ADDRESS(ROW(),COLUMN()))=TRUNC(INDIRECT(ADDRESS(ROW(),COLUMN())))</formula>
    </cfRule>
  </conditionalFormatting>
  <conditionalFormatting sqref="AV81:AW81">
    <cfRule type="expression" dxfId="1955" priority="420">
      <formula>INDIRECT(ADDRESS(ROW(),COLUMN()))=TRUNC(INDIRECT(ADDRESS(ROW(),COLUMN())))</formula>
    </cfRule>
  </conditionalFormatting>
  <conditionalFormatting sqref="AV80:AW80">
    <cfRule type="expression" dxfId="1954" priority="421">
      <formula>INDIRECT(ADDRESS(ROW(),COLUMN()))=TRUNC(INDIRECT(ADDRESS(ROW(),COLUMN())))</formula>
    </cfRule>
  </conditionalFormatting>
  <conditionalFormatting sqref="AX83:BA84">
    <cfRule type="expression" dxfId="1953" priority="422">
      <formula>INDIRECT(ADDRESS(ROW(),COLUMN()))=TRUNC(INDIRECT(ADDRESS(ROW(),COLUMN())))</formula>
    </cfRule>
  </conditionalFormatting>
  <conditionalFormatting sqref="S84">
    <cfRule type="expression" dxfId="1952" priority="423">
      <formula>INDIRECT(ADDRESS(ROW(),COLUMN()))=TRUNC(INDIRECT(ADDRESS(ROW(),COLUMN())))</formula>
    </cfRule>
  </conditionalFormatting>
  <conditionalFormatting sqref="S83">
    <cfRule type="expression" dxfId="1951" priority="424">
      <formula>INDIRECT(ADDRESS(ROW(),COLUMN()))=TRUNC(INDIRECT(ADDRESS(ROW(),COLUMN())))</formula>
    </cfRule>
  </conditionalFormatting>
  <conditionalFormatting sqref="T84:Y84">
    <cfRule type="expression" dxfId="1950" priority="425">
      <formula>INDIRECT(ADDRESS(ROW(),COLUMN()))=TRUNC(INDIRECT(ADDRESS(ROW(),COLUMN())))</formula>
    </cfRule>
  </conditionalFormatting>
  <conditionalFormatting sqref="T83:Y83">
    <cfRule type="expression" dxfId="1949" priority="426">
      <formula>INDIRECT(ADDRESS(ROW(),COLUMN()))=TRUNC(INDIRECT(ADDRESS(ROW(),COLUMN())))</formula>
    </cfRule>
  </conditionalFormatting>
  <conditionalFormatting sqref="Z84">
    <cfRule type="expression" dxfId="1948" priority="427">
      <formula>INDIRECT(ADDRESS(ROW(),COLUMN()))=TRUNC(INDIRECT(ADDRESS(ROW(),COLUMN())))</formula>
    </cfRule>
  </conditionalFormatting>
  <conditionalFormatting sqref="Z83">
    <cfRule type="expression" dxfId="1947" priority="428">
      <formula>INDIRECT(ADDRESS(ROW(),COLUMN()))=TRUNC(INDIRECT(ADDRESS(ROW(),COLUMN())))</formula>
    </cfRule>
  </conditionalFormatting>
  <conditionalFormatting sqref="AA84:AF84">
    <cfRule type="expression" dxfId="1946" priority="429">
      <formula>INDIRECT(ADDRESS(ROW(),COLUMN()))=TRUNC(INDIRECT(ADDRESS(ROW(),COLUMN())))</formula>
    </cfRule>
  </conditionalFormatting>
  <conditionalFormatting sqref="AA83:AF83">
    <cfRule type="expression" dxfId="1945" priority="430">
      <formula>INDIRECT(ADDRESS(ROW(),COLUMN()))=TRUNC(INDIRECT(ADDRESS(ROW(),COLUMN())))</formula>
    </cfRule>
  </conditionalFormatting>
  <conditionalFormatting sqref="AG84">
    <cfRule type="expression" dxfId="1944" priority="431">
      <formula>INDIRECT(ADDRESS(ROW(),COLUMN()))=TRUNC(INDIRECT(ADDRESS(ROW(),COLUMN())))</formula>
    </cfRule>
  </conditionalFormatting>
  <conditionalFormatting sqref="AG83">
    <cfRule type="expression" dxfId="1943" priority="432">
      <formula>INDIRECT(ADDRESS(ROW(),COLUMN()))=TRUNC(INDIRECT(ADDRESS(ROW(),COLUMN())))</formula>
    </cfRule>
  </conditionalFormatting>
  <conditionalFormatting sqref="AH84:AM84">
    <cfRule type="expression" dxfId="1942" priority="433">
      <formula>INDIRECT(ADDRESS(ROW(),COLUMN()))=TRUNC(INDIRECT(ADDRESS(ROW(),COLUMN())))</formula>
    </cfRule>
  </conditionalFormatting>
  <conditionalFormatting sqref="AH83:AM83">
    <cfRule type="expression" dxfId="1941" priority="434">
      <formula>INDIRECT(ADDRESS(ROW(),COLUMN()))=TRUNC(INDIRECT(ADDRESS(ROW(),COLUMN())))</formula>
    </cfRule>
  </conditionalFormatting>
  <conditionalFormatting sqref="AN84">
    <cfRule type="expression" dxfId="1940" priority="435">
      <formula>INDIRECT(ADDRESS(ROW(),COLUMN()))=TRUNC(INDIRECT(ADDRESS(ROW(),COLUMN())))</formula>
    </cfRule>
  </conditionalFormatting>
  <conditionalFormatting sqref="AN83">
    <cfRule type="expression" dxfId="1939" priority="436">
      <formula>INDIRECT(ADDRESS(ROW(),COLUMN()))=TRUNC(INDIRECT(ADDRESS(ROW(),COLUMN())))</formula>
    </cfRule>
  </conditionalFormatting>
  <conditionalFormatting sqref="AO84:AT84">
    <cfRule type="expression" dxfId="1938" priority="437">
      <formula>INDIRECT(ADDRESS(ROW(),COLUMN()))=TRUNC(INDIRECT(ADDRESS(ROW(),COLUMN())))</formula>
    </cfRule>
  </conditionalFormatting>
  <conditionalFormatting sqref="AO83:AT83">
    <cfRule type="expression" dxfId="1937" priority="438">
      <formula>INDIRECT(ADDRESS(ROW(),COLUMN()))=TRUNC(INDIRECT(ADDRESS(ROW(),COLUMN())))</formula>
    </cfRule>
  </conditionalFormatting>
  <conditionalFormatting sqref="AU84">
    <cfRule type="expression" dxfId="1936" priority="439">
      <formula>INDIRECT(ADDRESS(ROW(),COLUMN()))=TRUNC(INDIRECT(ADDRESS(ROW(),COLUMN())))</formula>
    </cfRule>
  </conditionalFormatting>
  <conditionalFormatting sqref="AU83">
    <cfRule type="expression" dxfId="1935" priority="440">
      <formula>INDIRECT(ADDRESS(ROW(),COLUMN()))=TRUNC(INDIRECT(ADDRESS(ROW(),COLUMN())))</formula>
    </cfRule>
  </conditionalFormatting>
  <conditionalFormatting sqref="AV84:AW84">
    <cfRule type="expression" dxfId="1934" priority="441">
      <formula>INDIRECT(ADDRESS(ROW(),COLUMN()))=TRUNC(INDIRECT(ADDRESS(ROW(),COLUMN())))</formula>
    </cfRule>
  </conditionalFormatting>
  <conditionalFormatting sqref="AV83:AW83">
    <cfRule type="expression" dxfId="1933" priority="442">
      <formula>INDIRECT(ADDRESS(ROW(),COLUMN()))=TRUNC(INDIRECT(ADDRESS(ROW(),COLUMN())))</formula>
    </cfRule>
  </conditionalFormatting>
  <conditionalFormatting sqref="AX86:BA87">
    <cfRule type="expression" dxfId="1932" priority="443">
      <formula>INDIRECT(ADDRESS(ROW(),COLUMN()))=TRUNC(INDIRECT(ADDRESS(ROW(),COLUMN())))</formula>
    </cfRule>
  </conditionalFormatting>
  <conditionalFormatting sqref="S87">
    <cfRule type="expression" dxfId="1931" priority="444">
      <formula>INDIRECT(ADDRESS(ROW(),COLUMN()))=TRUNC(INDIRECT(ADDRESS(ROW(),COLUMN())))</formula>
    </cfRule>
  </conditionalFormatting>
  <conditionalFormatting sqref="S86">
    <cfRule type="expression" dxfId="1930" priority="445">
      <formula>INDIRECT(ADDRESS(ROW(),COLUMN()))=TRUNC(INDIRECT(ADDRESS(ROW(),COLUMN())))</formula>
    </cfRule>
  </conditionalFormatting>
  <conditionalFormatting sqref="T87:Y87">
    <cfRule type="expression" dxfId="1929" priority="446">
      <formula>INDIRECT(ADDRESS(ROW(),COLUMN()))=TRUNC(INDIRECT(ADDRESS(ROW(),COLUMN())))</formula>
    </cfRule>
  </conditionalFormatting>
  <conditionalFormatting sqref="T86:Y86">
    <cfRule type="expression" dxfId="1928" priority="447">
      <formula>INDIRECT(ADDRESS(ROW(),COLUMN()))=TRUNC(INDIRECT(ADDRESS(ROW(),COLUMN())))</formula>
    </cfRule>
  </conditionalFormatting>
  <conditionalFormatting sqref="Z87">
    <cfRule type="expression" dxfId="1927" priority="448">
      <formula>INDIRECT(ADDRESS(ROW(),COLUMN()))=TRUNC(INDIRECT(ADDRESS(ROW(),COLUMN())))</formula>
    </cfRule>
  </conditionalFormatting>
  <conditionalFormatting sqref="Z86">
    <cfRule type="expression" dxfId="1926" priority="449">
      <formula>INDIRECT(ADDRESS(ROW(),COLUMN()))=TRUNC(INDIRECT(ADDRESS(ROW(),COLUMN())))</formula>
    </cfRule>
  </conditionalFormatting>
  <conditionalFormatting sqref="AA87:AF87">
    <cfRule type="expression" dxfId="1925" priority="450">
      <formula>INDIRECT(ADDRESS(ROW(),COLUMN()))=TRUNC(INDIRECT(ADDRESS(ROW(),COLUMN())))</formula>
    </cfRule>
  </conditionalFormatting>
  <conditionalFormatting sqref="AA86:AF86">
    <cfRule type="expression" dxfId="1924" priority="451">
      <formula>INDIRECT(ADDRESS(ROW(),COLUMN()))=TRUNC(INDIRECT(ADDRESS(ROW(),COLUMN())))</formula>
    </cfRule>
  </conditionalFormatting>
  <conditionalFormatting sqref="AG87">
    <cfRule type="expression" dxfId="1923" priority="452">
      <formula>INDIRECT(ADDRESS(ROW(),COLUMN()))=TRUNC(INDIRECT(ADDRESS(ROW(),COLUMN())))</formula>
    </cfRule>
  </conditionalFormatting>
  <conditionalFormatting sqref="AG86">
    <cfRule type="expression" dxfId="1922" priority="453">
      <formula>INDIRECT(ADDRESS(ROW(),COLUMN()))=TRUNC(INDIRECT(ADDRESS(ROW(),COLUMN())))</formula>
    </cfRule>
  </conditionalFormatting>
  <conditionalFormatting sqref="AH87:AM87">
    <cfRule type="expression" dxfId="1921" priority="454">
      <formula>INDIRECT(ADDRESS(ROW(),COLUMN()))=TRUNC(INDIRECT(ADDRESS(ROW(),COLUMN())))</formula>
    </cfRule>
  </conditionalFormatting>
  <conditionalFormatting sqref="AH86:AM86">
    <cfRule type="expression" dxfId="1920" priority="455">
      <formula>INDIRECT(ADDRESS(ROW(),COLUMN()))=TRUNC(INDIRECT(ADDRESS(ROW(),COLUMN())))</formula>
    </cfRule>
  </conditionalFormatting>
  <conditionalFormatting sqref="AN87">
    <cfRule type="expression" dxfId="1919" priority="456">
      <formula>INDIRECT(ADDRESS(ROW(),COLUMN()))=TRUNC(INDIRECT(ADDRESS(ROW(),COLUMN())))</formula>
    </cfRule>
  </conditionalFormatting>
  <conditionalFormatting sqref="AN86">
    <cfRule type="expression" dxfId="1918" priority="457">
      <formula>INDIRECT(ADDRESS(ROW(),COLUMN()))=TRUNC(INDIRECT(ADDRESS(ROW(),COLUMN())))</formula>
    </cfRule>
  </conditionalFormatting>
  <conditionalFormatting sqref="AO87:AT87">
    <cfRule type="expression" dxfId="1917" priority="458">
      <formula>INDIRECT(ADDRESS(ROW(),COLUMN()))=TRUNC(INDIRECT(ADDRESS(ROW(),COLUMN())))</formula>
    </cfRule>
  </conditionalFormatting>
  <conditionalFormatting sqref="AO86:AT86">
    <cfRule type="expression" dxfId="1916" priority="459">
      <formula>INDIRECT(ADDRESS(ROW(),COLUMN()))=TRUNC(INDIRECT(ADDRESS(ROW(),COLUMN())))</formula>
    </cfRule>
  </conditionalFormatting>
  <conditionalFormatting sqref="AU87">
    <cfRule type="expression" dxfId="1915" priority="460">
      <formula>INDIRECT(ADDRESS(ROW(),COLUMN()))=TRUNC(INDIRECT(ADDRESS(ROW(),COLUMN())))</formula>
    </cfRule>
  </conditionalFormatting>
  <conditionalFormatting sqref="AU86">
    <cfRule type="expression" dxfId="1914" priority="461">
      <formula>INDIRECT(ADDRESS(ROW(),COLUMN()))=TRUNC(INDIRECT(ADDRESS(ROW(),COLUMN())))</formula>
    </cfRule>
  </conditionalFormatting>
  <conditionalFormatting sqref="AV87:AW87">
    <cfRule type="expression" dxfId="1913" priority="462">
      <formula>INDIRECT(ADDRESS(ROW(),COLUMN()))=TRUNC(INDIRECT(ADDRESS(ROW(),COLUMN())))</formula>
    </cfRule>
  </conditionalFormatting>
  <conditionalFormatting sqref="AV86:AW86">
    <cfRule type="expression" dxfId="1912" priority="463">
      <formula>INDIRECT(ADDRESS(ROW(),COLUMN()))=TRUNC(INDIRECT(ADDRESS(ROW(),COLUMN())))</formula>
    </cfRule>
  </conditionalFormatting>
  <conditionalFormatting sqref="AX89:BA90">
    <cfRule type="expression" dxfId="1911" priority="464">
      <formula>INDIRECT(ADDRESS(ROW(),COLUMN()))=TRUNC(INDIRECT(ADDRESS(ROW(),COLUMN())))</formula>
    </cfRule>
  </conditionalFormatting>
  <conditionalFormatting sqref="S90">
    <cfRule type="expression" dxfId="1910" priority="465">
      <formula>INDIRECT(ADDRESS(ROW(),COLUMN()))=TRUNC(INDIRECT(ADDRESS(ROW(),COLUMN())))</formula>
    </cfRule>
  </conditionalFormatting>
  <conditionalFormatting sqref="S89">
    <cfRule type="expression" dxfId="1909" priority="466">
      <formula>INDIRECT(ADDRESS(ROW(),COLUMN()))=TRUNC(INDIRECT(ADDRESS(ROW(),COLUMN())))</formula>
    </cfRule>
  </conditionalFormatting>
  <conditionalFormatting sqref="T90:Y90">
    <cfRule type="expression" dxfId="1908" priority="467">
      <formula>INDIRECT(ADDRESS(ROW(),COLUMN()))=TRUNC(INDIRECT(ADDRESS(ROW(),COLUMN())))</formula>
    </cfRule>
  </conditionalFormatting>
  <conditionalFormatting sqref="T89:Y89">
    <cfRule type="expression" dxfId="1907" priority="468">
      <formula>INDIRECT(ADDRESS(ROW(),COLUMN()))=TRUNC(INDIRECT(ADDRESS(ROW(),COLUMN())))</formula>
    </cfRule>
  </conditionalFormatting>
  <conditionalFormatting sqref="Z90">
    <cfRule type="expression" dxfId="1906" priority="469">
      <formula>INDIRECT(ADDRESS(ROW(),COLUMN()))=TRUNC(INDIRECT(ADDRESS(ROW(),COLUMN())))</formula>
    </cfRule>
  </conditionalFormatting>
  <conditionalFormatting sqref="Z89">
    <cfRule type="expression" dxfId="1905" priority="470">
      <formula>INDIRECT(ADDRESS(ROW(),COLUMN()))=TRUNC(INDIRECT(ADDRESS(ROW(),COLUMN())))</formula>
    </cfRule>
  </conditionalFormatting>
  <conditionalFormatting sqref="AA90:AF90">
    <cfRule type="expression" dxfId="1904" priority="471">
      <formula>INDIRECT(ADDRESS(ROW(),COLUMN()))=TRUNC(INDIRECT(ADDRESS(ROW(),COLUMN())))</formula>
    </cfRule>
  </conditionalFormatting>
  <conditionalFormatting sqref="AA89:AF89">
    <cfRule type="expression" dxfId="1903" priority="472">
      <formula>INDIRECT(ADDRESS(ROW(),COLUMN()))=TRUNC(INDIRECT(ADDRESS(ROW(),COLUMN())))</formula>
    </cfRule>
  </conditionalFormatting>
  <conditionalFormatting sqref="AG90">
    <cfRule type="expression" dxfId="1902" priority="473">
      <formula>INDIRECT(ADDRESS(ROW(),COLUMN()))=TRUNC(INDIRECT(ADDRESS(ROW(),COLUMN())))</formula>
    </cfRule>
  </conditionalFormatting>
  <conditionalFormatting sqref="AG89">
    <cfRule type="expression" dxfId="1901" priority="474">
      <formula>INDIRECT(ADDRESS(ROW(),COLUMN()))=TRUNC(INDIRECT(ADDRESS(ROW(),COLUMN())))</formula>
    </cfRule>
  </conditionalFormatting>
  <conditionalFormatting sqref="AH90:AM90">
    <cfRule type="expression" dxfId="1900" priority="475">
      <formula>INDIRECT(ADDRESS(ROW(),COLUMN()))=TRUNC(INDIRECT(ADDRESS(ROW(),COLUMN())))</formula>
    </cfRule>
  </conditionalFormatting>
  <conditionalFormatting sqref="AH89:AM89">
    <cfRule type="expression" dxfId="1899" priority="476">
      <formula>INDIRECT(ADDRESS(ROW(),COLUMN()))=TRUNC(INDIRECT(ADDRESS(ROW(),COLUMN())))</formula>
    </cfRule>
  </conditionalFormatting>
  <conditionalFormatting sqref="AN90">
    <cfRule type="expression" dxfId="1898" priority="477">
      <formula>INDIRECT(ADDRESS(ROW(),COLUMN()))=TRUNC(INDIRECT(ADDRESS(ROW(),COLUMN())))</formula>
    </cfRule>
  </conditionalFormatting>
  <conditionalFormatting sqref="AN89">
    <cfRule type="expression" dxfId="1897" priority="478">
      <formula>INDIRECT(ADDRESS(ROW(),COLUMN()))=TRUNC(INDIRECT(ADDRESS(ROW(),COLUMN())))</formula>
    </cfRule>
  </conditionalFormatting>
  <conditionalFormatting sqref="AO90:AT90">
    <cfRule type="expression" dxfId="1896" priority="479">
      <formula>INDIRECT(ADDRESS(ROW(),COLUMN()))=TRUNC(INDIRECT(ADDRESS(ROW(),COLUMN())))</formula>
    </cfRule>
  </conditionalFormatting>
  <conditionalFormatting sqref="AO89:AT89">
    <cfRule type="expression" dxfId="1895" priority="480">
      <formula>INDIRECT(ADDRESS(ROW(),COLUMN()))=TRUNC(INDIRECT(ADDRESS(ROW(),COLUMN())))</formula>
    </cfRule>
  </conditionalFormatting>
  <conditionalFormatting sqref="AU90">
    <cfRule type="expression" dxfId="1894" priority="481">
      <formula>INDIRECT(ADDRESS(ROW(),COLUMN()))=TRUNC(INDIRECT(ADDRESS(ROW(),COLUMN())))</formula>
    </cfRule>
  </conditionalFormatting>
  <conditionalFormatting sqref="AU89">
    <cfRule type="expression" dxfId="1893" priority="482">
      <formula>INDIRECT(ADDRESS(ROW(),COLUMN()))=TRUNC(INDIRECT(ADDRESS(ROW(),COLUMN())))</formula>
    </cfRule>
  </conditionalFormatting>
  <conditionalFormatting sqref="AV90:AW90">
    <cfRule type="expression" dxfId="1892" priority="483">
      <formula>INDIRECT(ADDRESS(ROW(),COLUMN()))=TRUNC(INDIRECT(ADDRESS(ROW(),COLUMN())))</formula>
    </cfRule>
  </conditionalFormatting>
  <conditionalFormatting sqref="AV89:AW89">
    <cfRule type="expression" dxfId="1891" priority="484">
      <formula>INDIRECT(ADDRESS(ROW(),COLUMN()))=TRUNC(INDIRECT(ADDRESS(ROW(),COLUMN())))</formula>
    </cfRule>
  </conditionalFormatting>
  <conditionalFormatting sqref="AX92:BA93">
    <cfRule type="expression" dxfId="1890" priority="485">
      <formula>INDIRECT(ADDRESS(ROW(),COLUMN()))=TRUNC(INDIRECT(ADDRESS(ROW(),COLUMN())))</formula>
    </cfRule>
  </conditionalFormatting>
  <conditionalFormatting sqref="S93">
    <cfRule type="expression" dxfId="1889" priority="486">
      <formula>INDIRECT(ADDRESS(ROW(),COLUMN()))=TRUNC(INDIRECT(ADDRESS(ROW(),COLUMN())))</formula>
    </cfRule>
  </conditionalFormatting>
  <conditionalFormatting sqref="S92">
    <cfRule type="expression" dxfId="1888" priority="487">
      <formula>INDIRECT(ADDRESS(ROW(),COLUMN()))=TRUNC(INDIRECT(ADDRESS(ROW(),COLUMN())))</formula>
    </cfRule>
  </conditionalFormatting>
  <conditionalFormatting sqref="T93:Y93">
    <cfRule type="expression" dxfId="1887" priority="488">
      <formula>INDIRECT(ADDRESS(ROW(),COLUMN()))=TRUNC(INDIRECT(ADDRESS(ROW(),COLUMN())))</formula>
    </cfRule>
  </conditionalFormatting>
  <conditionalFormatting sqref="T92:Y92">
    <cfRule type="expression" dxfId="1886" priority="489">
      <formula>INDIRECT(ADDRESS(ROW(),COLUMN()))=TRUNC(INDIRECT(ADDRESS(ROW(),COLUMN())))</formula>
    </cfRule>
  </conditionalFormatting>
  <conditionalFormatting sqref="Z93">
    <cfRule type="expression" dxfId="1885" priority="490">
      <formula>INDIRECT(ADDRESS(ROW(),COLUMN()))=TRUNC(INDIRECT(ADDRESS(ROW(),COLUMN())))</formula>
    </cfRule>
  </conditionalFormatting>
  <conditionalFormatting sqref="Z92">
    <cfRule type="expression" dxfId="1884" priority="491">
      <formula>INDIRECT(ADDRESS(ROW(),COLUMN()))=TRUNC(INDIRECT(ADDRESS(ROW(),COLUMN())))</formula>
    </cfRule>
  </conditionalFormatting>
  <conditionalFormatting sqref="AA93:AF93">
    <cfRule type="expression" dxfId="1883" priority="492">
      <formula>INDIRECT(ADDRESS(ROW(),COLUMN()))=TRUNC(INDIRECT(ADDRESS(ROW(),COLUMN())))</formula>
    </cfRule>
  </conditionalFormatting>
  <conditionalFormatting sqref="AA92:AF92">
    <cfRule type="expression" dxfId="1882" priority="493">
      <formula>INDIRECT(ADDRESS(ROW(),COLUMN()))=TRUNC(INDIRECT(ADDRESS(ROW(),COLUMN())))</formula>
    </cfRule>
  </conditionalFormatting>
  <conditionalFormatting sqref="AG93">
    <cfRule type="expression" dxfId="1881" priority="494">
      <formula>INDIRECT(ADDRESS(ROW(),COLUMN()))=TRUNC(INDIRECT(ADDRESS(ROW(),COLUMN())))</formula>
    </cfRule>
  </conditionalFormatting>
  <conditionalFormatting sqref="AG92">
    <cfRule type="expression" dxfId="1880" priority="495">
      <formula>INDIRECT(ADDRESS(ROW(),COLUMN()))=TRUNC(INDIRECT(ADDRESS(ROW(),COLUMN())))</formula>
    </cfRule>
  </conditionalFormatting>
  <conditionalFormatting sqref="AH93:AM93">
    <cfRule type="expression" dxfId="1879" priority="496">
      <formula>INDIRECT(ADDRESS(ROW(),COLUMN()))=TRUNC(INDIRECT(ADDRESS(ROW(),COLUMN())))</formula>
    </cfRule>
  </conditionalFormatting>
  <conditionalFormatting sqref="AH92:AM92">
    <cfRule type="expression" dxfId="1878" priority="497">
      <formula>INDIRECT(ADDRESS(ROW(),COLUMN()))=TRUNC(INDIRECT(ADDRESS(ROW(),COLUMN())))</formula>
    </cfRule>
  </conditionalFormatting>
  <conditionalFormatting sqref="AN93">
    <cfRule type="expression" dxfId="1877" priority="498">
      <formula>INDIRECT(ADDRESS(ROW(),COLUMN()))=TRUNC(INDIRECT(ADDRESS(ROW(),COLUMN())))</formula>
    </cfRule>
  </conditionalFormatting>
  <conditionalFormatting sqref="AN92">
    <cfRule type="expression" dxfId="1876" priority="499">
      <formula>INDIRECT(ADDRESS(ROW(),COLUMN()))=TRUNC(INDIRECT(ADDRESS(ROW(),COLUMN())))</formula>
    </cfRule>
  </conditionalFormatting>
  <conditionalFormatting sqref="AO93:AT93">
    <cfRule type="expression" dxfId="1875" priority="500">
      <formula>INDIRECT(ADDRESS(ROW(),COLUMN()))=TRUNC(INDIRECT(ADDRESS(ROW(),COLUMN())))</formula>
    </cfRule>
  </conditionalFormatting>
  <conditionalFormatting sqref="AO92:AT92">
    <cfRule type="expression" dxfId="1874" priority="501">
      <formula>INDIRECT(ADDRESS(ROW(),COLUMN()))=TRUNC(INDIRECT(ADDRESS(ROW(),COLUMN())))</formula>
    </cfRule>
  </conditionalFormatting>
  <conditionalFormatting sqref="AU93">
    <cfRule type="expression" dxfId="1873" priority="502">
      <formula>INDIRECT(ADDRESS(ROW(),COLUMN()))=TRUNC(INDIRECT(ADDRESS(ROW(),COLUMN())))</formula>
    </cfRule>
  </conditionalFormatting>
  <conditionalFormatting sqref="AU92">
    <cfRule type="expression" dxfId="1872" priority="503">
      <formula>INDIRECT(ADDRESS(ROW(),COLUMN()))=TRUNC(INDIRECT(ADDRESS(ROW(),COLUMN())))</formula>
    </cfRule>
  </conditionalFormatting>
  <conditionalFormatting sqref="AV93:AW93">
    <cfRule type="expression" dxfId="1871" priority="504">
      <formula>INDIRECT(ADDRESS(ROW(),COLUMN()))=TRUNC(INDIRECT(ADDRESS(ROW(),COLUMN())))</formula>
    </cfRule>
  </conditionalFormatting>
  <conditionalFormatting sqref="AV92:AW92">
    <cfRule type="expression" dxfId="1870" priority="505">
      <formula>INDIRECT(ADDRESS(ROW(),COLUMN()))=TRUNC(INDIRECT(ADDRESS(ROW(),COLUMN())))</formula>
    </cfRule>
  </conditionalFormatting>
  <conditionalFormatting sqref="AX95:BA96">
    <cfRule type="expression" dxfId="1869" priority="506">
      <formula>INDIRECT(ADDRESS(ROW(),COLUMN()))=TRUNC(INDIRECT(ADDRESS(ROW(),COLUMN())))</formula>
    </cfRule>
  </conditionalFormatting>
  <conditionalFormatting sqref="S96">
    <cfRule type="expression" dxfId="1868" priority="507">
      <formula>INDIRECT(ADDRESS(ROW(),COLUMN()))=TRUNC(INDIRECT(ADDRESS(ROW(),COLUMN())))</formula>
    </cfRule>
  </conditionalFormatting>
  <conditionalFormatting sqref="S95">
    <cfRule type="expression" dxfId="1867" priority="508">
      <formula>INDIRECT(ADDRESS(ROW(),COLUMN()))=TRUNC(INDIRECT(ADDRESS(ROW(),COLUMN())))</formula>
    </cfRule>
  </conditionalFormatting>
  <conditionalFormatting sqref="T96:Y96">
    <cfRule type="expression" dxfId="1866" priority="509">
      <formula>INDIRECT(ADDRESS(ROW(),COLUMN()))=TRUNC(INDIRECT(ADDRESS(ROW(),COLUMN())))</formula>
    </cfRule>
  </conditionalFormatting>
  <conditionalFormatting sqref="T95:Y95">
    <cfRule type="expression" dxfId="1865" priority="510">
      <formula>INDIRECT(ADDRESS(ROW(),COLUMN()))=TRUNC(INDIRECT(ADDRESS(ROW(),COLUMN())))</formula>
    </cfRule>
  </conditionalFormatting>
  <conditionalFormatting sqref="Z96">
    <cfRule type="expression" dxfId="1864" priority="511">
      <formula>INDIRECT(ADDRESS(ROW(),COLUMN()))=TRUNC(INDIRECT(ADDRESS(ROW(),COLUMN())))</formula>
    </cfRule>
  </conditionalFormatting>
  <conditionalFormatting sqref="Z95">
    <cfRule type="expression" dxfId="1863" priority="512">
      <formula>INDIRECT(ADDRESS(ROW(),COLUMN()))=TRUNC(INDIRECT(ADDRESS(ROW(),COLUMN())))</formula>
    </cfRule>
  </conditionalFormatting>
  <conditionalFormatting sqref="AA96:AF96">
    <cfRule type="expression" dxfId="1862" priority="513">
      <formula>INDIRECT(ADDRESS(ROW(),COLUMN()))=TRUNC(INDIRECT(ADDRESS(ROW(),COLUMN())))</formula>
    </cfRule>
  </conditionalFormatting>
  <conditionalFormatting sqref="AA95:AF95">
    <cfRule type="expression" dxfId="1861" priority="514">
      <formula>INDIRECT(ADDRESS(ROW(),COLUMN()))=TRUNC(INDIRECT(ADDRESS(ROW(),COLUMN())))</formula>
    </cfRule>
  </conditionalFormatting>
  <conditionalFormatting sqref="AG96">
    <cfRule type="expression" dxfId="1860" priority="515">
      <formula>INDIRECT(ADDRESS(ROW(),COLUMN()))=TRUNC(INDIRECT(ADDRESS(ROW(),COLUMN())))</formula>
    </cfRule>
  </conditionalFormatting>
  <conditionalFormatting sqref="AG95">
    <cfRule type="expression" dxfId="1859" priority="516">
      <formula>INDIRECT(ADDRESS(ROW(),COLUMN()))=TRUNC(INDIRECT(ADDRESS(ROW(),COLUMN())))</formula>
    </cfRule>
  </conditionalFormatting>
  <conditionalFormatting sqref="AH96:AM96">
    <cfRule type="expression" dxfId="1858" priority="517">
      <formula>INDIRECT(ADDRESS(ROW(),COLUMN()))=TRUNC(INDIRECT(ADDRESS(ROW(),COLUMN())))</formula>
    </cfRule>
  </conditionalFormatting>
  <conditionalFormatting sqref="AH95:AM95">
    <cfRule type="expression" dxfId="1857" priority="518">
      <formula>INDIRECT(ADDRESS(ROW(),COLUMN()))=TRUNC(INDIRECT(ADDRESS(ROW(),COLUMN())))</formula>
    </cfRule>
  </conditionalFormatting>
  <conditionalFormatting sqref="AN96">
    <cfRule type="expression" dxfId="1856" priority="519">
      <formula>INDIRECT(ADDRESS(ROW(),COLUMN()))=TRUNC(INDIRECT(ADDRESS(ROW(),COLUMN())))</formula>
    </cfRule>
  </conditionalFormatting>
  <conditionalFormatting sqref="AN95">
    <cfRule type="expression" dxfId="1855" priority="520">
      <formula>INDIRECT(ADDRESS(ROW(),COLUMN()))=TRUNC(INDIRECT(ADDRESS(ROW(),COLUMN())))</formula>
    </cfRule>
  </conditionalFormatting>
  <conditionalFormatting sqref="AO96:AT96">
    <cfRule type="expression" dxfId="1854" priority="521">
      <formula>INDIRECT(ADDRESS(ROW(),COLUMN()))=TRUNC(INDIRECT(ADDRESS(ROW(),COLUMN())))</formula>
    </cfRule>
  </conditionalFormatting>
  <conditionalFormatting sqref="AO95:AT95">
    <cfRule type="expression" dxfId="1853" priority="522">
      <formula>INDIRECT(ADDRESS(ROW(),COLUMN()))=TRUNC(INDIRECT(ADDRESS(ROW(),COLUMN())))</formula>
    </cfRule>
  </conditionalFormatting>
  <conditionalFormatting sqref="AU96">
    <cfRule type="expression" dxfId="1852" priority="523">
      <formula>INDIRECT(ADDRESS(ROW(),COLUMN()))=TRUNC(INDIRECT(ADDRESS(ROW(),COLUMN())))</formula>
    </cfRule>
  </conditionalFormatting>
  <conditionalFormatting sqref="AU95">
    <cfRule type="expression" dxfId="1851" priority="524">
      <formula>INDIRECT(ADDRESS(ROW(),COLUMN()))=TRUNC(INDIRECT(ADDRESS(ROW(),COLUMN())))</formula>
    </cfRule>
  </conditionalFormatting>
  <conditionalFormatting sqref="AV96:AW96">
    <cfRule type="expression" dxfId="1850" priority="525">
      <formula>INDIRECT(ADDRESS(ROW(),COLUMN()))=TRUNC(INDIRECT(ADDRESS(ROW(),COLUMN())))</formula>
    </cfRule>
  </conditionalFormatting>
  <conditionalFormatting sqref="AV95:AW95">
    <cfRule type="expression" dxfId="1849" priority="526">
      <formula>INDIRECT(ADDRESS(ROW(),COLUMN()))=TRUNC(INDIRECT(ADDRESS(ROW(),COLUMN())))</formula>
    </cfRule>
  </conditionalFormatting>
  <conditionalFormatting sqref="AX98:BA99">
    <cfRule type="expression" dxfId="1848" priority="527">
      <formula>INDIRECT(ADDRESS(ROW(),COLUMN()))=TRUNC(INDIRECT(ADDRESS(ROW(),COLUMN())))</formula>
    </cfRule>
  </conditionalFormatting>
  <conditionalFormatting sqref="S99">
    <cfRule type="expression" dxfId="1847" priority="528">
      <formula>INDIRECT(ADDRESS(ROW(),COLUMN()))=TRUNC(INDIRECT(ADDRESS(ROW(),COLUMN())))</formula>
    </cfRule>
  </conditionalFormatting>
  <conditionalFormatting sqref="S98">
    <cfRule type="expression" dxfId="1846" priority="529">
      <formula>INDIRECT(ADDRESS(ROW(),COLUMN()))=TRUNC(INDIRECT(ADDRESS(ROW(),COLUMN())))</formula>
    </cfRule>
  </conditionalFormatting>
  <conditionalFormatting sqref="T99:Y99">
    <cfRule type="expression" dxfId="1845" priority="530">
      <formula>INDIRECT(ADDRESS(ROW(),COLUMN()))=TRUNC(INDIRECT(ADDRESS(ROW(),COLUMN())))</formula>
    </cfRule>
  </conditionalFormatting>
  <conditionalFormatting sqref="T98:Y98">
    <cfRule type="expression" dxfId="1844" priority="531">
      <formula>INDIRECT(ADDRESS(ROW(),COLUMN()))=TRUNC(INDIRECT(ADDRESS(ROW(),COLUMN())))</formula>
    </cfRule>
  </conditionalFormatting>
  <conditionalFormatting sqref="Z99">
    <cfRule type="expression" dxfId="1843" priority="532">
      <formula>INDIRECT(ADDRESS(ROW(),COLUMN()))=TRUNC(INDIRECT(ADDRESS(ROW(),COLUMN())))</formula>
    </cfRule>
  </conditionalFormatting>
  <conditionalFormatting sqref="Z98">
    <cfRule type="expression" dxfId="1842" priority="533">
      <formula>INDIRECT(ADDRESS(ROW(),COLUMN()))=TRUNC(INDIRECT(ADDRESS(ROW(),COLUMN())))</formula>
    </cfRule>
  </conditionalFormatting>
  <conditionalFormatting sqref="AA99:AF99">
    <cfRule type="expression" dxfId="1841" priority="534">
      <formula>INDIRECT(ADDRESS(ROW(),COLUMN()))=TRUNC(INDIRECT(ADDRESS(ROW(),COLUMN())))</formula>
    </cfRule>
  </conditionalFormatting>
  <conditionalFormatting sqref="AA98:AF98">
    <cfRule type="expression" dxfId="1840" priority="535">
      <formula>INDIRECT(ADDRESS(ROW(),COLUMN()))=TRUNC(INDIRECT(ADDRESS(ROW(),COLUMN())))</formula>
    </cfRule>
  </conditionalFormatting>
  <conditionalFormatting sqref="AG99">
    <cfRule type="expression" dxfId="1839" priority="536">
      <formula>INDIRECT(ADDRESS(ROW(),COLUMN()))=TRUNC(INDIRECT(ADDRESS(ROW(),COLUMN())))</formula>
    </cfRule>
  </conditionalFormatting>
  <conditionalFormatting sqref="AG98">
    <cfRule type="expression" dxfId="1838" priority="537">
      <formula>INDIRECT(ADDRESS(ROW(),COLUMN()))=TRUNC(INDIRECT(ADDRESS(ROW(),COLUMN())))</formula>
    </cfRule>
  </conditionalFormatting>
  <conditionalFormatting sqref="AH99:AM99">
    <cfRule type="expression" dxfId="1837" priority="538">
      <formula>INDIRECT(ADDRESS(ROW(),COLUMN()))=TRUNC(INDIRECT(ADDRESS(ROW(),COLUMN())))</formula>
    </cfRule>
  </conditionalFormatting>
  <conditionalFormatting sqref="AH98:AM98">
    <cfRule type="expression" dxfId="1836" priority="539">
      <formula>INDIRECT(ADDRESS(ROW(),COLUMN()))=TRUNC(INDIRECT(ADDRESS(ROW(),COLUMN())))</formula>
    </cfRule>
  </conditionalFormatting>
  <conditionalFormatting sqref="AN99">
    <cfRule type="expression" dxfId="1835" priority="540">
      <formula>INDIRECT(ADDRESS(ROW(),COLUMN()))=TRUNC(INDIRECT(ADDRESS(ROW(),COLUMN())))</formula>
    </cfRule>
  </conditionalFormatting>
  <conditionalFormatting sqref="AN98">
    <cfRule type="expression" dxfId="1834" priority="541">
      <formula>INDIRECT(ADDRESS(ROW(),COLUMN()))=TRUNC(INDIRECT(ADDRESS(ROW(),COLUMN())))</formula>
    </cfRule>
  </conditionalFormatting>
  <conditionalFormatting sqref="AO99:AT99">
    <cfRule type="expression" dxfId="1833" priority="542">
      <formula>INDIRECT(ADDRESS(ROW(),COLUMN()))=TRUNC(INDIRECT(ADDRESS(ROW(),COLUMN())))</formula>
    </cfRule>
  </conditionalFormatting>
  <conditionalFormatting sqref="AO98:AT98">
    <cfRule type="expression" dxfId="1832" priority="543">
      <formula>INDIRECT(ADDRESS(ROW(),COLUMN()))=TRUNC(INDIRECT(ADDRESS(ROW(),COLUMN())))</formula>
    </cfRule>
  </conditionalFormatting>
  <conditionalFormatting sqref="AU99">
    <cfRule type="expression" dxfId="1831" priority="544">
      <formula>INDIRECT(ADDRESS(ROW(),COLUMN()))=TRUNC(INDIRECT(ADDRESS(ROW(),COLUMN())))</formula>
    </cfRule>
  </conditionalFormatting>
  <conditionalFormatting sqref="AU98">
    <cfRule type="expression" dxfId="1830" priority="545">
      <formula>INDIRECT(ADDRESS(ROW(),COLUMN()))=TRUNC(INDIRECT(ADDRESS(ROW(),COLUMN())))</formula>
    </cfRule>
  </conditionalFormatting>
  <conditionalFormatting sqref="AV99:AW99">
    <cfRule type="expression" dxfId="1829" priority="546">
      <formula>INDIRECT(ADDRESS(ROW(),COLUMN()))=TRUNC(INDIRECT(ADDRESS(ROW(),COLUMN())))</formula>
    </cfRule>
  </conditionalFormatting>
  <conditionalFormatting sqref="AV98:AW98">
    <cfRule type="expression" dxfId="1828" priority="547">
      <formula>INDIRECT(ADDRESS(ROW(),COLUMN()))=TRUNC(INDIRECT(ADDRESS(ROW(),COLUMN())))</formula>
    </cfRule>
  </conditionalFormatting>
  <conditionalFormatting sqref="AX101:BA102">
    <cfRule type="expression" dxfId="1827" priority="548">
      <formula>INDIRECT(ADDRESS(ROW(),COLUMN()))=TRUNC(INDIRECT(ADDRESS(ROW(),COLUMN())))</formula>
    </cfRule>
  </conditionalFormatting>
  <conditionalFormatting sqref="S102">
    <cfRule type="expression" dxfId="1826" priority="549">
      <formula>INDIRECT(ADDRESS(ROW(),COLUMN()))=TRUNC(INDIRECT(ADDRESS(ROW(),COLUMN())))</formula>
    </cfRule>
  </conditionalFormatting>
  <conditionalFormatting sqref="S101">
    <cfRule type="expression" dxfId="1825" priority="550">
      <formula>INDIRECT(ADDRESS(ROW(),COLUMN()))=TRUNC(INDIRECT(ADDRESS(ROW(),COLUMN())))</formula>
    </cfRule>
  </conditionalFormatting>
  <conditionalFormatting sqref="T102:Y102">
    <cfRule type="expression" dxfId="1824" priority="551">
      <formula>INDIRECT(ADDRESS(ROW(),COLUMN()))=TRUNC(INDIRECT(ADDRESS(ROW(),COLUMN())))</formula>
    </cfRule>
  </conditionalFormatting>
  <conditionalFormatting sqref="T101:Y101">
    <cfRule type="expression" dxfId="1823" priority="552">
      <formula>INDIRECT(ADDRESS(ROW(),COLUMN()))=TRUNC(INDIRECT(ADDRESS(ROW(),COLUMN())))</formula>
    </cfRule>
  </conditionalFormatting>
  <conditionalFormatting sqref="Z102">
    <cfRule type="expression" dxfId="1822" priority="553">
      <formula>INDIRECT(ADDRESS(ROW(),COLUMN()))=TRUNC(INDIRECT(ADDRESS(ROW(),COLUMN())))</formula>
    </cfRule>
  </conditionalFormatting>
  <conditionalFormatting sqref="Z101">
    <cfRule type="expression" dxfId="1821" priority="554">
      <formula>INDIRECT(ADDRESS(ROW(),COLUMN()))=TRUNC(INDIRECT(ADDRESS(ROW(),COLUMN())))</formula>
    </cfRule>
  </conditionalFormatting>
  <conditionalFormatting sqref="AA102:AF102">
    <cfRule type="expression" dxfId="1820" priority="555">
      <formula>INDIRECT(ADDRESS(ROW(),COLUMN()))=TRUNC(INDIRECT(ADDRESS(ROW(),COLUMN())))</formula>
    </cfRule>
  </conditionalFormatting>
  <conditionalFormatting sqref="AA101:AF101">
    <cfRule type="expression" dxfId="1819" priority="556">
      <formula>INDIRECT(ADDRESS(ROW(),COLUMN()))=TRUNC(INDIRECT(ADDRESS(ROW(),COLUMN())))</formula>
    </cfRule>
  </conditionalFormatting>
  <conditionalFormatting sqref="AG102">
    <cfRule type="expression" dxfId="1818" priority="557">
      <formula>INDIRECT(ADDRESS(ROW(),COLUMN()))=TRUNC(INDIRECT(ADDRESS(ROW(),COLUMN())))</formula>
    </cfRule>
  </conditionalFormatting>
  <conditionalFormatting sqref="AG101">
    <cfRule type="expression" dxfId="1817" priority="558">
      <formula>INDIRECT(ADDRESS(ROW(),COLUMN()))=TRUNC(INDIRECT(ADDRESS(ROW(),COLUMN())))</formula>
    </cfRule>
  </conditionalFormatting>
  <conditionalFormatting sqref="AH102:AM102">
    <cfRule type="expression" dxfId="1816" priority="559">
      <formula>INDIRECT(ADDRESS(ROW(),COLUMN()))=TRUNC(INDIRECT(ADDRESS(ROW(),COLUMN())))</formula>
    </cfRule>
  </conditionalFormatting>
  <conditionalFormatting sqref="AH101:AM101">
    <cfRule type="expression" dxfId="1815" priority="560">
      <formula>INDIRECT(ADDRESS(ROW(),COLUMN()))=TRUNC(INDIRECT(ADDRESS(ROW(),COLUMN())))</formula>
    </cfRule>
  </conditionalFormatting>
  <conditionalFormatting sqref="AN102">
    <cfRule type="expression" dxfId="1814" priority="561">
      <formula>INDIRECT(ADDRESS(ROW(),COLUMN()))=TRUNC(INDIRECT(ADDRESS(ROW(),COLUMN())))</formula>
    </cfRule>
  </conditionalFormatting>
  <conditionalFormatting sqref="AN101">
    <cfRule type="expression" dxfId="1813" priority="562">
      <formula>INDIRECT(ADDRESS(ROW(),COLUMN()))=TRUNC(INDIRECT(ADDRESS(ROW(),COLUMN())))</formula>
    </cfRule>
  </conditionalFormatting>
  <conditionalFormatting sqref="AO102:AT102">
    <cfRule type="expression" dxfId="1812" priority="563">
      <formula>INDIRECT(ADDRESS(ROW(),COLUMN()))=TRUNC(INDIRECT(ADDRESS(ROW(),COLUMN())))</formula>
    </cfRule>
  </conditionalFormatting>
  <conditionalFormatting sqref="AO101:AT101">
    <cfRule type="expression" dxfId="1811" priority="564">
      <formula>INDIRECT(ADDRESS(ROW(),COLUMN()))=TRUNC(INDIRECT(ADDRESS(ROW(),COLUMN())))</formula>
    </cfRule>
  </conditionalFormatting>
  <conditionalFormatting sqref="AU102">
    <cfRule type="expression" dxfId="1810" priority="565">
      <formula>INDIRECT(ADDRESS(ROW(),COLUMN()))=TRUNC(INDIRECT(ADDRESS(ROW(),COLUMN())))</formula>
    </cfRule>
  </conditionalFormatting>
  <conditionalFormatting sqref="AU101">
    <cfRule type="expression" dxfId="1809" priority="566">
      <formula>INDIRECT(ADDRESS(ROW(),COLUMN()))=TRUNC(INDIRECT(ADDRESS(ROW(),COLUMN())))</formula>
    </cfRule>
  </conditionalFormatting>
  <conditionalFormatting sqref="AV102:AW102">
    <cfRule type="expression" dxfId="1808" priority="567">
      <formula>INDIRECT(ADDRESS(ROW(),COLUMN()))=TRUNC(INDIRECT(ADDRESS(ROW(),COLUMN())))</formula>
    </cfRule>
  </conditionalFormatting>
  <conditionalFormatting sqref="AV101:AW101">
    <cfRule type="expression" dxfId="1807" priority="568">
      <formula>INDIRECT(ADDRESS(ROW(),COLUMN()))=TRUNC(INDIRECT(ADDRESS(ROW(),COLUMN())))</formula>
    </cfRule>
  </conditionalFormatting>
  <conditionalFormatting sqref="AX104:BA105">
    <cfRule type="expression" dxfId="1806" priority="569">
      <formula>INDIRECT(ADDRESS(ROW(),COLUMN()))=TRUNC(INDIRECT(ADDRESS(ROW(),COLUMN())))</formula>
    </cfRule>
  </conditionalFormatting>
  <conditionalFormatting sqref="S105">
    <cfRule type="expression" dxfId="1805" priority="570">
      <formula>INDIRECT(ADDRESS(ROW(),COLUMN()))=TRUNC(INDIRECT(ADDRESS(ROW(),COLUMN())))</formula>
    </cfRule>
  </conditionalFormatting>
  <conditionalFormatting sqref="S104">
    <cfRule type="expression" dxfId="1804" priority="571">
      <formula>INDIRECT(ADDRESS(ROW(),COLUMN()))=TRUNC(INDIRECT(ADDRESS(ROW(),COLUMN())))</formula>
    </cfRule>
  </conditionalFormatting>
  <conditionalFormatting sqref="T105:Y105">
    <cfRule type="expression" dxfId="1803" priority="572">
      <formula>INDIRECT(ADDRESS(ROW(),COLUMN()))=TRUNC(INDIRECT(ADDRESS(ROW(),COLUMN())))</formula>
    </cfRule>
  </conditionalFormatting>
  <conditionalFormatting sqref="T104:Y104">
    <cfRule type="expression" dxfId="1802" priority="573">
      <formula>INDIRECT(ADDRESS(ROW(),COLUMN()))=TRUNC(INDIRECT(ADDRESS(ROW(),COLUMN())))</formula>
    </cfRule>
  </conditionalFormatting>
  <conditionalFormatting sqref="Z105">
    <cfRule type="expression" dxfId="1801" priority="574">
      <formula>INDIRECT(ADDRESS(ROW(),COLUMN()))=TRUNC(INDIRECT(ADDRESS(ROW(),COLUMN())))</formula>
    </cfRule>
  </conditionalFormatting>
  <conditionalFormatting sqref="Z104">
    <cfRule type="expression" dxfId="1800" priority="575">
      <formula>INDIRECT(ADDRESS(ROW(),COLUMN()))=TRUNC(INDIRECT(ADDRESS(ROW(),COLUMN())))</formula>
    </cfRule>
  </conditionalFormatting>
  <conditionalFormatting sqref="AA105:AF105">
    <cfRule type="expression" dxfId="1799" priority="576">
      <formula>INDIRECT(ADDRESS(ROW(),COLUMN()))=TRUNC(INDIRECT(ADDRESS(ROW(),COLUMN())))</formula>
    </cfRule>
  </conditionalFormatting>
  <conditionalFormatting sqref="AA104:AF104">
    <cfRule type="expression" dxfId="1798" priority="577">
      <formula>INDIRECT(ADDRESS(ROW(),COLUMN()))=TRUNC(INDIRECT(ADDRESS(ROW(),COLUMN())))</formula>
    </cfRule>
  </conditionalFormatting>
  <conditionalFormatting sqref="AG105">
    <cfRule type="expression" dxfId="1797" priority="578">
      <formula>INDIRECT(ADDRESS(ROW(),COLUMN()))=TRUNC(INDIRECT(ADDRESS(ROW(),COLUMN())))</formula>
    </cfRule>
  </conditionalFormatting>
  <conditionalFormatting sqref="AG104">
    <cfRule type="expression" dxfId="1796" priority="579">
      <formula>INDIRECT(ADDRESS(ROW(),COLUMN()))=TRUNC(INDIRECT(ADDRESS(ROW(),COLUMN())))</formula>
    </cfRule>
  </conditionalFormatting>
  <conditionalFormatting sqref="AH105:AM105">
    <cfRule type="expression" dxfId="1795" priority="580">
      <formula>INDIRECT(ADDRESS(ROW(),COLUMN()))=TRUNC(INDIRECT(ADDRESS(ROW(),COLUMN())))</formula>
    </cfRule>
  </conditionalFormatting>
  <conditionalFormatting sqref="AH104:AM104">
    <cfRule type="expression" dxfId="1794" priority="581">
      <formula>INDIRECT(ADDRESS(ROW(),COLUMN()))=TRUNC(INDIRECT(ADDRESS(ROW(),COLUMN())))</formula>
    </cfRule>
  </conditionalFormatting>
  <conditionalFormatting sqref="AN105">
    <cfRule type="expression" dxfId="1793" priority="582">
      <formula>INDIRECT(ADDRESS(ROW(),COLUMN()))=TRUNC(INDIRECT(ADDRESS(ROW(),COLUMN())))</formula>
    </cfRule>
  </conditionalFormatting>
  <conditionalFormatting sqref="AN104">
    <cfRule type="expression" dxfId="1792" priority="583">
      <formula>INDIRECT(ADDRESS(ROW(),COLUMN()))=TRUNC(INDIRECT(ADDRESS(ROW(),COLUMN())))</formula>
    </cfRule>
  </conditionalFormatting>
  <conditionalFormatting sqref="AO105:AT105">
    <cfRule type="expression" dxfId="1791" priority="584">
      <formula>INDIRECT(ADDRESS(ROW(),COLUMN()))=TRUNC(INDIRECT(ADDRESS(ROW(),COLUMN())))</formula>
    </cfRule>
  </conditionalFormatting>
  <conditionalFormatting sqref="AO104:AT104">
    <cfRule type="expression" dxfId="1790" priority="585">
      <formula>INDIRECT(ADDRESS(ROW(),COLUMN()))=TRUNC(INDIRECT(ADDRESS(ROW(),COLUMN())))</formula>
    </cfRule>
  </conditionalFormatting>
  <conditionalFormatting sqref="AU105">
    <cfRule type="expression" dxfId="1789" priority="586">
      <formula>INDIRECT(ADDRESS(ROW(),COLUMN()))=TRUNC(INDIRECT(ADDRESS(ROW(),COLUMN())))</formula>
    </cfRule>
  </conditionalFormatting>
  <conditionalFormatting sqref="AU104">
    <cfRule type="expression" dxfId="1788" priority="587">
      <formula>INDIRECT(ADDRESS(ROW(),COLUMN()))=TRUNC(INDIRECT(ADDRESS(ROW(),COLUMN())))</formula>
    </cfRule>
  </conditionalFormatting>
  <conditionalFormatting sqref="AV105:AW105">
    <cfRule type="expression" dxfId="1787" priority="588">
      <formula>INDIRECT(ADDRESS(ROW(),COLUMN()))=TRUNC(INDIRECT(ADDRESS(ROW(),COLUMN())))</formula>
    </cfRule>
  </conditionalFormatting>
  <conditionalFormatting sqref="AV104:AW104">
    <cfRule type="expression" dxfId="1786" priority="589">
      <formula>INDIRECT(ADDRESS(ROW(),COLUMN()))=TRUNC(INDIRECT(ADDRESS(ROW(),COLUMN())))</formula>
    </cfRule>
  </conditionalFormatting>
  <conditionalFormatting sqref="AX107:BA108">
    <cfRule type="expression" dxfId="1785" priority="590">
      <formula>INDIRECT(ADDRESS(ROW(),COLUMN()))=TRUNC(INDIRECT(ADDRESS(ROW(),COLUMN())))</formula>
    </cfRule>
  </conditionalFormatting>
  <conditionalFormatting sqref="S108">
    <cfRule type="expression" dxfId="1784" priority="591">
      <formula>INDIRECT(ADDRESS(ROW(),COLUMN()))=TRUNC(INDIRECT(ADDRESS(ROW(),COLUMN())))</formula>
    </cfRule>
  </conditionalFormatting>
  <conditionalFormatting sqref="S107">
    <cfRule type="expression" dxfId="1783" priority="592">
      <formula>INDIRECT(ADDRESS(ROW(),COLUMN()))=TRUNC(INDIRECT(ADDRESS(ROW(),COLUMN())))</formula>
    </cfRule>
  </conditionalFormatting>
  <conditionalFormatting sqref="T108:Y108">
    <cfRule type="expression" dxfId="1782" priority="593">
      <formula>INDIRECT(ADDRESS(ROW(),COLUMN()))=TRUNC(INDIRECT(ADDRESS(ROW(),COLUMN())))</formula>
    </cfRule>
  </conditionalFormatting>
  <conditionalFormatting sqref="T107:Y107">
    <cfRule type="expression" dxfId="1781" priority="594">
      <formula>INDIRECT(ADDRESS(ROW(),COLUMN()))=TRUNC(INDIRECT(ADDRESS(ROW(),COLUMN())))</formula>
    </cfRule>
  </conditionalFormatting>
  <conditionalFormatting sqref="Z108">
    <cfRule type="expression" dxfId="1780" priority="595">
      <formula>INDIRECT(ADDRESS(ROW(),COLUMN()))=TRUNC(INDIRECT(ADDRESS(ROW(),COLUMN())))</formula>
    </cfRule>
  </conditionalFormatting>
  <conditionalFormatting sqref="Z107">
    <cfRule type="expression" dxfId="1779" priority="596">
      <formula>INDIRECT(ADDRESS(ROW(),COLUMN()))=TRUNC(INDIRECT(ADDRESS(ROW(),COLUMN())))</formula>
    </cfRule>
  </conditionalFormatting>
  <conditionalFormatting sqref="AA108:AF108">
    <cfRule type="expression" dxfId="1778" priority="597">
      <formula>INDIRECT(ADDRESS(ROW(),COLUMN()))=TRUNC(INDIRECT(ADDRESS(ROW(),COLUMN())))</formula>
    </cfRule>
  </conditionalFormatting>
  <conditionalFormatting sqref="AA107:AF107">
    <cfRule type="expression" dxfId="1777" priority="598">
      <formula>INDIRECT(ADDRESS(ROW(),COLUMN()))=TRUNC(INDIRECT(ADDRESS(ROW(),COLUMN())))</formula>
    </cfRule>
  </conditionalFormatting>
  <conditionalFormatting sqref="AG108">
    <cfRule type="expression" dxfId="1776" priority="599">
      <formula>INDIRECT(ADDRESS(ROW(),COLUMN()))=TRUNC(INDIRECT(ADDRESS(ROW(),COLUMN())))</formula>
    </cfRule>
  </conditionalFormatting>
  <conditionalFormatting sqref="AG107">
    <cfRule type="expression" dxfId="1775" priority="600">
      <formula>INDIRECT(ADDRESS(ROW(),COLUMN()))=TRUNC(INDIRECT(ADDRESS(ROW(),COLUMN())))</formula>
    </cfRule>
  </conditionalFormatting>
  <conditionalFormatting sqref="AH108:AM108">
    <cfRule type="expression" dxfId="1774" priority="601">
      <formula>INDIRECT(ADDRESS(ROW(),COLUMN()))=TRUNC(INDIRECT(ADDRESS(ROW(),COLUMN())))</formula>
    </cfRule>
  </conditionalFormatting>
  <conditionalFormatting sqref="AH107:AM107">
    <cfRule type="expression" dxfId="1773" priority="602">
      <formula>INDIRECT(ADDRESS(ROW(),COLUMN()))=TRUNC(INDIRECT(ADDRESS(ROW(),COLUMN())))</formula>
    </cfRule>
  </conditionalFormatting>
  <conditionalFormatting sqref="AN108">
    <cfRule type="expression" dxfId="1772" priority="603">
      <formula>INDIRECT(ADDRESS(ROW(),COLUMN()))=TRUNC(INDIRECT(ADDRESS(ROW(),COLUMN())))</formula>
    </cfRule>
  </conditionalFormatting>
  <conditionalFormatting sqref="AN107">
    <cfRule type="expression" dxfId="1771" priority="604">
      <formula>INDIRECT(ADDRESS(ROW(),COLUMN()))=TRUNC(INDIRECT(ADDRESS(ROW(),COLUMN())))</formula>
    </cfRule>
  </conditionalFormatting>
  <conditionalFormatting sqref="AO108:AT108">
    <cfRule type="expression" dxfId="1770" priority="605">
      <formula>INDIRECT(ADDRESS(ROW(),COLUMN()))=TRUNC(INDIRECT(ADDRESS(ROW(),COLUMN())))</formula>
    </cfRule>
  </conditionalFormatting>
  <conditionalFormatting sqref="AO107:AT107">
    <cfRule type="expression" dxfId="1769" priority="606">
      <formula>INDIRECT(ADDRESS(ROW(),COLUMN()))=TRUNC(INDIRECT(ADDRESS(ROW(),COLUMN())))</formula>
    </cfRule>
  </conditionalFormatting>
  <conditionalFormatting sqref="AU108">
    <cfRule type="expression" dxfId="1768" priority="607">
      <formula>INDIRECT(ADDRESS(ROW(),COLUMN()))=TRUNC(INDIRECT(ADDRESS(ROW(),COLUMN())))</formula>
    </cfRule>
  </conditionalFormatting>
  <conditionalFormatting sqref="AU107">
    <cfRule type="expression" dxfId="1767" priority="608">
      <formula>INDIRECT(ADDRESS(ROW(),COLUMN()))=TRUNC(INDIRECT(ADDRESS(ROW(),COLUMN())))</formula>
    </cfRule>
  </conditionalFormatting>
  <conditionalFormatting sqref="AV108:AW108">
    <cfRule type="expression" dxfId="1766" priority="609">
      <formula>INDIRECT(ADDRESS(ROW(),COLUMN()))=TRUNC(INDIRECT(ADDRESS(ROW(),COLUMN())))</formula>
    </cfRule>
  </conditionalFormatting>
  <conditionalFormatting sqref="AV107:AW107">
    <cfRule type="expression" dxfId="1765" priority="610">
      <formula>INDIRECT(ADDRESS(ROW(),COLUMN()))=TRUNC(INDIRECT(ADDRESS(ROW(),COLUMN())))</formula>
    </cfRule>
  </conditionalFormatting>
  <conditionalFormatting sqref="AX110:BA111">
    <cfRule type="expression" dxfId="1764" priority="611">
      <formula>INDIRECT(ADDRESS(ROW(),COLUMN()))=TRUNC(INDIRECT(ADDRESS(ROW(),COLUMN())))</formula>
    </cfRule>
  </conditionalFormatting>
  <conditionalFormatting sqref="S111">
    <cfRule type="expression" dxfId="1763" priority="612">
      <formula>INDIRECT(ADDRESS(ROW(),COLUMN()))=TRUNC(INDIRECT(ADDRESS(ROW(),COLUMN())))</formula>
    </cfRule>
  </conditionalFormatting>
  <conditionalFormatting sqref="S110">
    <cfRule type="expression" dxfId="1762" priority="613">
      <formula>INDIRECT(ADDRESS(ROW(),COLUMN()))=TRUNC(INDIRECT(ADDRESS(ROW(),COLUMN())))</formula>
    </cfRule>
  </conditionalFormatting>
  <conditionalFormatting sqref="T111:Y111">
    <cfRule type="expression" dxfId="1761" priority="614">
      <formula>INDIRECT(ADDRESS(ROW(),COLUMN()))=TRUNC(INDIRECT(ADDRESS(ROW(),COLUMN())))</formula>
    </cfRule>
  </conditionalFormatting>
  <conditionalFormatting sqref="T110:Y110">
    <cfRule type="expression" dxfId="1760" priority="615">
      <formula>INDIRECT(ADDRESS(ROW(),COLUMN()))=TRUNC(INDIRECT(ADDRESS(ROW(),COLUMN())))</formula>
    </cfRule>
  </conditionalFormatting>
  <conditionalFormatting sqref="Z111">
    <cfRule type="expression" dxfId="1759" priority="616">
      <formula>INDIRECT(ADDRESS(ROW(),COLUMN()))=TRUNC(INDIRECT(ADDRESS(ROW(),COLUMN())))</formula>
    </cfRule>
  </conditionalFormatting>
  <conditionalFormatting sqref="Z110">
    <cfRule type="expression" dxfId="1758" priority="617">
      <formula>INDIRECT(ADDRESS(ROW(),COLUMN()))=TRUNC(INDIRECT(ADDRESS(ROW(),COLUMN())))</formula>
    </cfRule>
  </conditionalFormatting>
  <conditionalFormatting sqref="AA111:AF111">
    <cfRule type="expression" dxfId="1757" priority="618">
      <formula>INDIRECT(ADDRESS(ROW(),COLUMN()))=TRUNC(INDIRECT(ADDRESS(ROW(),COLUMN())))</formula>
    </cfRule>
  </conditionalFormatting>
  <conditionalFormatting sqref="AA110:AF110">
    <cfRule type="expression" dxfId="1756" priority="619">
      <formula>INDIRECT(ADDRESS(ROW(),COLUMN()))=TRUNC(INDIRECT(ADDRESS(ROW(),COLUMN())))</formula>
    </cfRule>
  </conditionalFormatting>
  <conditionalFormatting sqref="AG111">
    <cfRule type="expression" dxfId="1755" priority="620">
      <formula>INDIRECT(ADDRESS(ROW(),COLUMN()))=TRUNC(INDIRECT(ADDRESS(ROW(),COLUMN())))</formula>
    </cfRule>
  </conditionalFormatting>
  <conditionalFormatting sqref="AG110">
    <cfRule type="expression" dxfId="1754" priority="621">
      <formula>INDIRECT(ADDRESS(ROW(),COLUMN()))=TRUNC(INDIRECT(ADDRESS(ROW(),COLUMN())))</formula>
    </cfRule>
  </conditionalFormatting>
  <conditionalFormatting sqref="AH111:AM111">
    <cfRule type="expression" dxfId="1753" priority="622">
      <formula>INDIRECT(ADDRESS(ROW(),COLUMN()))=TRUNC(INDIRECT(ADDRESS(ROW(),COLUMN())))</formula>
    </cfRule>
  </conditionalFormatting>
  <conditionalFormatting sqref="AH110:AM110">
    <cfRule type="expression" dxfId="1752" priority="623">
      <formula>INDIRECT(ADDRESS(ROW(),COLUMN()))=TRUNC(INDIRECT(ADDRESS(ROW(),COLUMN())))</formula>
    </cfRule>
  </conditionalFormatting>
  <conditionalFormatting sqref="AN111">
    <cfRule type="expression" dxfId="1751" priority="624">
      <formula>INDIRECT(ADDRESS(ROW(),COLUMN()))=TRUNC(INDIRECT(ADDRESS(ROW(),COLUMN())))</formula>
    </cfRule>
  </conditionalFormatting>
  <conditionalFormatting sqref="AN110">
    <cfRule type="expression" dxfId="1750" priority="625">
      <formula>INDIRECT(ADDRESS(ROW(),COLUMN()))=TRUNC(INDIRECT(ADDRESS(ROW(),COLUMN())))</formula>
    </cfRule>
  </conditionalFormatting>
  <conditionalFormatting sqref="AO111:AT111">
    <cfRule type="expression" dxfId="1749" priority="626">
      <formula>INDIRECT(ADDRESS(ROW(),COLUMN()))=TRUNC(INDIRECT(ADDRESS(ROW(),COLUMN())))</formula>
    </cfRule>
  </conditionalFormatting>
  <conditionalFormatting sqref="AO110:AT110">
    <cfRule type="expression" dxfId="1748" priority="627">
      <formula>INDIRECT(ADDRESS(ROW(),COLUMN()))=TRUNC(INDIRECT(ADDRESS(ROW(),COLUMN())))</formula>
    </cfRule>
  </conditionalFormatting>
  <conditionalFormatting sqref="AU111">
    <cfRule type="expression" dxfId="1747" priority="628">
      <formula>INDIRECT(ADDRESS(ROW(),COLUMN()))=TRUNC(INDIRECT(ADDRESS(ROW(),COLUMN())))</formula>
    </cfRule>
  </conditionalFormatting>
  <conditionalFormatting sqref="AU110">
    <cfRule type="expression" dxfId="1746" priority="629">
      <formula>INDIRECT(ADDRESS(ROW(),COLUMN()))=TRUNC(INDIRECT(ADDRESS(ROW(),COLUMN())))</formula>
    </cfRule>
  </conditionalFormatting>
  <conditionalFormatting sqref="AV111:AW111">
    <cfRule type="expression" dxfId="1745" priority="630">
      <formula>INDIRECT(ADDRESS(ROW(),COLUMN()))=TRUNC(INDIRECT(ADDRESS(ROW(),COLUMN())))</formula>
    </cfRule>
  </conditionalFormatting>
  <conditionalFormatting sqref="AV110:AW110">
    <cfRule type="expression" dxfId="1744" priority="631">
      <formula>INDIRECT(ADDRESS(ROW(),COLUMN()))=TRUNC(INDIRECT(ADDRESS(ROW(),COLUMN())))</formula>
    </cfRule>
  </conditionalFormatting>
  <conditionalFormatting sqref="AX113:BA114">
    <cfRule type="expression" dxfId="1743" priority="632">
      <formula>INDIRECT(ADDRESS(ROW(),COLUMN()))=TRUNC(INDIRECT(ADDRESS(ROW(),COLUMN())))</formula>
    </cfRule>
  </conditionalFormatting>
  <conditionalFormatting sqref="S114">
    <cfRule type="expression" dxfId="1742" priority="633">
      <formula>INDIRECT(ADDRESS(ROW(),COLUMN()))=TRUNC(INDIRECT(ADDRESS(ROW(),COLUMN())))</formula>
    </cfRule>
  </conditionalFormatting>
  <conditionalFormatting sqref="S113">
    <cfRule type="expression" dxfId="1741" priority="634">
      <formula>INDIRECT(ADDRESS(ROW(),COLUMN()))=TRUNC(INDIRECT(ADDRESS(ROW(),COLUMN())))</formula>
    </cfRule>
  </conditionalFormatting>
  <conditionalFormatting sqref="T114:Y114">
    <cfRule type="expression" dxfId="1740" priority="635">
      <formula>INDIRECT(ADDRESS(ROW(),COLUMN()))=TRUNC(INDIRECT(ADDRESS(ROW(),COLUMN())))</formula>
    </cfRule>
  </conditionalFormatting>
  <conditionalFormatting sqref="T113:Y113">
    <cfRule type="expression" dxfId="1739" priority="636">
      <formula>INDIRECT(ADDRESS(ROW(),COLUMN()))=TRUNC(INDIRECT(ADDRESS(ROW(),COLUMN())))</formula>
    </cfRule>
  </conditionalFormatting>
  <conditionalFormatting sqref="Z114">
    <cfRule type="expression" dxfId="1738" priority="637">
      <formula>INDIRECT(ADDRESS(ROW(),COLUMN()))=TRUNC(INDIRECT(ADDRESS(ROW(),COLUMN())))</formula>
    </cfRule>
  </conditionalFormatting>
  <conditionalFormatting sqref="Z113">
    <cfRule type="expression" dxfId="1737" priority="638">
      <formula>INDIRECT(ADDRESS(ROW(),COLUMN()))=TRUNC(INDIRECT(ADDRESS(ROW(),COLUMN())))</formula>
    </cfRule>
  </conditionalFormatting>
  <conditionalFormatting sqref="AA114:AF114">
    <cfRule type="expression" dxfId="1736" priority="639">
      <formula>INDIRECT(ADDRESS(ROW(),COLUMN()))=TRUNC(INDIRECT(ADDRESS(ROW(),COLUMN())))</formula>
    </cfRule>
  </conditionalFormatting>
  <conditionalFormatting sqref="AA113:AF113">
    <cfRule type="expression" dxfId="1735" priority="640">
      <formula>INDIRECT(ADDRESS(ROW(),COLUMN()))=TRUNC(INDIRECT(ADDRESS(ROW(),COLUMN())))</formula>
    </cfRule>
  </conditionalFormatting>
  <conditionalFormatting sqref="AG114">
    <cfRule type="expression" dxfId="1734" priority="641">
      <formula>INDIRECT(ADDRESS(ROW(),COLUMN()))=TRUNC(INDIRECT(ADDRESS(ROW(),COLUMN())))</formula>
    </cfRule>
  </conditionalFormatting>
  <conditionalFormatting sqref="AG113">
    <cfRule type="expression" dxfId="1733" priority="642">
      <formula>INDIRECT(ADDRESS(ROW(),COLUMN()))=TRUNC(INDIRECT(ADDRESS(ROW(),COLUMN())))</formula>
    </cfRule>
  </conditionalFormatting>
  <conditionalFormatting sqref="AH114:AM114">
    <cfRule type="expression" dxfId="1732" priority="643">
      <formula>INDIRECT(ADDRESS(ROW(),COLUMN()))=TRUNC(INDIRECT(ADDRESS(ROW(),COLUMN())))</formula>
    </cfRule>
  </conditionalFormatting>
  <conditionalFormatting sqref="AH113:AM113">
    <cfRule type="expression" dxfId="1731" priority="644">
      <formula>INDIRECT(ADDRESS(ROW(),COLUMN()))=TRUNC(INDIRECT(ADDRESS(ROW(),COLUMN())))</formula>
    </cfRule>
  </conditionalFormatting>
  <conditionalFormatting sqref="AN114">
    <cfRule type="expression" dxfId="1730" priority="645">
      <formula>INDIRECT(ADDRESS(ROW(),COLUMN()))=TRUNC(INDIRECT(ADDRESS(ROW(),COLUMN())))</formula>
    </cfRule>
  </conditionalFormatting>
  <conditionalFormatting sqref="AN113">
    <cfRule type="expression" dxfId="1729" priority="646">
      <formula>INDIRECT(ADDRESS(ROW(),COLUMN()))=TRUNC(INDIRECT(ADDRESS(ROW(),COLUMN())))</formula>
    </cfRule>
  </conditionalFormatting>
  <conditionalFormatting sqref="AO114:AT114">
    <cfRule type="expression" dxfId="1728" priority="647">
      <formula>INDIRECT(ADDRESS(ROW(),COLUMN()))=TRUNC(INDIRECT(ADDRESS(ROW(),COLUMN())))</formula>
    </cfRule>
  </conditionalFormatting>
  <conditionalFormatting sqref="AO113:AT113">
    <cfRule type="expression" dxfId="1727" priority="648">
      <formula>INDIRECT(ADDRESS(ROW(),COLUMN()))=TRUNC(INDIRECT(ADDRESS(ROW(),COLUMN())))</formula>
    </cfRule>
  </conditionalFormatting>
  <conditionalFormatting sqref="AU114">
    <cfRule type="expression" dxfId="1726" priority="649">
      <formula>INDIRECT(ADDRESS(ROW(),COLUMN()))=TRUNC(INDIRECT(ADDRESS(ROW(),COLUMN())))</formula>
    </cfRule>
  </conditionalFormatting>
  <conditionalFormatting sqref="AU113">
    <cfRule type="expression" dxfId="1725" priority="650">
      <formula>INDIRECT(ADDRESS(ROW(),COLUMN()))=TRUNC(INDIRECT(ADDRESS(ROW(),COLUMN())))</formula>
    </cfRule>
  </conditionalFormatting>
  <conditionalFormatting sqref="AV114:AW114">
    <cfRule type="expression" dxfId="1724" priority="651">
      <formula>INDIRECT(ADDRESS(ROW(),COLUMN()))=TRUNC(INDIRECT(ADDRESS(ROW(),COLUMN())))</formula>
    </cfRule>
  </conditionalFormatting>
  <conditionalFormatting sqref="AV113:AW113">
    <cfRule type="expression" dxfId="1723" priority="652">
      <formula>INDIRECT(ADDRESS(ROW(),COLUMN()))=TRUNC(INDIRECT(ADDRESS(ROW(),COLUMN())))</formula>
    </cfRule>
  </conditionalFormatting>
  <conditionalFormatting sqref="AX116:BA117">
    <cfRule type="expression" dxfId="1722" priority="653">
      <formula>INDIRECT(ADDRESS(ROW(),COLUMN()))=TRUNC(INDIRECT(ADDRESS(ROW(),COLUMN())))</formula>
    </cfRule>
  </conditionalFormatting>
  <conditionalFormatting sqref="S117">
    <cfRule type="expression" dxfId="1721" priority="654">
      <formula>INDIRECT(ADDRESS(ROW(),COLUMN()))=TRUNC(INDIRECT(ADDRESS(ROW(),COLUMN())))</formula>
    </cfRule>
  </conditionalFormatting>
  <conditionalFormatting sqref="S116">
    <cfRule type="expression" dxfId="1720" priority="655">
      <formula>INDIRECT(ADDRESS(ROW(),COLUMN()))=TRUNC(INDIRECT(ADDRESS(ROW(),COLUMN())))</formula>
    </cfRule>
  </conditionalFormatting>
  <conditionalFormatting sqref="T117:Y117">
    <cfRule type="expression" dxfId="1719" priority="656">
      <formula>INDIRECT(ADDRESS(ROW(),COLUMN()))=TRUNC(INDIRECT(ADDRESS(ROW(),COLUMN())))</formula>
    </cfRule>
  </conditionalFormatting>
  <conditionalFormatting sqref="T116:Y116">
    <cfRule type="expression" dxfId="1718" priority="657">
      <formula>INDIRECT(ADDRESS(ROW(),COLUMN()))=TRUNC(INDIRECT(ADDRESS(ROW(),COLUMN())))</formula>
    </cfRule>
  </conditionalFormatting>
  <conditionalFormatting sqref="Z117">
    <cfRule type="expression" dxfId="1717" priority="658">
      <formula>INDIRECT(ADDRESS(ROW(),COLUMN()))=TRUNC(INDIRECT(ADDRESS(ROW(),COLUMN())))</formula>
    </cfRule>
  </conditionalFormatting>
  <conditionalFormatting sqref="Z116">
    <cfRule type="expression" dxfId="1716" priority="659">
      <formula>INDIRECT(ADDRESS(ROW(),COLUMN()))=TRUNC(INDIRECT(ADDRESS(ROW(),COLUMN())))</formula>
    </cfRule>
  </conditionalFormatting>
  <conditionalFormatting sqref="AA117:AF117">
    <cfRule type="expression" dxfId="1715" priority="660">
      <formula>INDIRECT(ADDRESS(ROW(),COLUMN()))=TRUNC(INDIRECT(ADDRESS(ROW(),COLUMN())))</formula>
    </cfRule>
  </conditionalFormatting>
  <conditionalFormatting sqref="AA116:AF116">
    <cfRule type="expression" dxfId="1714" priority="661">
      <formula>INDIRECT(ADDRESS(ROW(),COLUMN()))=TRUNC(INDIRECT(ADDRESS(ROW(),COLUMN())))</formula>
    </cfRule>
  </conditionalFormatting>
  <conditionalFormatting sqref="AG117">
    <cfRule type="expression" dxfId="1713" priority="662">
      <formula>INDIRECT(ADDRESS(ROW(),COLUMN()))=TRUNC(INDIRECT(ADDRESS(ROW(),COLUMN())))</formula>
    </cfRule>
  </conditionalFormatting>
  <conditionalFormatting sqref="AG116">
    <cfRule type="expression" dxfId="1712" priority="663">
      <formula>INDIRECT(ADDRESS(ROW(),COLUMN()))=TRUNC(INDIRECT(ADDRESS(ROW(),COLUMN())))</formula>
    </cfRule>
  </conditionalFormatting>
  <conditionalFormatting sqref="AH117:AM117">
    <cfRule type="expression" dxfId="1711" priority="664">
      <formula>INDIRECT(ADDRESS(ROW(),COLUMN()))=TRUNC(INDIRECT(ADDRESS(ROW(),COLUMN())))</formula>
    </cfRule>
  </conditionalFormatting>
  <conditionalFormatting sqref="AH116:AM116">
    <cfRule type="expression" dxfId="1710" priority="665">
      <formula>INDIRECT(ADDRESS(ROW(),COLUMN()))=TRUNC(INDIRECT(ADDRESS(ROW(),COLUMN())))</formula>
    </cfRule>
  </conditionalFormatting>
  <conditionalFormatting sqref="AN117">
    <cfRule type="expression" dxfId="1709" priority="666">
      <formula>INDIRECT(ADDRESS(ROW(),COLUMN()))=TRUNC(INDIRECT(ADDRESS(ROW(),COLUMN())))</formula>
    </cfRule>
  </conditionalFormatting>
  <conditionalFormatting sqref="AN116">
    <cfRule type="expression" dxfId="1708" priority="667">
      <formula>INDIRECT(ADDRESS(ROW(),COLUMN()))=TRUNC(INDIRECT(ADDRESS(ROW(),COLUMN())))</formula>
    </cfRule>
  </conditionalFormatting>
  <conditionalFormatting sqref="AO117:AT117">
    <cfRule type="expression" dxfId="1707" priority="668">
      <formula>INDIRECT(ADDRESS(ROW(),COLUMN()))=TRUNC(INDIRECT(ADDRESS(ROW(),COLUMN())))</formula>
    </cfRule>
  </conditionalFormatting>
  <conditionalFormatting sqref="AO116:AT116">
    <cfRule type="expression" dxfId="1706" priority="669">
      <formula>INDIRECT(ADDRESS(ROW(),COLUMN()))=TRUNC(INDIRECT(ADDRESS(ROW(),COLUMN())))</formula>
    </cfRule>
  </conditionalFormatting>
  <conditionalFormatting sqref="AU117">
    <cfRule type="expression" dxfId="1705" priority="670">
      <formula>INDIRECT(ADDRESS(ROW(),COLUMN()))=TRUNC(INDIRECT(ADDRESS(ROW(),COLUMN())))</formula>
    </cfRule>
  </conditionalFormatting>
  <conditionalFormatting sqref="AU116">
    <cfRule type="expression" dxfId="1704" priority="671">
      <formula>INDIRECT(ADDRESS(ROW(),COLUMN()))=TRUNC(INDIRECT(ADDRESS(ROW(),COLUMN())))</formula>
    </cfRule>
  </conditionalFormatting>
  <conditionalFormatting sqref="AV117:AW117">
    <cfRule type="expression" dxfId="1703" priority="672">
      <formula>INDIRECT(ADDRESS(ROW(),COLUMN()))=TRUNC(INDIRECT(ADDRESS(ROW(),COLUMN())))</formula>
    </cfRule>
  </conditionalFormatting>
  <conditionalFormatting sqref="AV116:AW116">
    <cfRule type="expression" dxfId="1702" priority="673">
      <formula>INDIRECT(ADDRESS(ROW(),COLUMN()))=TRUNC(INDIRECT(ADDRESS(ROW(),COLUMN())))</formula>
    </cfRule>
  </conditionalFormatting>
  <conditionalFormatting sqref="AX119:BA120">
    <cfRule type="expression" dxfId="1701" priority="674">
      <formula>INDIRECT(ADDRESS(ROW(),COLUMN()))=TRUNC(INDIRECT(ADDRESS(ROW(),COLUMN())))</formula>
    </cfRule>
  </conditionalFormatting>
  <conditionalFormatting sqref="S120">
    <cfRule type="expression" dxfId="1700" priority="675">
      <formula>INDIRECT(ADDRESS(ROW(),COLUMN()))=TRUNC(INDIRECT(ADDRESS(ROW(),COLUMN())))</formula>
    </cfRule>
  </conditionalFormatting>
  <conditionalFormatting sqref="S119">
    <cfRule type="expression" dxfId="1699" priority="676">
      <formula>INDIRECT(ADDRESS(ROW(),COLUMN()))=TRUNC(INDIRECT(ADDRESS(ROW(),COLUMN())))</formula>
    </cfRule>
  </conditionalFormatting>
  <conditionalFormatting sqref="T120:Y120">
    <cfRule type="expression" dxfId="1698" priority="677">
      <formula>INDIRECT(ADDRESS(ROW(),COLUMN()))=TRUNC(INDIRECT(ADDRESS(ROW(),COLUMN())))</formula>
    </cfRule>
  </conditionalFormatting>
  <conditionalFormatting sqref="T119:Y119">
    <cfRule type="expression" dxfId="1697" priority="678">
      <formula>INDIRECT(ADDRESS(ROW(),COLUMN()))=TRUNC(INDIRECT(ADDRESS(ROW(),COLUMN())))</formula>
    </cfRule>
  </conditionalFormatting>
  <conditionalFormatting sqref="Z120">
    <cfRule type="expression" dxfId="1696" priority="679">
      <formula>INDIRECT(ADDRESS(ROW(),COLUMN()))=TRUNC(INDIRECT(ADDRESS(ROW(),COLUMN())))</formula>
    </cfRule>
  </conditionalFormatting>
  <conditionalFormatting sqref="Z119">
    <cfRule type="expression" dxfId="1695" priority="680">
      <formula>INDIRECT(ADDRESS(ROW(),COLUMN()))=TRUNC(INDIRECT(ADDRESS(ROW(),COLUMN())))</formula>
    </cfRule>
  </conditionalFormatting>
  <conditionalFormatting sqref="AA120:AF120">
    <cfRule type="expression" dxfId="1694" priority="681">
      <formula>INDIRECT(ADDRESS(ROW(),COLUMN()))=TRUNC(INDIRECT(ADDRESS(ROW(),COLUMN())))</formula>
    </cfRule>
  </conditionalFormatting>
  <conditionalFormatting sqref="AA119:AF119">
    <cfRule type="expression" dxfId="1693" priority="682">
      <formula>INDIRECT(ADDRESS(ROW(),COLUMN()))=TRUNC(INDIRECT(ADDRESS(ROW(),COLUMN())))</formula>
    </cfRule>
  </conditionalFormatting>
  <conditionalFormatting sqref="AG120">
    <cfRule type="expression" dxfId="1692" priority="683">
      <formula>INDIRECT(ADDRESS(ROW(),COLUMN()))=TRUNC(INDIRECT(ADDRESS(ROW(),COLUMN())))</formula>
    </cfRule>
  </conditionalFormatting>
  <conditionalFormatting sqref="AG119">
    <cfRule type="expression" dxfId="1691" priority="684">
      <formula>INDIRECT(ADDRESS(ROW(),COLUMN()))=TRUNC(INDIRECT(ADDRESS(ROW(),COLUMN())))</formula>
    </cfRule>
  </conditionalFormatting>
  <conditionalFormatting sqref="AH120:AM120">
    <cfRule type="expression" dxfId="1690" priority="685">
      <formula>INDIRECT(ADDRESS(ROW(),COLUMN()))=TRUNC(INDIRECT(ADDRESS(ROW(),COLUMN())))</formula>
    </cfRule>
  </conditionalFormatting>
  <conditionalFormatting sqref="AH119:AM119">
    <cfRule type="expression" dxfId="1689" priority="686">
      <formula>INDIRECT(ADDRESS(ROW(),COLUMN()))=TRUNC(INDIRECT(ADDRESS(ROW(),COLUMN())))</formula>
    </cfRule>
  </conditionalFormatting>
  <conditionalFormatting sqref="AN120">
    <cfRule type="expression" dxfId="1688" priority="687">
      <formula>INDIRECT(ADDRESS(ROW(),COLUMN()))=TRUNC(INDIRECT(ADDRESS(ROW(),COLUMN())))</formula>
    </cfRule>
  </conditionalFormatting>
  <conditionalFormatting sqref="AN119">
    <cfRule type="expression" dxfId="1687" priority="688">
      <formula>INDIRECT(ADDRESS(ROW(),COLUMN()))=TRUNC(INDIRECT(ADDRESS(ROW(),COLUMN())))</formula>
    </cfRule>
  </conditionalFormatting>
  <conditionalFormatting sqref="AO120:AT120">
    <cfRule type="expression" dxfId="1686" priority="689">
      <formula>INDIRECT(ADDRESS(ROW(),COLUMN()))=TRUNC(INDIRECT(ADDRESS(ROW(),COLUMN())))</formula>
    </cfRule>
  </conditionalFormatting>
  <conditionalFormatting sqref="AO119:AT119">
    <cfRule type="expression" dxfId="1685" priority="690">
      <formula>INDIRECT(ADDRESS(ROW(),COLUMN()))=TRUNC(INDIRECT(ADDRESS(ROW(),COLUMN())))</formula>
    </cfRule>
  </conditionalFormatting>
  <conditionalFormatting sqref="AU120">
    <cfRule type="expression" dxfId="1684" priority="691">
      <formula>INDIRECT(ADDRESS(ROW(),COLUMN()))=TRUNC(INDIRECT(ADDRESS(ROW(),COLUMN())))</formula>
    </cfRule>
  </conditionalFormatting>
  <conditionalFormatting sqref="AU119">
    <cfRule type="expression" dxfId="1683" priority="692">
      <formula>INDIRECT(ADDRESS(ROW(),COLUMN()))=TRUNC(INDIRECT(ADDRESS(ROW(),COLUMN())))</formula>
    </cfRule>
  </conditionalFormatting>
  <conditionalFormatting sqref="AV120:AW120">
    <cfRule type="expression" dxfId="1682" priority="693">
      <formula>INDIRECT(ADDRESS(ROW(),COLUMN()))=TRUNC(INDIRECT(ADDRESS(ROW(),COLUMN())))</formula>
    </cfRule>
  </conditionalFormatting>
  <conditionalFormatting sqref="AV119:AW119">
    <cfRule type="expression" dxfId="1681" priority="694">
      <formula>INDIRECT(ADDRESS(ROW(),COLUMN()))=TRUNC(INDIRECT(ADDRESS(ROW(),COLUMN())))</formula>
    </cfRule>
  </conditionalFormatting>
  <conditionalFormatting sqref="AX122:BA123">
    <cfRule type="expression" dxfId="1680" priority="695">
      <formula>INDIRECT(ADDRESS(ROW(),COLUMN()))=TRUNC(INDIRECT(ADDRESS(ROW(),COLUMN())))</formula>
    </cfRule>
  </conditionalFormatting>
  <conditionalFormatting sqref="S123">
    <cfRule type="expression" dxfId="1679" priority="696">
      <formula>INDIRECT(ADDRESS(ROW(),COLUMN()))=TRUNC(INDIRECT(ADDRESS(ROW(),COLUMN())))</formula>
    </cfRule>
  </conditionalFormatting>
  <conditionalFormatting sqref="S122">
    <cfRule type="expression" dxfId="1678" priority="697">
      <formula>INDIRECT(ADDRESS(ROW(),COLUMN()))=TRUNC(INDIRECT(ADDRESS(ROW(),COLUMN())))</formula>
    </cfRule>
  </conditionalFormatting>
  <conditionalFormatting sqref="T123:Y123">
    <cfRule type="expression" dxfId="1677" priority="698">
      <formula>INDIRECT(ADDRESS(ROW(),COLUMN()))=TRUNC(INDIRECT(ADDRESS(ROW(),COLUMN())))</formula>
    </cfRule>
  </conditionalFormatting>
  <conditionalFormatting sqref="T122:Y122">
    <cfRule type="expression" dxfId="1676" priority="699">
      <formula>INDIRECT(ADDRESS(ROW(),COLUMN()))=TRUNC(INDIRECT(ADDRESS(ROW(),COLUMN())))</formula>
    </cfRule>
  </conditionalFormatting>
  <conditionalFormatting sqref="Z123">
    <cfRule type="expression" dxfId="1675" priority="700">
      <formula>INDIRECT(ADDRESS(ROW(),COLUMN()))=TRUNC(INDIRECT(ADDRESS(ROW(),COLUMN())))</formula>
    </cfRule>
  </conditionalFormatting>
  <conditionalFormatting sqref="Z122">
    <cfRule type="expression" dxfId="1674" priority="701">
      <formula>INDIRECT(ADDRESS(ROW(),COLUMN()))=TRUNC(INDIRECT(ADDRESS(ROW(),COLUMN())))</formula>
    </cfRule>
  </conditionalFormatting>
  <conditionalFormatting sqref="AA123:AF123">
    <cfRule type="expression" dxfId="1673" priority="702">
      <formula>INDIRECT(ADDRESS(ROW(),COLUMN()))=TRUNC(INDIRECT(ADDRESS(ROW(),COLUMN())))</formula>
    </cfRule>
  </conditionalFormatting>
  <conditionalFormatting sqref="AA122:AF122">
    <cfRule type="expression" dxfId="1672" priority="703">
      <formula>INDIRECT(ADDRESS(ROW(),COLUMN()))=TRUNC(INDIRECT(ADDRESS(ROW(),COLUMN())))</formula>
    </cfRule>
  </conditionalFormatting>
  <conditionalFormatting sqref="AG123">
    <cfRule type="expression" dxfId="1671" priority="704">
      <formula>INDIRECT(ADDRESS(ROW(),COLUMN()))=TRUNC(INDIRECT(ADDRESS(ROW(),COLUMN())))</formula>
    </cfRule>
  </conditionalFormatting>
  <conditionalFormatting sqref="AG122">
    <cfRule type="expression" dxfId="1670" priority="705">
      <formula>INDIRECT(ADDRESS(ROW(),COLUMN()))=TRUNC(INDIRECT(ADDRESS(ROW(),COLUMN())))</formula>
    </cfRule>
  </conditionalFormatting>
  <conditionalFormatting sqref="AH123:AM123">
    <cfRule type="expression" dxfId="1669" priority="706">
      <formula>INDIRECT(ADDRESS(ROW(),COLUMN()))=TRUNC(INDIRECT(ADDRESS(ROW(),COLUMN())))</formula>
    </cfRule>
  </conditionalFormatting>
  <conditionalFormatting sqref="AH122:AM122">
    <cfRule type="expression" dxfId="1668" priority="707">
      <formula>INDIRECT(ADDRESS(ROW(),COLUMN()))=TRUNC(INDIRECT(ADDRESS(ROW(),COLUMN())))</formula>
    </cfRule>
  </conditionalFormatting>
  <conditionalFormatting sqref="AN123">
    <cfRule type="expression" dxfId="1667" priority="708">
      <formula>INDIRECT(ADDRESS(ROW(),COLUMN()))=TRUNC(INDIRECT(ADDRESS(ROW(),COLUMN())))</formula>
    </cfRule>
  </conditionalFormatting>
  <conditionalFormatting sqref="AN122">
    <cfRule type="expression" dxfId="1666" priority="709">
      <formula>INDIRECT(ADDRESS(ROW(),COLUMN()))=TRUNC(INDIRECT(ADDRESS(ROW(),COLUMN())))</formula>
    </cfRule>
  </conditionalFormatting>
  <conditionalFormatting sqref="AO123:AT123">
    <cfRule type="expression" dxfId="1665" priority="710">
      <formula>INDIRECT(ADDRESS(ROW(),COLUMN()))=TRUNC(INDIRECT(ADDRESS(ROW(),COLUMN())))</formula>
    </cfRule>
  </conditionalFormatting>
  <conditionalFormatting sqref="AO122:AT122">
    <cfRule type="expression" dxfId="1664" priority="711">
      <formula>INDIRECT(ADDRESS(ROW(),COLUMN()))=TRUNC(INDIRECT(ADDRESS(ROW(),COLUMN())))</formula>
    </cfRule>
  </conditionalFormatting>
  <conditionalFormatting sqref="AU123">
    <cfRule type="expression" dxfId="1663" priority="712">
      <formula>INDIRECT(ADDRESS(ROW(),COLUMN()))=TRUNC(INDIRECT(ADDRESS(ROW(),COLUMN())))</formula>
    </cfRule>
  </conditionalFormatting>
  <conditionalFormatting sqref="AU122">
    <cfRule type="expression" dxfId="1662" priority="713">
      <formula>INDIRECT(ADDRESS(ROW(),COLUMN()))=TRUNC(INDIRECT(ADDRESS(ROW(),COLUMN())))</formula>
    </cfRule>
  </conditionalFormatting>
  <conditionalFormatting sqref="AV123:AW123">
    <cfRule type="expression" dxfId="1661" priority="714">
      <formula>INDIRECT(ADDRESS(ROW(),COLUMN()))=TRUNC(INDIRECT(ADDRESS(ROW(),COLUMN())))</formula>
    </cfRule>
  </conditionalFormatting>
  <conditionalFormatting sqref="AV122:AW122">
    <cfRule type="expression" dxfId="1660" priority="715">
      <formula>INDIRECT(ADDRESS(ROW(),COLUMN()))=TRUNC(INDIRECT(ADDRESS(ROW(),COLUMN())))</formula>
    </cfRule>
  </conditionalFormatting>
  <conditionalFormatting sqref="AX125:BA126">
    <cfRule type="expression" dxfId="1659" priority="716">
      <formula>INDIRECT(ADDRESS(ROW(),COLUMN()))=TRUNC(INDIRECT(ADDRESS(ROW(),COLUMN())))</formula>
    </cfRule>
  </conditionalFormatting>
  <conditionalFormatting sqref="S126">
    <cfRule type="expression" dxfId="1658" priority="717">
      <formula>INDIRECT(ADDRESS(ROW(),COLUMN()))=TRUNC(INDIRECT(ADDRESS(ROW(),COLUMN())))</formula>
    </cfRule>
  </conditionalFormatting>
  <conditionalFormatting sqref="S125">
    <cfRule type="expression" dxfId="1657" priority="718">
      <formula>INDIRECT(ADDRESS(ROW(),COLUMN()))=TRUNC(INDIRECT(ADDRESS(ROW(),COLUMN())))</formula>
    </cfRule>
  </conditionalFormatting>
  <conditionalFormatting sqref="T126:Y126">
    <cfRule type="expression" dxfId="1656" priority="719">
      <formula>INDIRECT(ADDRESS(ROW(),COLUMN()))=TRUNC(INDIRECT(ADDRESS(ROW(),COLUMN())))</formula>
    </cfRule>
  </conditionalFormatting>
  <conditionalFormatting sqref="T125:Y125">
    <cfRule type="expression" dxfId="1655" priority="720">
      <formula>INDIRECT(ADDRESS(ROW(),COLUMN()))=TRUNC(INDIRECT(ADDRESS(ROW(),COLUMN())))</formula>
    </cfRule>
  </conditionalFormatting>
  <conditionalFormatting sqref="Z126">
    <cfRule type="expression" dxfId="1654" priority="721">
      <formula>INDIRECT(ADDRESS(ROW(),COLUMN()))=TRUNC(INDIRECT(ADDRESS(ROW(),COLUMN())))</formula>
    </cfRule>
  </conditionalFormatting>
  <conditionalFormatting sqref="Z125">
    <cfRule type="expression" dxfId="1653" priority="722">
      <formula>INDIRECT(ADDRESS(ROW(),COLUMN()))=TRUNC(INDIRECT(ADDRESS(ROW(),COLUMN())))</formula>
    </cfRule>
  </conditionalFormatting>
  <conditionalFormatting sqref="AA126:AF126">
    <cfRule type="expression" dxfId="1652" priority="723">
      <formula>INDIRECT(ADDRESS(ROW(),COLUMN()))=TRUNC(INDIRECT(ADDRESS(ROW(),COLUMN())))</formula>
    </cfRule>
  </conditionalFormatting>
  <conditionalFormatting sqref="AA125:AF125">
    <cfRule type="expression" dxfId="1651" priority="724">
      <formula>INDIRECT(ADDRESS(ROW(),COLUMN()))=TRUNC(INDIRECT(ADDRESS(ROW(),COLUMN())))</formula>
    </cfRule>
  </conditionalFormatting>
  <conditionalFormatting sqref="AG126">
    <cfRule type="expression" dxfId="1650" priority="725">
      <formula>INDIRECT(ADDRESS(ROW(),COLUMN()))=TRUNC(INDIRECT(ADDRESS(ROW(),COLUMN())))</formula>
    </cfRule>
  </conditionalFormatting>
  <conditionalFormatting sqref="AG125">
    <cfRule type="expression" dxfId="1649" priority="726">
      <formula>INDIRECT(ADDRESS(ROW(),COLUMN()))=TRUNC(INDIRECT(ADDRESS(ROW(),COLUMN())))</formula>
    </cfRule>
  </conditionalFormatting>
  <conditionalFormatting sqref="AH126:AM126">
    <cfRule type="expression" dxfId="1648" priority="727">
      <formula>INDIRECT(ADDRESS(ROW(),COLUMN()))=TRUNC(INDIRECT(ADDRESS(ROW(),COLUMN())))</formula>
    </cfRule>
  </conditionalFormatting>
  <conditionalFormatting sqref="AH125:AM125">
    <cfRule type="expression" dxfId="1647" priority="728">
      <formula>INDIRECT(ADDRESS(ROW(),COLUMN()))=TRUNC(INDIRECT(ADDRESS(ROW(),COLUMN())))</formula>
    </cfRule>
  </conditionalFormatting>
  <conditionalFormatting sqref="AN126">
    <cfRule type="expression" dxfId="1646" priority="729">
      <formula>INDIRECT(ADDRESS(ROW(),COLUMN()))=TRUNC(INDIRECT(ADDRESS(ROW(),COLUMN())))</formula>
    </cfRule>
  </conditionalFormatting>
  <conditionalFormatting sqref="AN125">
    <cfRule type="expression" dxfId="1645" priority="730">
      <formula>INDIRECT(ADDRESS(ROW(),COLUMN()))=TRUNC(INDIRECT(ADDRESS(ROW(),COLUMN())))</formula>
    </cfRule>
  </conditionalFormatting>
  <conditionalFormatting sqref="AO126:AT126">
    <cfRule type="expression" dxfId="1644" priority="731">
      <formula>INDIRECT(ADDRESS(ROW(),COLUMN()))=TRUNC(INDIRECT(ADDRESS(ROW(),COLUMN())))</formula>
    </cfRule>
  </conditionalFormatting>
  <conditionalFormatting sqref="AO125:AT125">
    <cfRule type="expression" dxfId="1643" priority="732">
      <formula>INDIRECT(ADDRESS(ROW(),COLUMN()))=TRUNC(INDIRECT(ADDRESS(ROW(),COLUMN())))</formula>
    </cfRule>
  </conditionalFormatting>
  <conditionalFormatting sqref="AU126">
    <cfRule type="expression" dxfId="1642" priority="733">
      <formula>INDIRECT(ADDRESS(ROW(),COLUMN()))=TRUNC(INDIRECT(ADDRESS(ROW(),COLUMN())))</formula>
    </cfRule>
  </conditionalFormatting>
  <conditionalFormatting sqref="AU125">
    <cfRule type="expression" dxfId="1641" priority="734">
      <formula>INDIRECT(ADDRESS(ROW(),COLUMN()))=TRUNC(INDIRECT(ADDRESS(ROW(),COLUMN())))</formula>
    </cfRule>
  </conditionalFormatting>
  <conditionalFormatting sqref="AV126:AW126">
    <cfRule type="expression" dxfId="1640" priority="735">
      <formula>INDIRECT(ADDRESS(ROW(),COLUMN()))=TRUNC(INDIRECT(ADDRESS(ROW(),COLUMN())))</formula>
    </cfRule>
  </conditionalFormatting>
  <conditionalFormatting sqref="AV125:AW125">
    <cfRule type="expression" dxfId="1639" priority="736">
      <formula>INDIRECT(ADDRESS(ROW(),COLUMN()))=TRUNC(INDIRECT(ADDRESS(ROW(),COLUMN())))</formula>
    </cfRule>
  </conditionalFormatting>
  <conditionalFormatting sqref="AX128:BA129">
    <cfRule type="expression" dxfId="1638" priority="737">
      <formula>INDIRECT(ADDRESS(ROW(),COLUMN()))=TRUNC(INDIRECT(ADDRESS(ROW(),COLUMN())))</formula>
    </cfRule>
  </conditionalFormatting>
  <conditionalFormatting sqref="S129">
    <cfRule type="expression" dxfId="1637" priority="738">
      <formula>INDIRECT(ADDRESS(ROW(),COLUMN()))=TRUNC(INDIRECT(ADDRESS(ROW(),COLUMN())))</formula>
    </cfRule>
  </conditionalFormatting>
  <conditionalFormatting sqref="S128">
    <cfRule type="expression" dxfId="1636" priority="739">
      <formula>INDIRECT(ADDRESS(ROW(),COLUMN()))=TRUNC(INDIRECT(ADDRESS(ROW(),COLUMN())))</formula>
    </cfRule>
  </conditionalFormatting>
  <conditionalFormatting sqref="T129:Y129">
    <cfRule type="expression" dxfId="1635" priority="740">
      <formula>INDIRECT(ADDRESS(ROW(),COLUMN()))=TRUNC(INDIRECT(ADDRESS(ROW(),COLUMN())))</formula>
    </cfRule>
  </conditionalFormatting>
  <conditionalFormatting sqref="T128:Y128">
    <cfRule type="expression" dxfId="1634" priority="741">
      <formula>INDIRECT(ADDRESS(ROW(),COLUMN()))=TRUNC(INDIRECT(ADDRESS(ROW(),COLUMN())))</formula>
    </cfRule>
  </conditionalFormatting>
  <conditionalFormatting sqref="Z129">
    <cfRule type="expression" dxfId="1633" priority="742">
      <formula>INDIRECT(ADDRESS(ROW(),COLUMN()))=TRUNC(INDIRECT(ADDRESS(ROW(),COLUMN())))</formula>
    </cfRule>
  </conditionalFormatting>
  <conditionalFormatting sqref="Z128">
    <cfRule type="expression" dxfId="1632" priority="743">
      <formula>INDIRECT(ADDRESS(ROW(),COLUMN()))=TRUNC(INDIRECT(ADDRESS(ROW(),COLUMN())))</formula>
    </cfRule>
  </conditionalFormatting>
  <conditionalFormatting sqref="AA129:AF129">
    <cfRule type="expression" dxfId="1631" priority="744">
      <formula>INDIRECT(ADDRESS(ROW(),COLUMN()))=TRUNC(INDIRECT(ADDRESS(ROW(),COLUMN())))</formula>
    </cfRule>
  </conditionalFormatting>
  <conditionalFormatting sqref="AA128:AF128">
    <cfRule type="expression" dxfId="1630" priority="745">
      <formula>INDIRECT(ADDRESS(ROW(),COLUMN()))=TRUNC(INDIRECT(ADDRESS(ROW(),COLUMN())))</formula>
    </cfRule>
  </conditionalFormatting>
  <conditionalFormatting sqref="AG129">
    <cfRule type="expression" dxfId="1629" priority="746">
      <formula>INDIRECT(ADDRESS(ROW(),COLUMN()))=TRUNC(INDIRECT(ADDRESS(ROW(),COLUMN())))</formula>
    </cfRule>
  </conditionalFormatting>
  <conditionalFormatting sqref="AG128">
    <cfRule type="expression" dxfId="1628" priority="747">
      <formula>INDIRECT(ADDRESS(ROW(),COLUMN()))=TRUNC(INDIRECT(ADDRESS(ROW(),COLUMN())))</formula>
    </cfRule>
  </conditionalFormatting>
  <conditionalFormatting sqref="AH129:AM129">
    <cfRule type="expression" dxfId="1627" priority="748">
      <formula>INDIRECT(ADDRESS(ROW(),COLUMN()))=TRUNC(INDIRECT(ADDRESS(ROW(),COLUMN())))</formula>
    </cfRule>
  </conditionalFormatting>
  <conditionalFormatting sqref="AH128:AM128">
    <cfRule type="expression" dxfId="1626" priority="749">
      <formula>INDIRECT(ADDRESS(ROW(),COLUMN()))=TRUNC(INDIRECT(ADDRESS(ROW(),COLUMN())))</formula>
    </cfRule>
  </conditionalFormatting>
  <conditionalFormatting sqref="AN129">
    <cfRule type="expression" dxfId="1625" priority="750">
      <formula>INDIRECT(ADDRESS(ROW(),COLUMN()))=TRUNC(INDIRECT(ADDRESS(ROW(),COLUMN())))</formula>
    </cfRule>
  </conditionalFormatting>
  <conditionalFormatting sqref="AN128">
    <cfRule type="expression" dxfId="1624" priority="751">
      <formula>INDIRECT(ADDRESS(ROW(),COLUMN()))=TRUNC(INDIRECT(ADDRESS(ROW(),COLUMN())))</formula>
    </cfRule>
  </conditionalFormatting>
  <conditionalFormatting sqref="AO129:AT129">
    <cfRule type="expression" dxfId="1623" priority="752">
      <formula>INDIRECT(ADDRESS(ROW(),COLUMN()))=TRUNC(INDIRECT(ADDRESS(ROW(),COLUMN())))</formula>
    </cfRule>
  </conditionalFormatting>
  <conditionalFormatting sqref="AO128:AT128">
    <cfRule type="expression" dxfId="1622" priority="753">
      <formula>INDIRECT(ADDRESS(ROW(),COLUMN()))=TRUNC(INDIRECT(ADDRESS(ROW(),COLUMN())))</formula>
    </cfRule>
  </conditionalFormatting>
  <conditionalFormatting sqref="AU129">
    <cfRule type="expression" dxfId="1621" priority="754">
      <formula>INDIRECT(ADDRESS(ROW(),COLUMN()))=TRUNC(INDIRECT(ADDRESS(ROW(),COLUMN())))</formula>
    </cfRule>
  </conditionalFormatting>
  <conditionalFormatting sqref="AU128">
    <cfRule type="expression" dxfId="1620" priority="755">
      <formula>INDIRECT(ADDRESS(ROW(),COLUMN()))=TRUNC(INDIRECT(ADDRESS(ROW(),COLUMN())))</formula>
    </cfRule>
  </conditionalFormatting>
  <conditionalFormatting sqref="AV129:AW129">
    <cfRule type="expression" dxfId="1619" priority="756">
      <formula>INDIRECT(ADDRESS(ROW(),COLUMN()))=TRUNC(INDIRECT(ADDRESS(ROW(),COLUMN())))</formula>
    </cfRule>
  </conditionalFormatting>
  <conditionalFormatting sqref="AV128:AW128">
    <cfRule type="expression" dxfId="1618" priority="757">
      <formula>INDIRECT(ADDRESS(ROW(),COLUMN()))=TRUNC(INDIRECT(ADDRESS(ROW(),COLUMN())))</formula>
    </cfRule>
  </conditionalFormatting>
  <conditionalFormatting sqref="AX131:BA132">
    <cfRule type="expression" dxfId="1617" priority="758">
      <formula>INDIRECT(ADDRESS(ROW(),COLUMN()))=TRUNC(INDIRECT(ADDRESS(ROW(),COLUMN())))</formula>
    </cfRule>
  </conditionalFormatting>
  <conditionalFormatting sqref="S132">
    <cfRule type="expression" dxfId="1616" priority="759">
      <formula>INDIRECT(ADDRESS(ROW(),COLUMN()))=TRUNC(INDIRECT(ADDRESS(ROW(),COLUMN())))</formula>
    </cfRule>
  </conditionalFormatting>
  <conditionalFormatting sqref="S131">
    <cfRule type="expression" dxfId="1615" priority="760">
      <formula>INDIRECT(ADDRESS(ROW(),COLUMN()))=TRUNC(INDIRECT(ADDRESS(ROW(),COLUMN())))</formula>
    </cfRule>
  </conditionalFormatting>
  <conditionalFormatting sqref="T132:Y132">
    <cfRule type="expression" dxfId="1614" priority="761">
      <formula>INDIRECT(ADDRESS(ROW(),COLUMN()))=TRUNC(INDIRECT(ADDRESS(ROW(),COLUMN())))</formula>
    </cfRule>
  </conditionalFormatting>
  <conditionalFormatting sqref="T131:Y131">
    <cfRule type="expression" dxfId="1613" priority="762">
      <formula>INDIRECT(ADDRESS(ROW(),COLUMN()))=TRUNC(INDIRECT(ADDRESS(ROW(),COLUMN())))</formula>
    </cfRule>
  </conditionalFormatting>
  <conditionalFormatting sqref="Z132">
    <cfRule type="expression" dxfId="1612" priority="763">
      <formula>INDIRECT(ADDRESS(ROW(),COLUMN()))=TRUNC(INDIRECT(ADDRESS(ROW(),COLUMN())))</formula>
    </cfRule>
  </conditionalFormatting>
  <conditionalFormatting sqref="Z131">
    <cfRule type="expression" dxfId="1611" priority="764">
      <formula>INDIRECT(ADDRESS(ROW(),COLUMN()))=TRUNC(INDIRECT(ADDRESS(ROW(),COLUMN())))</formula>
    </cfRule>
  </conditionalFormatting>
  <conditionalFormatting sqref="AA132:AF132">
    <cfRule type="expression" dxfId="1610" priority="765">
      <formula>INDIRECT(ADDRESS(ROW(),COLUMN()))=TRUNC(INDIRECT(ADDRESS(ROW(),COLUMN())))</formula>
    </cfRule>
  </conditionalFormatting>
  <conditionalFormatting sqref="AA131:AF131">
    <cfRule type="expression" dxfId="1609" priority="766">
      <formula>INDIRECT(ADDRESS(ROW(),COLUMN()))=TRUNC(INDIRECT(ADDRESS(ROW(),COLUMN())))</formula>
    </cfRule>
  </conditionalFormatting>
  <conditionalFormatting sqref="AG132">
    <cfRule type="expression" dxfId="1608" priority="767">
      <formula>INDIRECT(ADDRESS(ROW(),COLUMN()))=TRUNC(INDIRECT(ADDRESS(ROW(),COLUMN())))</formula>
    </cfRule>
  </conditionalFormatting>
  <conditionalFormatting sqref="AG131">
    <cfRule type="expression" dxfId="1607" priority="768">
      <formula>INDIRECT(ADDRESS(ROW(),COLUMN()))=TRUNC(INDIRECT(ADDRESS(ROW(),COLUMN())))</formula>
    </cfRule>
  </conditionalFormatting>
  <conditionalFormatting sqref="AH132:AM132">
    <cfRule type="expression" dxfId="1606" priority="769">
      <formula>INDIRECT(ADDRESS(ROW(),COLUMN()))=TRUNC(INDIRECT(ADDRESS(ROW(),COLUMN())))</formula>
    </cfRule>
  </conditionalFormatting>
  <conditionalFormatting sqref="AH131:AM131">
    <cfRule type="expression" dxfId="1605" priority="770">
      <formula>INDIRECT(ADDRESS(ROW(),COLUMN()))=TRUNC(INDIRECT(ADDRESS(ROW(),COLUMN())))</formula>
    </cfRule>
  </conditionalFormatting>
  <conditionalFormatting sqref="AN132">
    <cfRule type="expression" dxfId="1604" priority="771">
      <formula>INDIRECT(ADDRESS(ROW(),COLUMN()))=TRUNC(INDIRECT(ADDRESS(ROW(),COLUMN())))</formula>
    </cfRule>
  </conditionalFormatting>
  <conditionalFormatting sqref="AN131">
    <cfRule type="expression" dxfId="1603" priority="772">
      <formula>INDIRECT(ADDRESS(ROW(),COLUMN()))=TRUNC(INDIRECT(ADDRESS(ROW(),COLUMN())))</formula>
    </cfRule>
  </conditionalFormatting>
  <conditionalFormatting sqref="AO132:AT132">
    <cfRule type="expression" dxfId="1602" priority="773">
      <formula>INDIRECT(ADDRESS(ROW(),COLUMN()))=TRUNC(INDIRECT(ADDRESS(ROW(),COLUMN())))</formula>
    </cfRule>
  </conditionalFormatting>
  <conditionalFormatting sqref="AO131:AT131">
    <cfRule type="expression" dxfId="1601" priority="774">
      <formula>INDIRECT(ADDRESS(ROW(),COLUMN()))=TRUNC(INDIRECT(ADDRESS(ROW(),COLUMN())))</formula>
    </cfRule>
  </conditionalFormatting>
  <conditionalFormatting sqref="AU132">
    <cfRule type="expression" dxfId="1600" priority="775">
      <formula>INDIRECT(ADDRESS(ROW(),COLUMN()))=TRUNC(INDIRECT(ADDRESS(ROW(),COLUMN())))</formula>
    </cfRule>
  </conditionalFormatting>
  <conditionalFormatting sqref="AU131">
    <cfRule type="expression" dxfId="1599" priority="776">
      <formula>INDIRECT(ADDRESS(ROW(),COLUMN()))=TRUNC(INDIRECT(ADDRESS(ROW(),COLUMN())))</formula>
    </cfRule>
  </conditionalFormatting>
  <conditionalFormatting sqref="AV132:AW132">
    <cfRule type="expression" dxfId="1598" priority="777">
      <formula>INDIRECT(ADDRESS(ROW(),COLUMN()))=TRUNC(INDIRECT(ADDRESS(ROW(),COLUMN())))</formula>
    </cfRule>
  </conditionalFormatting>
  <conditionalFormatting sqref="AV131:AW131">
    <cfRule type="expression" dxfId="1597" priority="778">
      <formula>INDIRECT(ADDRESS(ROW(),COLUMN()))=TRUNC(INDIRECT(ADDRESS(ROW(),COLUMN())))</formula>
    </cfRule>
  </conditionalFormatting>
  <conditionalFormatting sqref="AX134:BA135">
    <cfRule type="expression" dxfId="1596" priority="779">
      <formula>INDIRECT(ADDRESS(ROW(),COLUMN()))=TRUNC(INDIRECT(ADDRESS(ROW(),COLUMN())))</formula>
    </cfRule>
  </conditionalFormatting>
  <conditionalFormatting sqref="S135">
    <cfRule type="expression" dxfId="1595" priority="780">
      <formula>INDIRECT(ADDRESS(ROW(),COLUMN()))=TRUNC(INDIRECT(ADDRESS(ROW(),COLUMN())))</formula>
    </cfRule>
  </conditionalFormatting>
  <conditionalFormatting sqref="S134">
    <cfRule type="expression" dxfId="1594" priority="781">
      <formula>INDIRECT(ADDRESS(ROW(),COLUMN()))=TRUNC(INDIRECT(ADDRESS(ROW(),COLUMN())))</formula>
    </cfRule>
  </conditionalFormatting>
  <conditionalFormatting sqref="T135:Y135">
    <cfRule type="expression" dxfId="1593" priority="782">
      <formula>INDIRECT(ADDRESS(ROW(),COLUMN()))=TRUNC(INDIRECT(ADDRESS(ROW(),COLUMN())))</formula>
    </cfRule>
  </conditionalFormatting>
  <conditionalFormatting sqref="T134:Y134">
    <cfRule type="expression" dxfId="1592" priority="783">
      <formula>INDIRECT(ADDRESS(ROW(),COLUMN()))=TRUNC(INDIRECT(ADDRESS(ROW(),COLUMN())))</formula>
    </cfRule>
  </conditionalFormatting>
  <conditionalFormatting sqref="Z135">
    <cfRule type="expression" dxfId="1591" priority="784">
      <formula>INDIRECT(ADDRESS(ROW(),COLUMN()))=TRUNC(INDIRECT(ADDRESS(ROW(),COLUMN())))</formula>
    </cfRule>
  </conditionalFormatting>
  <conditionalFormatting sqref="Z134">
    <cfRule type="expression" dxfId="1590" priority="785">
      <formula>INDIRECT(ADDRESS(ROW(),COLUMN()))=TRUNC(INDIRECT(ADDRESS(ROW(),COLUMN())))</formula>
    </cfRule>
  </conditionalFormatting>
  <conditionalFormatting sqref="AA135:AF135">
    <cfRule type="expression" dxfId="1589" priority="786">
      <formula>INDIRECT(ADDRESS(ROW(),COLUMN()))=TRUNC(INDIRECT(ADDRESS(ROW(),COLUMN())))</formula>
    </cfRule>
  </conditionalFormatting>
  <conditionalFormatting sqref="AA134:AF134">
    <cfRule type="expression" dxfId="1588" priority="787">
      <formula>INDIRECT(ADDRESS(ROW(),COLUMN()))=TRUNC(INDIRECT(ADDRESS(ROW(),COLUMN())))</formula>
    </cfRule>
  </conditionalFormatting>
  <conditionalFormatting sqref="AG135">
    <cfRule type="expression" dxfId="1587" priority="788">
      <formula>INDIRECT(ADDRESS(ROW(),COLUMN()))=TRUNC(INDIRECT(ADDRESS(ROW(),COLUMN())))</formula>
    </cfRule>
  </conditionalFormatting>
  <conditionalFormatting sqref="AG134">
    <cfRule type="expression" dxfId="1586" priority="789">
      <formula>INDIRECT(ADDRESS(ROW(),COLUMN()))=TRUNC(INDIRECT(ADDRESS(ROW(),COLUMN())))</formula>
    </cfRule>
  </conditionalFormatting>
  <conditionalFormatting sqref="AH135:AM135">
    <cfRule type="expression" dxfId="1585" priority="790">
      <formula>INDIRECT(ADDRESS(ROW(),COLUMN()))=TRUNC(INDIRECT(ADDRESS(ROW(),COLUMN())))</formula>
    </cfRule>
  </conditionalFormatting>
  <conditionalFormatting sqref="AH134:AM134">
    <cfRule type="expression" dxfId="1584" priority="791">
      <formula>INDIRECT(ADDRESS(ROW(),COLUMN()))=TRUNC(INDIRECT(ADDRESS(ROW(),COLUMN())))</formula>
    </cfRule>
  </conditionalFormatting>
  <conditionalFormatting sqref="AN135">
    <cfRule type="expression" dxfId="1583" priority="792">
      <formula>INDIRECT(ADDRESS(ROW(),COLUMN()))=TRUNC(INDIRECT(ADDRESS(ROW(),COLUMN())))</formula>
    </cfRule>
  </conditionalFormatting>
  <conditionalFormatting sqref="AN134">
    <cfRule type="expression" dxfId="1582" priority="793">
      <formula>INDIRECT(ADDRESS(ROW(),COLUMN()))=TRUNC(INDIRECT(ADDRESS(ROW(),COLUMN())))</formula>
    </cfRule>
  </conditionalFormatting>
  <conditionalFormatting sqref="AO135:AT135">
    <cfRule type="expression" dxfId="1581" priority="794">
      <formula>INDIRECT(ADDRESS(ROW(),COLUMN()))=TRUNC(INDIRECT(ADDRESS(ROW(),COLUMN())))</formula>
    </cfRule>
  </conditionalFormatting>
  <conditionalFormatting sqref="AO134:AT134">
    <cfRule type="expression" dxfId="1580" priority="795">
      <formula>INDIRECT(ADDRESS(ROW(),COLUMN()))=TRUNC(INDIRECT(ADDRESS(ROW(),COLUMN())))</formula>
    </cfRule>
  </conditionalFormatting>
  <conditionalFormatting sqref="AU135">
    <cfRule type="expression" dxfId="1579" priority="796">
      <formula>INDIRECT(ADDRESS(ROW(),COLUMN()))=TRUNC(INDIRECT(ADDRESS(ROW(),COLUMN())))</formula>
    </cfRule>
  </conditionalFormatting>
  <conditionalFormatting sqref="AU134">
    <cfRule type="expression" dxfId="1578" priority="797">
      <formula>INDIRECT(ADDRESS(ROW(),COLUMN()))=TRUNC(INDIRECT(ADDRESS(ROW(),COLUMN())))</formula>
    </cfRule>
  </conditionalFormatting>
  <conditionalFormatting sqref="AV135:AW135">
    <cfRule type="expression" dxfId="1577" priority="798">
      <formula>INDIRECT(ADDRESS(ROW(),COLUMN()))=TRUNC(INDIRECT(ADDRESS(ROW(),COLUMN())))</formula>
    </cfRule>
  </conditionalFormatting>
  <conditionalFormatting sqref="AV134:AW134">
    <cfRule type="expression" dxfId="1576" priority="799">
      <formula>INDIRECT(ADDRESS(ROW(),COLUMN()))=TRUNC(INDIRECT(ADDRESS(ROW(),COLUMN())))</formula>
    </cfRule>
  </conditionalFormatting>
  <conditionalFormatting sqref="AX137:BA138">
    <cfRule type="expression" dxfId="1575" priority="800">
      <formula>INDIRECT(ADDRESS(ROW(),COLUMN()))=TRUNC(INDIRECT(ADDRESS(ROW(),COLUMN())))</formula>
    </cfRule>
  </conditionalFormatting>
  <conditionalFormatting sqref="S138">
    <cfRule type="expression" dxfId="1574" priority="801">
      <formula>INDIRECT(ADDRESS(ROW(),COLUMN()))=TRUNC(INDIRECT(ADDRESS(ROW(),COLUMN())))</formula>
    </cfRule>
  </conditionalFormatting>
  <conditionalFormatting sqref="S137">
    <cfRule type="expression" dxfId="1573" priority="802">
      <formula>INDIRECT(ADDRESS(ROW(),COLUMN()))=TRUNC(INDIRECT(ADDRESS(ROW(),COLUMN())))</formula>
    </cfRule>
  </conditionalFormatting>
  <conditionalFormatting sqref="T138:Y138">
    <cfRule type="expression" dxfId="1572" priority="803">
      <formula>INDIRECT(ADDRESS(ROW(),COLUMN()))=TRUNC(INDIRECT(ADDRESS(ROW(),COLUMN())))</formula>
    </cfRule>
  </conditionalFormatting>
  <conditionalFormatting sqref="T137:Y137">
    <cfRule type="expression" dxfId="1571" priority="804">
      <formula>INDIRECT(ADDRESS(ROW(),COLUMN()))=TRUNC(INDIRECT(ADDRESS(ROW(),COLUMN())))</formula>
    </cfRule>
  </conditionalFormatting>
  <conditionalFormatting sqref="Z138">
    <cfRule type="expression" dxfId="1570" priority="805">
      <formula>INDIRECT(ADDRESS(ROW(),COLUMN()))=TRUNC(INDIRECT(ADDRESS(ROW(),COLUMN())))</formula>
    </cfRule>
  </conditionalFormatting>
  <conditionalFormatting sqref="Z137">
    <cfRule type="expression" dxfId="1569" priority="806">
      <formula>INDIRECT(ADDRESS(ROW(),COLUMN()))=TRUNC(INDIRECT(ADDRESS(ROW(),COLUMN())))</formula>
    </cfRule>
  </conditionalFormatting>
  <conditionalFormatting sqref="AA138:AF138">
    <cfRule type="expression" dxfId="1568" priority="807">
      <formula>INDIRECT(ADDRESS(ROW(),COLUMN()))=TRUNC(INDIRECT(ADDRESS(ROW(),COLUMN())))</formula>
    </cfRule>
  </conditionalFormatting>
  <conditionalFormatting sqref="AA137:AF137">
    <cfRule type="expression" dxfId="1567" priority="808">
      <formula>INDIRECT(ADDRESS(ROW(),COLUMN()))=TRUNC(INDIRECT(ADDRESS(ROW(),COLUMN())))</formula>
    </cfRule>
  </conditionalFormatting>
  <conditionalFormatting sqref="AG138">
    <cfRule type="expression" dxfId="1566" priority="809">
      <formula>INDIRECT(ADDRESS(ROW(),COLUMN()))=TRUNC(INDIRECT(ADDRESS(ROW(),COLUMN())))</formula>
    </cfRule>
  </conditionalFormatting>
  <conditionalFormatting sqref="AG137">
    <cfRule type="expression" dxfId="1565" priority="810">
      <formula>INDIRECT(ADDRESS(ROW(),COLUMN()))=TRUNC(INDIRECT(ADDRESS(ROW(),COLUMN())))</formula>
    </cfRule>
  </conditionalFormatting>
  <conditionalFormatting sqref="AH138:AM138">
    <cfRule type="expression" dxfId="1564" priority="811">
      <formula>INDIRECT(ADDRESS(ROW(),COLUMN()))=TRUNC(INDIRECT(ADDRESS(ROW(),COLUMN())))</formula>
    </cfRule>
  </conditionalFormatting>
  <conditionalFormatting sqref="AH137:AM137">
    <cfRule type="expression" dxfId="1563" priority="812">
      <formula>INDIRECT(ADDRESS(ROW(),COLUMN()))=TRUNC(INDIRECT(ADDRESS(ROW(),COLUMN())))</formula>
    </cfRule>
  </conditionalFormatting>
  <conditionalFormatting sqref="AN138">
    <cfRule type="expression" dxfId="1562" priority="813">
      <formula>INDIRECT(ADDRESS(ROW(),COLUMN()))=TRUNC(INDIRECT(ADDRESS(ROW(),COLUMN())))</formula>
    </cfRule>
  </conditionalFormatting>
  <conditionalFormatting sqref="AN137">
    <cfRule type="expression" dxfId="1561" priority="814">
      <formula>INDIRECT(ADDRESS(ROW(),COLUMN()))=TRUNC(INDIRECT(ADDRESS(ROW(),COLUMN())))</formula>
    </cfRule>
  </conditionalFormatting>
  <conditionalFormatting sqref="AO138:AT138">
    <cfRule type="expression" dxfId="1560" priority="815">
      <formula>INDIRECT(ADDRESS(ROW(),COLUMN()))=TRUNC(INDIRECT(ADDRESS(ROW(),COLUMN())))</formula>
    </cfRule>
  </conditionalFormatting>
  <conditionalFormatting sqref="AO137:AT137">
    <cfRule type="expression" dxfId="1559" priority="816">
      <formula>INDIRECT(ADDRESS(ROW(),COLUMN()))=TRUNC(INDIRECT(ADDRESS(ROW(),COLUMN())))</formula>
    </cfRule>
  </conditionalFormatting>
  <conditionalFormatting sqref="AU138">
    <cfRule type="expression" dxfId="1558" priority="817">
      <formula>INDIRECT(ADDRESS(ROW(),COLUMN()))=TRUNC(INDIRECT(ADDRESS(ROW(),COLUMN())))</formula>
    </cfRule>
  </conditionalFormatting>
  <conditionalFormatting sqref="AU137">
    <cfRule type="expression" dxfId="1557" priority="818">
      <formula>INDIRECT(ADDRESS(ROW(),COLUMN()))=TRUNC(INDIRECT(ADDRESS(ROW(),COLUMN())))</formula>
    </cfRule>
  </conditionalFormatting>
  <conditionalFormatting sqref="AV138:AW138">
    <cfRule type="expression" dxfId="1556" priority="819">
      <formula>INDIRECT(ADDRESS(ROW(),COLUMN()))=TRUNC(INDIRECT(ADDRESS(ROW(),COLUMN())))</formula>
    </cfRule>
  </conditionalFormatting>
  <conditionalFormatting sqref="AV137:AW137">
    <cfRule type="expression" dxfId="1555" priority="820">
      <formula>INDIRECT(ADDRESS(ROW(),COLUMN()))=TRUNC(INDIRECT(ADDRESS(ROW(),COLUMN())))</formula>
    </cfRule>
  </conditionalFormatting>
  <conditionalFormatting sqref="AX140:BA141">
    <cfRule type="expression" dxfId="1554" priority="821">
      <formula>INDIRECT(ADDRESS(ROW(),COLUMN()))=TRUNC(INDIRECT(ADDRESS(ROW(),COLUMN())))</formula>
    </cfRule>
  </conditionalFormatting>
  <conditionalFormatting sqref="S141">
    <cfRule type="expression" dxfId="1553" priority="822">
      <formula>INDIRECT(ADDRESS(ROW(),COLUMN()))=TRUNC(INDIRECT(ADDRESS(ROW(),COLUMN())))</formula>
    </cfRule>
  </conditionalFormatting>
  <conditionalFormatting sqref="S140">
    <cfRule type="expression" dxfId="1552" priority="823">
      <formula>INDIRECT(ADDRESS(ROW(),COLUMN()))=TRUNC(INDIRECT(ADDRESS(ROW(),COLUMN())))</formula>
    </cfRule>
  </conditionalFormatting>
  <conditionalFormatting sqref="T141:Y141">
    <cfRule type="expression" dxfId="1551" priority="824">
      <formula>INDIRECT(ADDRESS(ROW(),COLUMN()))=TRUNC(INDIRECT(ADDRESS(ROW(),COLUMN())))</formula>
    </cfRule>
  </conditionalFormatting>
  <conditionalFormatting sqref="T140:Y140">
    <cfRule type="expression" dxfId="1550" priority="825">
      <formula>INDIRECT(ADDRESS(ROW(),COLUMN()))=TRUNC(INDIRECT(ADDRESS(ROW(),COLUMN())))</formula>
    </cfRule>
  </conditionalFormatting>
  <conditionalFormatting sqref="Z141">
    <cfRule type="expression" dxfId="1549" priority="826">
      <formula>INDIRECT(ADDRESS(ROW(),COLUMN()))=TRUNC(INDIRECT(ADDRESS(ROW(),COLUMN())))</formula>
    </cfRule>
  </conditionalFormatting>
  <conditionalFormatting sqref="Z140">
    <cfRule type="expression" dxfId="1548" priority="827">
      <formula>INDIRECT(ADDRESS(ROW(),COLUMN()))=TRUNC(INDIRECT(ADDRESS(ROW(),COLUMN())))</formula>
    </cfRule>
  </conditionalFormatting>
  <conditionalFormatting sqref="AA141:AF141">
    <cfRule type="expression" dxfId="1547" priority="828">
      <formula>INDIRECT(ADDRESS(ROW(),COLUMN()))=TRUNC(INDIRECT(ADDRESS(ROW(),COLUMN())))</formula>
    </cfRule>
  </conditionalFormatting>
  <conditionalFormatting sqref="AA140:AF140">
    <cfRule type="expression" dxfId="1546" priority="829">
      <formula>INDIRECT(ADDRESS(ROW(),COLUMN()))=TRUNC(INDIRECT(ADDRESS(ROW(),COLUMN())))</formula>
    </cfRule>
  </conditionalFormatting>
  <conditionalFormatting sqref="AG141">
    <cfRule type="expression" dxfId="1545" priority="830">
      <formula>INDIRECT(ADDRESS(ROW(),COLUMN()))=TRUNC(INDIRECT(ADDRESS(ROW(),COLUMN())))</formula>
    </cfRule>
  </conditionalFormatting>
  <conditionalFormatting sqref="AG140">
    <cfRule type="expression" dxfId="1544" priority="831">
      <formula>INDIRECT(ADDRESS(ROW(),COLUMN()))=TRUNC(INDIRECT(ADDRESS(ROW(),COLUMN())))</formula>
    </cfRule>
  </conditionalFormatting>
  <conditionalFormatting sqref="AH141:AM141">
    <cfRule type="expression" dxfId="1543" priority="832">
      <formula>INDIRECT(ADDRESS(ROW(),COLUMN()))=TRUNC(INDIRECT(ADDRESS(ROW(),COLUMN())))</formula>
    </cfRule>
  </conditionalFormatting>
  <conditionalFormatting sqref="AH140:AM140">
    <cfRule type="expression" dxfId="1542" priority="833">
      <formula>INDIRECT(ADDRESS(ROW(),COLUMN()))=TRUNC(INDIRECT(ADDRESS(ROW(),COLUMN())))</formula>
    </cfRule>
  </conditionalFormatting>
  <conditionalFormatting sqref="AN141">
    <cfRule type="expression" dxfId="1541" priority="834">
      <formula>INDIRECT(ADDRESS(ROW(),COLUMN()))=TRUNC(INDIRECT(ADDRESS(ROW(),COLUMN())))</formula>
    </cfRule>
  </conditionalFormatting>
  <conditionalFormatting sqref="AN140">
    <cfRule type="expression" dxfId="1540" priority="835">
      <formula>INDIRECT(ADDRESS(ROW(),COLUMN()))=TRUNC(INDIRECT(ADDRESS(ROW(),COLUMN())))</formula>
    </cfRule>
  </conditionalFormatting>
  <conditionalFormatting sqref="AO141:AT141">
    <cfRule type="expression" dxfId="1539" priority="836">
      <formula>INDIRECT(ADDRESS(ROW(),COLUMN()))=TRUNC(INDIRECT(ADDRESS(ROW(),COLUMN())))</formula>
    </cfRule>
  </conditionalFormatting>
  <conditionalFormatting sqref="AO140:AT140">
    <cfRule type="expression" dxfId="1538" priority="837">
      <formula>INDIRECT(ADDRESS(ROW(),COLUMN()))=TRUNC(INDIRECT(ADDRESS(ROW(),COLUMN())))</formula>
    </cfRule>
  </conditionalFormatting>
  <conditionalFormatting sqref="AU141">
    <cfRule type="expression" dxfId="1537" priority="838">
      <formula>INDIRECT(ADDRESS(ROW(),COLUMN()))=TRUNC(INDIRECT(ADDRESS(ROW(),COLUMN())))</formula>
    </cfRule>
  </conditionalFormatting>
  <conditionalFormatting sqref="AU140">
    <cfRule type="expression" dxfId="1536" priority="839">
      <formula>INDIRECT(ADDRESS(ROW(),COLUMN()))=TRUNC(INDIRECT(ADDRESS(ROW(),COLUMN())))</formula>
    </cfRule>
  </conditionalFormatting>
  <conditionalFormatting sqref="AV141:AW141">
    <cfRule type="expression" dxfId="1535" priority="840">
      <formula>INDIRECT(ADDRESS(ROW(),COLUMN()))=TRUNC(INDIRECT(ADDRESS(ROW(),COLUMN())))</formula>
    </cfRule>
  </conditionalFormatting>
  <conditionalFormatting sqref="AV140:AW140">
    <cfRule type="expression" dxfId="1534" priority="841">
      <formula>INDIRECT(ADDRESS(ROW(),COLUMN()))=TRUNC(INDIRECT(ADDRESS(ROW(),COLUMN())))</formula>
    </cfRule>
  </conditionalFormatting>
  <conditionalFormatting sqref="AX143:BA144">
    <cfRule type="expression" dxfId="1533" priority="842">
      <formula>INDIRECT(ADDRESS(ROW(),COLUMN()))=TRUNC(INDIRECT(ADDRESS(ROW(),COLUMN())))</formula>
    </cfRule>
  </conditionalFormatting>
  <conditionalFormatting sqref="S144">
    <cfRule type="expression" dxfId="1532" priority="843">
      <formula>INDIRECT(ADDRESS(ROW(),COLUMN()))=TRUNC(INDIRECT(ADDRESS(ROW(),COLUMN())))</formula>
    </cfRule>
  </conditionalFormatting>
  <conditionalFormatting sqref="S143">
    <cfRule type="expression" dxfId="1531" priority="844">
      <formula>INDIRECT(ADDRESS(ROW(),COLUMN()))=TRUNC(INDIRECT(ADDRESS(ROW(),COLUMN())))</formula>
    </cfRule>
  </conditionalFormatting>
  <conditionalFormatting sqref="T144:Y144">
    <cfRule type="expression" dxfId="1530" priority="845">
      <formula>INDIRECT(ADDRESS(ROW(),COLUMN()))=TRUNC(INDIRECT(ADDRESS(ROW(),COLUMN())))</formula>
    </cfRule>
  </conditionalFormatting>
  <conditionalFormatting sqref="T143:Y143">
    <cfRule type="expression" dxfId="1529" priority="846">
      <formula>INDIRECT(ADDRESS(ROW(),COLUMN()))=TRUNC(INDIRECT(ADDRESS(ROW(),COLUMN())))</formula>
    </cfRule>
  </conditionalFormatting>
  <conditionalFormatting sqref="Z144">
    <cfRule type="expression" dxfId="1528" priority="847">
      <formula>INDIRECT(ADDRESS(ROW(),COLUMN()))=TRUNC(INDIRECT(ADDRESS(ROW(),COLUMN())))</formula>
    </cfRule>
  </conditionalFormatting>
  <conditionalFormatting sqref="Z143">
    <cfRule type="expression" dxfId="1527" priority="848">
      <formula>INDIRECT(ADDRESS(ROW(),COLUMN()))=TRUNC(INDIRECT(ADDRESS(ROW(),COLUMN())))</formula>
    </cfRule>
  </conditionalFormatting>
  <conditionalFormatting sqref="AA144:AF144">
    <cfRule type="expression" dxfId="1526" priority="849">
      <formula>INDIRECT(ADDRESS(ROW(),COLUMN()))=TRUNC(INDIRECT(ADDRESS(ROW(),COLUMN())))</formula>
    </cfRule>
  </conditionalFormatting>
  <conditionalFormatting sqref="AA143:AF143">
    <cfRule type="expression" dxfId="1525" priority="850">
      <formula>INDIRECT(ADDRESS(ROW(),COLUMN()))=TRUNC(INDIRECT(ADDRESS(ROW(),COLUMN())))</formula>
    </cfRule>
  </conditionalFormatting>
  <conditionalFormatting sqref="AG144">
    <cfRule type="expression" dxfId="1524" priority="851">
      <formula>INDIRECT(ADDRESS(ROW(),COLUMN()))=TRUNC(INDIRECT(ADDRESS(ROW(),COLUMN())))</formula>
    </cfRule>
  </conditionalFormatting>
  <conditionalFormatting sqref="AG143">
    <cfRule type="expression" dxfId="1523" priority="852">
      <formula>INDIRECT(ADDRESS(ROW(),COLUMN()))=TRUNC(INDIRECT(ADDRESS(ROW(),COLUMN())))</formula>
    </cfRule>
  </conditionalFormatting>
  <conditionalFormatting sqref="AH144:AM144">
    <cfRule type="expression" dxfId="1522" priority="853">
      <formula>INDIRECT(ADDRESS(ROW(),COLUMN()))=TRUNC(INDIRECT(ADDRESS(ROW(),COLUMN())))</formula>
    </cfRule>
  </conditionalFormatting>
  <conditionalFormatting sqref="AH143:AM143">
    <cfRule type="expression" dxfId="1521" priority="854">
      <formula>INDIRECT(ADDRESS(ROW(),COLUMN()))=TRUNC(INDIRECT(ADDRESS(ROW(),COLUMN())))</formula>
    </cfRule>
  </conditionalFormatting>
  <conditionalFormatting sqref="AN144">
    <cfRule type="expression" dxfId="1520" priority="855">
      <formula>INDIRECT(ADDRESS(ROW(),COLUMN()))=TRUNC(INDIRECT(ADDRESS(ROW(),COLUMN())))</formula>
    </cfRule>
  </conditionalFormatting>
  <conditionalFormatting sqref="AN143">
    <cfRule type="expression" dxfId="1519" priority="856">
      <formula>INDIRECT(ADDRESS(ROW(),COLUMN()))=TRUNC(INDIRECT(ADDRESS(ROW(),COLUMN())))</formula>
    </cfRule>
  </conditionalFormatting>
  <conditionalFormatting sqref="AO144:AT144">
    <cfRule type="expression" dxfId="1518" priority="857">
      <formula>INDIRECT(ADDRESS(ROW(),COLUMN()))=TRUNC(INDIRECT(ADDRESS(ROW(),COLUMN())))</formula>
    </cfRule>
  </conditionalFormatting>
  <conditionalFormatting sqref="AO143:AT143">
    <cfRule type="expression" dxfId="1517" priority="858">
      <formula>INDIRECT(ADDRESS(ROW(),COLUMN()))=TRUNC(INDIRECT(ADDRESS(ROW(),COLUMN())))</formula>
    </cfRule>
  </conditionalFormatting>
  <conditionalFormatting sqref="AU144">
    <cfRule type="expression" dxfId="1516" priority="859">
      <formula>INDIRECT(ADDRESS(ROW(),COLUMN()))=TRUNC(INDIRECT(ADDRESS(ROW(),COLUMN())))</formula>
    </cfRule>
  </conditionalFormatting>
  <conditionalFormatting sqref="AU143">
    <cfRule type="expression" dxfId="1515" priority="860">
      <formula>INDIRECT(ADDRESS(ROW(),COLUMN()))=TRUNC(INDIRECT(ADDRESS(ROW(),COLUMN())))</formula>
    </cfRule>
  </conditionalFormatting>
  <conditionalFormatting sqref="AV144:AW144">
    <cfRule type="expression" dxfId="1514" priority="861">
      <formula>INDIRECT(ADDRESS(ROW(),COLUMN()))=TRUNC(INDIRECT(ADDRESS(ROW(),COLUMN())))</formula>
    </cfRule>
  </conditionalFormatting>
  <conditionalFormatting sqref="AV143:AW143">
    <cfRule type="expression" dxfId="1513" priority="862">
      <formula>INDIRECT(ADDRESS(ROW(),COLUMN()))=TRUNC(INDIRECT(ADDRESS(ROW(),COLUMN())))</formula>
    </cfRule>
  </conditionalFormatting>
  <conditionalFormatting sqref="AX146:BA147">
    <cfRule type="expression" dxfId="1512" priority="863">
      <formula>INDIRECT(ADDRESS(ROW(),COLUMN()))=TRUNC(INDIRECT(ADDRESS(ROW(),COLUMN())))</formula>
    </cfRule>
  </conditionalFormatting>
  <conditionalFormatting sqref="S147">
    <cfRule type="expression" dxfId="1511" priority="864">
      <formula>INDIRECT(ADDRESS(ROW(),COLUMN()))=TRUNC(INDIRECT(ADDRESS(ROW(),COLUMN())))</formula>
    </cfRule>
  </conditionalFormatting>
  <conditionalFormatting sqref="S146">
    <cfRule type="expression" dxfId="1510" priority="865">
      <formula>INDIRECT(ADDRESS(ROW(),COLUMN()))=TRUNC(INDIRECT(ADDRESS(ROW(),COLUMN())))</formula>
    </cfRule>
  </conditionalFormatting>
  <conditionalFormatting sqref="T147:Y147">
    <cfRule type="expression" dxfId="1509" priority="866">
      <formula>INDIRECT(ADDRESS(ROW(),COLUMN()))=TRUNC(INDIRECT(ADDRESS(ROW(),COLUMN())))</formula>
    </cfRule>
  </conditionalFormatting>
  <conditionalFormatting sqref="T146:Y146">
    <cfRule type="expression" dxfId="1508" priority="867">
      <formula>INDIRECT(ADDRESS(ROW(),COLUMN()))=TRUNC(INDIRECT(ADDRESS(ROW(),COLUMN())))</formula>
    </cfRule>
  </conditionalFormatting>
  <conditionalFormatting sqref="Z147">
    <cfRule type="expression" dxfId="1507" priority="868">
      <formula>INDIRECT(ADDRESS(ROW(),COLUMN()))=TRUNC(INDIRECT(ADDRESS(ROW(),COLUMN())))</formula>
    </cfRule>
  </conditionalFormatting>
  <conditionalFormatting sqref="Z146">
    <cfRule type="expression" dxfId="1506" priority="869">
      <formula>INDIRECT(ADDRESS(ROW(),COLUMN()))=TRUNC(INDIRECT(ADDRESS(ROW(),COLUMN())))</formula>
    </cfRule>
  </conditionalFormatting>
  <conditionalFormatting sqref="AA147:AF147">
    <cfRule type="expression" dxfId="1505" priority="870">
      <formula>INDIRECT(ADDRESS(ROW(),COLUMN()))=TRUNC(INDIRECT(ADDRESS(ROW(),COLUMN())))</formula>
    </cfRule>
  </conditionalFormatting>
  <conditionalFormatting sqref="AA146:AF146">
    <cfRule type="expression" dxfId="1504" priority="871">
      <formula>INDIRECT(ADDRESS(ROW(),COLUMN()))=TRUNC(INDIRECT(ADDRESS(ROW(),COLUMN())))</formula>
    </cfRule>
  </conditionalFormatting>
  <conditionalFormatting sqref="AG147">
    <cfRule type="expression" dxfId="1503" priority="872">
      <formula>INDIRECT(ADDRESS(ROW(),COLUMN()))=TRUNC(INDIRECT(ADDRESS(ROW(),COLUMN())))</formula>
    </cfRule>
  </conditionalFormatting>
  <conditionalFormatting sqref="AG146">
    <cfRule type="expression" dxfId="1502" priority="873">
      <formula>INDIRECT(ADDRESS(ROW(),COLUMN()))=TRUNC(INDIRECT(ADDRESS(ROW(),COLUMN())))</formula>
    </cfRule>
  </conditionalFormatting>
  <conditionalFormatting sqref="AH147:AM147">
    <cfRule type="expression" dxfId="1501" priority="874">
      <formula>INDIRECT(ADDRESS(ROW(),COLUMN()))=TRUNC(INDIRECT(ADDRESS(ROW(),COLUMN())))</formula>
    </cfRule>
  </conditionalFormatting>
  <conditionalFormatting sqref="AH146:AM146">
    <cfRule type="expression" dxfId="1500" priority="875">
      <formula>INDIRECT(ADDRESS(ROW(),COLUMN()))=TRUNC(INDIRECT(ADDRESS(ROW(),COLUMN())))</formula>
    </cfRule>
  </conditionalFormatting>
  <conditionalFormatting sqref="AN147">
    <cfRule type="expression" dxfId="1499" priority="876">
      <formula>INDIRECT(ADDRESS(ROW(),COLUMN()))=TRUNC(INDIRECT(ADDRESS(ROW(),COLUMN())))</formula>
    </cfRule>
  </conditionalFormatting>
  <conditionalFormatting sqref="AN146">
    <cfRule type="expression" dxfId="1498" priority="877">
      <formula>INDIRECT(ADDRESS(ROW(),COLUMN()))=TRUNC(INDIRECT(ADDRESS(ROW(),COLUMN())))</formula>
    </cfRule>
  </conditionalFormatting>
  <conditionalFormatting sqref="AO147:AT147">
    <cfRule type="expression" dxfId="1497" priority="878">
      <formula>INDIRECT(ADDRESS(ROW(),COLUMN()))=TRUNC(INDIRECT(ADDRESS(ROW(),COLUMN())))</formula>
    </cfRule>
  </conditionalFormatting>
  <conditionalFormatting sqref="AO146:AT146">
    <cfRule type="expression" dxfId="1496" priority="879">
      <formula>INDIRECT(ADDRESS(ROW(),COLUMN()))=TRUNC(INDIRECT(ADDRESS(ROW(),COLUMN())))</formula>
    </cfRule>
  </conditionalFormatting>
  <conditionalFormatting sqref="AU147">
    <cfRule type="expression" dxfId="1495" priority="880">
      <formula>INDIRECT(ADDRESS(ROW(),COLUMN()))=TRUNC(INDIRECT(ADDRESS(ROW(),COLUMN())))</formula>
    </cfRule>
  </conditionalFormatting>
  <conditionalFormatting sqref="AU146">
    <cfRule type="expression" dxfId="1494" priority="881">
      <formula>INDIRECT(ADDRESS(ROW(),COLUMN()))=TRUNC(INDIRECT(ADDRESS(ROW(),COLUMN())))</formula>
    </cfRule>
  </conditionalFormatting>
  <conditionalFormatting sqref="AV147:AW147">
    <cfRule type="expression" dxfId="1493" priority="882">
      <formula>INDIRECT(ADDRESS(ROW(),COLUMN()))=TRUNC(INDIRECT(ADDRESS(ROW(),COLUMN())))</formula>
    </cfRule>
  </conditionalFormatting>
  <conditionalFormatting sqref="AV146:AW146">
    <cfRule type="expression" dxfId="1492" priority="883">
      <formula>INDIRECT(ADDRESS(ROW(),COLUMN()))=TRUNC(INDIRECT(ADDRESS(ROW(),COLUMN())))</formula>
    </cfRule>
  </conditionalFormatting>
  <conditionalFormatting sqref="AX149:BA150">
    <cfRule type="expression" dxfId="1491" priority="884">
      <formula>INDIRECT(ADDRESS(ROW(),COLUMN()))=TRUNC(INDIRECT(ADDRESS(ROW(),COLUMN())))</formula>
    </cfRule>
  </conditionalFormatting>
  <conditionalFormatting sqref="S150">
    <cfRule type="expression" dxfId="1490" priority="885">
      <formula>INDIRECT(ADDRESS(ROW(),COLUMN()))=TRUNC(INDIRECT(ADDRESS(ROW(),COLUMN())))</formula>
    </cfRule>
  </conditionalFormatting>
  <conditionalFormatting sqref="S149">
    <cfRule type="expression" dxfId="1489" priority="886">
      <formula>INDIRECT(ADDRESS(ROW(),COLUMN()))=TRUNC(INDIRECT(ADDRESS(ROW(),COLUMN())))</formula>
    </cfRule>
  </conditionalFormatting>
  <conditionalFormatting sqref="T150:Y150">
    <cfRule type="expression" dxfId="1488" priority="887">
      <formula>INDIRECT(ADDRESS(ROW(),COLUMN()))=TRUNC(INDIRECT(ADDRESS(ROW(),COLUMN())))</formula>
    </cfRule>
  </conditionalFormatting>
  <conditionalFormatting sqref="T149:Y149">
    <cfRule type="expression" dxfId="1487" priority="888">
      <formula>INDIRECT(ADDRESS(ROW(),COLUMN()))=TRUNC(INDIRECT(ADDRESS(ROW(),COLUMN())))</formula>
    </cfRule>
  </conditionalFormatting>
  <conditionalFormatting sqref="Z150">
    <cfRule type="expression" dxfId="1486" priority="889">
      <formula>INDIRECT(ADDRESS(ROW(),COLUMN()))=TRUNC(INDIRECT(ADDRESS(ROW(),COLUMN())))</formula>
    </cfRule>
  </conditionalFormatting>
  <conditionalFormatting sqref="Z149">
    <cfRule type="expression" dxfId="1485" priority="890">
      <formula>INDIRECT(ADDRESS(ROW(),COLUMN()))=TRUNC(INDIRECT(ADDRESS(ROW(),COLUMN())))</formula>
    </cfRule>
  </conditionalFormatting>
  <conditionalFormatting sqref="AA150:AF150">
    <cfRule type="expression" dxfId="1484" priority="891">
      <formula>INDIRECT(ADDRESS(ROW(),COLUMN()))=TRUNC(INDIRECT(ADDRESS(ROW(),COLUMN())))</formula>
    </cfRule>
  </conditionalFormatting>
  <conditionalFormatting sqref="AA149:AF149">
    <cfRule type="expression" dxfId="1483" priority="892">
      <formula>INDIRECT(ADDRESS(ROW(),COLUMN()))=TRUNC(INDIRECT(ADDRESS(ROW(),COLUMN())))</formula>
    </cfRule>
  </conditionalFormatting>
  <conditionalFormatting sqref="AG150">
    <cfRule type="expression" dxfId="1482" priority="893">
      <formula>INDIRECT(ADDRESS(ROW(),COLUMN()))=TRUNC(INDIRECT(ADDRESS(ROW(),COLUMN())))</formula>
    </cfRule>
  </conditionalFormatting>
  <conditionalFormatting sqref="AG149">
    <cfRule type="expression" dxfId="1481" priority="894">
      <formula>INDIRECT(ADDRESS(ROW(),COLUMN()))=TRUNC(INDIRECT(ADDRESS(ROW(),COLUMN())))</formula>
    </cfRule>
  </conditionalFormatting>
  <conditionalFormatting sqref="AH150:AM150">
    <cfRule type="expression" dxfId="1480" priority="895">
      <formula>INDIRECT(ADDRESS(ROW(),COLUMN()))=TRUNC(INDIRECT(ADDRESS(ROW(),COLUMN())))</formula>
    </cfRule>
  </conditionalFormatting>
  <conditionalFormatting sqref="AH149:AM149">
    <cfRule type="expression" dxfId="1479" priority="896">
      <formula>INDIRECT(ADDRESS(ROW(),COLUMN()))=TRUNC(INDIRECT(ADDRESS(ROW(),COLUMN())))</formula>
    </cfRule>
  </conditionalFormatting>
  <conditionalFormatting sqref="AN150">
    <cfRule type="expression" dxfId="1478" priority="897">
      <formula>INDIRECT(ADDRESS(ROW(),COLUMN()))=TRUNC(INDIRECT(ADDRESS(ROW(),COLUMN())))</formula>
    </cfRule>
  </conditionalFormatting>
  <conditionalFormatting sqref="AN149">
    <cfRule type="expression" dxfId="1477" priority="898">
      <formula>INDIRECT(ADDRESS(ROW(),COLUMN()))=TRUNC(INDIRECT(ADDRESS(ROW(),COLUMN())))</formula>
    </cfRule>
  </conditionalFormatting>
  <conditionalFormatting sqref="AO150:AT150">
    <cfRule type="expression" dxfId="1476" priority="899">
      <formula>INDIRECT(ADDRESS(ROW(),COLUMN()))=TRUNC(INDIRECT(ADDRESS(ROW(),COLUMN())))</formula>
    </cfRule>
  </conditionalFormatting>
  <conditionalFormatting sqref="AO149:AT149">
    <cfRule type="expression" dxfId="1475" priority="900">
      <formula>INDIRECT(ADDRESS(ROW(),COLUMN()))=TRUNC(INDIRECT(ADDRESS(ROW(),COLUMN())))</formula>
    </cfRule>
  </conditionalFormatting>
  <conditionalFormatting sqref="AU150">
    <cfRule type="expression" dxfId="1474" priority="901">
      <formula>INDIRECT(ADDRESS(ROW(),COLUMN()))=TRUNC(INDIRECT(ADDRESS(ROW(),COLUMN())))</formula>
    </cfRule>
  </conditionalFormatting>
  <conditionalFormatting sqref="AU149">
    <cfRule type="expression" dxfId="1473" priority="902">
      <formula>INDIRECT(ADDRESS(ROW(),COLUMN()))=TRUNC(INDIRECT(ADDRESS(ROW(),COLUMN())))</formula>
    </cfRule>
  </conditionalFormatting>
  <conditionalFormatting sqref="AV150:AW150">
    <cfRule type="expression" dxfId="1472" priority="903">
      <formula>INDIRECT(ADDRESS(ROW(),COLUMN()))=TRUNC(INDIRECT(ADDRESS(ROW(),COLUMN())))</formula>
    </cfRule>
  </conditionalFormatting>
  <conditionalFormatting sqref="AV149:AW149">
    <cfRule type="expression" dxfId="1471" priority="904">
      <formula>INDIRECT(ADDRESS(ROW(),COLUMN()))=TRUNC(INDIRECT(ADDRESS(ROW(),COLUMN())))</formula>
    </cfRule>
  </conditionalFormatting>
  <conditionalFormatting sqref="AX152:BA153">
    <cfRule type="expression" dxfId="1470" priority="905">
      <formula>INDIRECT(ADDRESS(ROW(),COLUMN()))=TRUNC(INDIRECT(ADDRESS(ROW(),COLUMN())))</formula>
    </cfRule>
  </conditionalFormatting>
  <conditionalFormatting sqref="S153">
    <cfRule type="expression" dxfId="1469" priority="906">
      <formula>INDIRECT(ADDRESS(ROW(),COLUMN()))=TRUNC(INDIRECT(ADDRESS(ROW(),COLUMN())))</formula>
    </cfRule>
  </conditionalFormatting>
  <conditionalFormatting sqref="S152">
    <cfRule type="expression" dxfId="1468" priority="907">
      <formula>INDIRECT(ADDRESS(ROW(),COLUMN()))=TRUNC(INDIRECT(ADDRESS(ROW(),COLUMN())))</formula>
    </cfRule>
  </conditionalFormatting>
  <conditionalFormatting sqref="T153:Y153">
    <cfRule type="expression" dxfId="1467" priority="908">
      <formula>INDIRECT(ADDRESS(ROW(),COLUMN()))=TRUNC(INDIRECT(ADDRESS(ROW(),COLUMN())))</formula>
    </cfRule>
  </conditionalFormatting>
  <conditionalFormatting sqref="T152:Y152">
    <cfRule type="expression" dxfId="1466" priority="909">
      <formula>INDIRECT(ADDRESS(ROW(),COLUMN()))=TRUNC(INDIRECT(ADDRESS(ROW(),COLUMN())))</formula>
    </cfRule>
  </conditionalFormatting>
  <conditionalFormatting sqref="Z153">
    <cfRule type="expression" dxfId="1465" priority="910">
      <formula>INDIRECT(ADDRESS(ROW(),COLUMN()))=TRUNC(INDIRECT(ADDRESS(ROW(),COLUMN())))</formula>
    </cfRule>
  </conditionalFormatting>
  <conditionalFormatting sqref="Z152">
    <cfRule type="expression" dxfId="1464" priority="911">
      <formula>INDIRECT(ADDRESS(ROW(),COLUMN()))=TRUNC(INDIRECT(ADDRESS(ROW(),COLUMN())))</formula>
    </cfRule>
  </conditionalFormatting>
  <conditionalFormatting sqref="AA153:AF153">
    <cfRule type="expression" dxfId="1463" priority="912">
      <formula>INDIRECT(ADDRESS(ROW(),COLUMN()))=TRUNC(INDIRECT(ADDRESS(ROW(),COLUMN())))</formula>
    </cfRule>
  </conditionalFormatting>
  <conditionalFormatting sqref="AA152:AF152">
    <cfRule type="expression" dxfId="1462" priority="913">
      <formula>INDIRECT(ADDRESS(ROW(),COLUMN()))=TRUNC(INDIRECT(ADDRESS(ROW(),COLUMN())))</formula>
    </cfRule>
  </conditionalFormatting>
  <conditionalFormatting sqref="AG153">
    <cfRule type="expression" dxfId="1461" priority="914">
      <formula>INDIRECT(ADDRESS(ROW(),COLUMN()))=TRUNC(INDIRECT(ADDRESS(ROW(),COLUMN())))</formula>
    </cfRule>
  </conditionalFormatting>
  <conditionalFormatting sqref="AG152">
    <cfRule type="expression" dxfId="1460" priority="915">
      <formula>INDIRECT(ADDRESS(ROW(),COLUMN()))=TRUNC(INDIRECT(ADDRESS(ROW(),COLUMN())))</formula>
    </cfRule>
  </conditionalFormatting>
  <conditionalFormatting sqref="AH153:AM153">
    <cfRule type="expression" dxfId="1459" priority="916">
      <formula>INDIRECT(ADDRESS(ROW(),COLUMN()))=TRUNC(INDIRECT(ADDRESS(ROW(),COLUMN())))</formula>
    </cfRule>
  </conditionalFormatting>
  <conditionalFormatting sqref="AH152:AM152">
    <cfRule type="expression" dxfId="1458" priority="917">
      <formula>INDIRECT(ADDRESS(ROW(),COLUMN()))=TRUNC(INDIRECT(ADDRESS(ROW(),COLUMN())))</formula>
    </cfRule>
  </conditionalFormatting>
  <conditionalFormatting sqref="AN153">
    <cfRule type="expression" dxfId="1457" priority="918">
      <formula>INDIRECT(ADDRESS(ROW(),COLUMN()))=TRUNC(INDIRECT(ADDRESS(ROW(),COLUMN())))</formula>
    </cfRule>
  </conditionalFormatting>
  <conditionalFormatting sqref="AN152">
    <cfRule type="expression" dxfId="1456" priority="919">
      <formula>INDIRECT(ADDRESS(ROW(),COLUMN()))=TRUNC(INDIRECT(ADDRESS(ROW(),COLUMN())))</formula>
    </cfRule>
  </conditionalFormatting>
  <conditionalFormatting sqref="AO153:AT153">
    <cfRule type="expression" dxfId="1455" priority="920">
      <formula>INDIRECT(ADDRESS(ROW(),COLUMN()))=TRUNC(INDIRECT(ADDRESS(ROW(),COLUMN())))</formula>
    </cfRule>
  </conditionalFormatting>
  <conditionalFormatting sqref="AO152:AT152">
    <cfRule type="expression" dxfId="1454" priority="921">
      <formula>INDIRECT(ADDRESS(ROW(),COLUMN()))=TRUNC(INDIRECT(ADDRESS(ROW(),COLUMN())))</formula>
    </cfRule>
  </conditionalFormatting>
  <conditionalFormatting sqref="AU153">
    <cfRule type="expression" dxfId="1453" priority="922">
      <formula>INDIRECT(ADDRESS(ROW(),COLUMN()))=TRUNC(INDIRECT(ADDRESS(ROW(),COLUMN())))</formula>
    </cfRule>
  </conditionalFormatting>
  <conditionalFormatting sqref="AU152">
    <cfRule type="expression" dxfId="1452" priority="923">
      <formula>INDIRECT(ADDRESS(ROW(),COLUMN()))=TRUNC(INDIRECT(ADDRESS(ROW(),COLUMN())))</formula>
    </cfRule>
  </conditionalFormatting>
  <conditionalFormatting sqref="AV153:AW153">
    <cfRule type="expression" dxfId="1451" priority="924">
      <formula>INDIRECT(ADDRESS(ROW(),COLUMN()))=TRUNC(INDIRECT(ADDRESS(ROW(),COLUMN())))</formula>
    </cfRule>
  </conditionalFormatting>
  <conditionalFormatting sqref="AV152:AW152">
    <cfRule type="expression" dxfId="1450" priority="925">
      <formula>INDIRECT(ADDRESS(ROW(),COLUMN()))=TRUNC(INDIRECT(ADDRESS(ROW(),COLUMN())))</formula>
    </cfRule>
  </conditionalFormatting>
  <conditionalFormatting sqref="AX155:BA156">
    <cfRule type="expression" dxfId="1449" priority="926">
      <formula>INDIRECT(ADDRESS(ROW(),COLUMN()))=TRUNC(INDIRECT(ADDRESS(ROW(),COLUMN())))</formula>
    </cfRule>
  </conditionalFormatting>
  <conditionalFormatting sqref="S156">
    <cfRule type="expression" dxfId="1448" priority="927">
      <formula>INDIRECT(ADDRESS(ROW(),COLUMN()))=TRUNC(INDIRECT(ADDRESS(ROW(),COLUMN())))</formula>
    </cfRule>
  </conditionalFormatting>
  <conditionalFormatting sqref="S155">
    <cfRule type="expression" dxfId="1447" priority="928">
      <formula>INDIRECT(ADDRESS(ROW(),COLUMN()))=TRUNC(INDIRECT(ADDRESS(ROW(),COLUMN())))</formula>
    </cfRule>
  </conditionalFormatting>
  <conditionalFormatting sqref="T156:Y156">
    <cfRule type="expression" dxfId="1446" priority="929">
      <formula>INDIRECT(ADDRESS(ROW(),COLUMN()))=TRUNC(INDIRECT(ADDRESS(ROW(),COLUMN())))</formula>
    </cfRule>
  </conditionalFormatting>
  <conditionalFormatting sqref="T155:Y155">
    <cfRule type="expression" dxfId="1445" priority="930">
      <formula>INDIRECT(ADDRESS(ROW(),COLUMN()))=TRUNC(INDIRECT(ADDRESS(ROW(),COLUMN())))</formula>
    </cfRule>
  </conditionalFormatting>
  <conditionalFormatting sqref="Z156">
    <cfRule type="expression" dxfId="1444" priority="931">
      <formula>INDIRECT(ADDRESS(ROW(),COLUMN()))=TRUNC(INDIRECT(ADDRESS(ROW(),COLUMN())))</formula>
    </cfRule>
  </conditionalFormatting>
  <conditionalFormatting sqref="Z155">
    <cfRule type="expression" dxfId="1443" priority="932">
      <formula>INDIRECT(ADDRESS(ROW(),COLUMN()))=TRUNC(INDIRECT(ADDRESS(ROW(),COLUMN())))</formula>
    </cfRule>
  </conditionalFormatting>
  <conditionalFormatting sqref="AA156:AF156">
    <cfRule type="expression" dxfId="1442" priority="933">
      <formula>INDIRECT(ADDRESS(ROW(),COLUMN()))=TRUNC(INDIRECT(ADDRESS(ROW(),COLUMN())))</formula>
    </cfRule>
  </conditionalFormatting>
  <conditionalFormatting sqref="AA155:AF155">
    <cfRule type="expression" dxfId="1441" priority="934">
      <formula>INDIRECT(ADDRESS(ROW(),COLUMN()))=TRUNC(INDIRECT(ADDRESS(ROW(),COLUMN())))</formula>
    </cfRule>
  </conditionalFormatting>
  <conditionalFormatting sqref="AG156">
    <cfRule type="expression" dxfId="1440" priority="935">
      <formula>INDIRECT(ADDRESS(ROW(),COLUMN()))=TRUNC(INDIRECT(ADDRESS(ROW(),COLUMN())))</formula>
    </cfRule>
  </conditionalFormatting>
  <conditionalFormatting sqref="AG155">
    <cfRule type="expression" dxfId="1439" priority="936">
      <formula>INDIRECT(ADDRESS(ROW(),COLUMN()))=TRUNC(INDIRECT(ADDRESS(ROW(),COLUMN())))</formula>
    </cfRule>
  </conditionalFormatting>
  <conditionalFormatting sqref="AH156:AM156">
    <cfRule type="expression" dxfId="1438" priority="937">
      <formula>INDIRECT(ADDRESS(ROW(),COLUMN()))=TRUNC(INDIRECT(ADDRESS(ROW(),COLUMN())))</formula>
    </cfRule>
  </conditionalFormatting>
  <conditionalFormatting sqref="AH155:AM155">
    <cfRule type="expression" dxfId="1437" priority="938">
      <formula>INDIRECT(ADDRESS(ROW(),COLUMN()))=TRUNC(INDIRECT(ADDRESS(ROW(),COLUMN())))</formula>
    </cfRule>
  </conditionalFormatting>
  <conditionalFormatting sqref="AN156">
    <cfRule type="expression" dxfId="1436" priority="939">
      <formula>INDIRECT(ADDRESS(ROW(),COLUMN()))=TRUNC(INDIRECT(ADDRESS(ROW(),COLUMN())))</formula>
    </cfRule>
  </conditionalFormatting>
  <conditionalFormatting sqref="AN155">
    <cfRule type="expression" dxfId="1435" priority="940">
      <formula>INDIRECT(ADDRESS(ROW(),COLUMN()))=TRUNC(INDIRECT(ADDRESS(ROW(),COLUMN())))</formula>
    </cfRule>
  </conditionalFormatting>
  <conditionalFormatting sqref="AO156:AT156">
    <cfRule type="expression" dxfId="1434" priority="941">
      <formula>INDIRECT(ADDRESS(ROW(),COLUMN()))=TRUNC(INDIRECT(ADDRESS(ROW(),COLUMN())))</formula>
    </cfRule>
  </conditionalFormatting>
  <conditionalFormatting sqref="AO155:AT155">
    <cfRule type="expression" dxfId="1433" priority="942">
      <formula>INDIRECT(ADDRESS(ROW(),COLUMN()))=TRUNC(INDIRECT(ADDRESS(ROW(),COLUMN())))</formula>
    </cfRule>
  </conditionalFormatting>
  <conditionalFormatting sqref="AU156">
    <cfRule type="expression" dxfId="1432" priority="943">
      <formula>INDIRECT(ADDRESS(ROW(),COLUMN()))=TRUNC(INDIRECT(ADDRESS(ROW(),COLUMN())))</formula>
    </cfRule>
  </conditionalFormatting>
  <conditionalFormatting sqref="AU155">
    <cfRule type="expression" dxfId="1431" priority="944">
      <formula>INDIRECT(ADDRESS(ROW(),COLUMN()))=TRUNC(INDIRECT(ADDRESS(ROW(),COLUMN())))</formula>
    </cfRule>
  </conditionalFormatting>
  <conditionalFormatting sqref="AV156:AW156">
    <cfRule type="expression" dxfId="1430" priority="945">
      <formula>INDIRECT(ADDRESS(ROW(),COLUMN()))=TRUNC(INDIRECT(ADDRESS(ROW(),COLUMN())))</formula>
    </cfRule>
  </conditionalFormatting>
  <conditionalFormatting sqref="AV155:AW155">
    <cfRule type="expression" dxfId="1429" priority="946">
      <formula>INDIRECT(ADDRESS(ROW(),COLUMN()))=TRUNC(INDIRECT(ADDRESS(ROW(),COLUMN())))</formula>
    </cfRule>
  </conditionalFormatting>
  <conditionalFormatting sqref="AX158:BA159">
    <cfRule type="expression" dxfId="1428" priority="947">
      <formula>INDIRECT(ADDRESS(ROW(),COLUMN()))=TRUNC(INDIRECT(ADDRESS(ROW(),COLUMN())))</formula>
    </cfRule>
  </conditionalFormatting>
  <conditionalFormatting sqref="S159">
    <cfRule type="expression" dxfId="1427" priority="948">
      <formula>INDIRECT(ADDRESS(ROW(),COLUMN()))=TRUNC(INDIRECT(ADDRESS(ROW(),COLUMN())))</formula>
    </cfRule>
  </conditionalFormatting>
  <conditionalFormatting sqref="S158">
    <cfRule type="expression" dxfId="1426" priority="949">
      <formula>INDIRECT(ADDRESS(ROW(),COLUMN()))=TRUNC(INDIRECT(ADDRESS(ROW(),COLUMN())))</formula>
    </cfRule>
  </conditionalFormatting>
  <conditionalFormatting sqref="T159:Y159">
    <cfRule type="expression" dxfId="1425" priority="950">
      <formula>INDIRECT(ADDRESS(ROW(),COLUMN()))=TRUNC(INDIRECT(ADDRESS(ROW(),COLUMN())))</formula>
    </cfRule>
  </conditionalFormatting>
  <conditionalFormatting sqref="T158:Y158">
    <cfRule type="expression" dxfId="1424" priority="951">
      <formula>INDIRECT(ADDRESS(ROW(),COLUMN()))=TRUNC(INDIRECT(ADDRESS(ROW(),COLUMN())))</formula>
    </cfRule>
  </conditionalFormatting>
  <conditionalFormatting sqref="Z159">
    <cfRule type="expression" dxfId="1423" priority="952">
      <formula>INDIRECT(ADDRESS(ROW(),COLUMN()))=TRUNC(INDIRECT(ADDRESS(ROW(),COLUMN())))</formula>
    </cfRule>
  </conditionalFormatting>
  <conditionalFormatting sqref="Z158">
    <cfRule type="expression" dxfId="1422" priority="953">
      <formula>INDIRECT(ADDRESS(ROW(),COLUMN()))=TRUNC(INDIRECT(ADDRESS(ROW(),COLUMN())))</formula>
    </cfRule>
  </conditionalFormatting>
  <conditionalFormatting sqref="AA159:AF159">
    <cfRule type="expression" dxfId="1421" priority="954">
      <formula>INDIRECT(ADDRESS(ROW(),COLUMN()))=TRUNC(INDIRECT(ADDRESS(ROW(),COLUMN())))</formula>
    </cfRule>
  </conditionalFormatting>
  <conditionalFormatting sqref="AA158:AF158">
    <cfRule type="expression" dxfId="1420" priority="955">
      <formula>INDIRECT(ADDRESS(ROW(),COLUMN()))=TRUNC(INDIRECT(ADDRESS(ROW(),COLUMN())))</formula>
    </cfRule>
  </conditionalFormatting>
  <conditionalFormatting sqref="AG159">
    <cfRule type="expression" dxfId="1419" priority="956">
      <formula>INDIRECT(ADDRESS(ROW(),COLUMN()))=TRUNC(INDIRECT(ADDRESS(ROW(),COLUMN())))</formula>
    </cfRule>
  </conditionalFormatting>
  <conditionalFormatting sqref="AG158">
    <cfRule type="expression" dxfId="1418" priority="957">
      <formula>INDIRECT(ADDRESS(ROW(),COLUMN()))=TRUNC(INDIRECT(ADDRESS(ROW(),COLUMN())))</formula>
    </cfRule>
  </conditionalFormatting>
  <conditionalFormatting sqref="AH159:AM159">
    <cfRule type="expression" dxfId="1417" priority="958">
      <formula>INDIRECT(ADDRESS(ROW(),COLUMN()))=TRUNC(INDIRECT(ADDRESS(ROW(),COLUMN())))</formula>
    </cfRule>
  </conditionalFormatting>
  <conditionalFormatting sqref="AH158:AM158">
    <cfRule type="expression" dxfId="1416" priority="959">
      <formula>INDIRECT(ADDRESS(ROW(),COLUMN()))=TRUNC(INDIRECT(ADDRESS(ROW(),COLUMN())))</formula>
    </cfRule>
  </conditionalFormatting>
  <conditionalFormatting sqref="AN159">
    <cfRule type="expression" dxfId="1415" priority="960">
      <formula>INDIRECT(ADDRESS(ROW(),COLUMN()))=TRUNC(INDIRECT(ADDRESS(ROW(),COLUMN())))</formula>
    </cfRule>
  </conditionalFormatting>
  <conditionalFormatting sqref="AN158">
    <cfRule type="expression" dxfId="1414" priority="961">
      <formula>INDIRECT(ADDRESS(ROW(),COLUMN()))=TRUNC(INDIRECT(ADDRESS(ROW(),COLUMN())))</formula>
    </cfRule>
  </conditionalFormatting>
  <conditionalFormatting sqref="AO159:AT159">
    <cfRule type="expression" dxfId="1413" priority="962">
      <formula>INDIRECT(ADDRESS(ROW(),COLUMN()))=TRUNC(INDIRECT(ADDRESS(ROW(),COLUMN())))</formula>
    </cfRule>
  </conditionalFormatting>
  <conditionalFormatting sqref="AO158:AT158">
    <cfRule type="expression" dxfId="1412" priority="963">
      <formula>INDIRECT(ADDRESS(ROW(),COLUMN()))=TRUNC(INDIRECT(ADDRESS(ROW(),COLUMN())))</formula>
    </cfRule>
  </conditionalFormatting>
  <conditionalFormatting sqref="AU159">
    <cfRule type="expression" dxfId="1411" priority="964">
      <formula>INDIRECT(ADDRESS(ROW(),COLUMN()))=TRUNC(INDIRECT(ADDRESS(ROW(),COLUMN())))</formula>
    </cfRule>
  </conditionalFormatting>
  <conditionalFormatting sqref="AU158">
    <cfRule type="expression" dxfId="1410" priority="965">
      <formula>INDIRECT(ADDRESS(ROW(),COLUMN()))=TRUNC(INDIRECT(ADDRESS(ROW(),COLUMN())))</formula>
    </cfRule>
  </conditionalFormatting>
  <conditionalFormatting sqref="AV159:AW159">
    <cfRule type="expression" dxfId="1409" priority="966">
      <formula>INDIRECT(ADDRESS(ROW(),COLUMN()))=TRUNC(INDIRECT(ADDRESS(ROW(),COLUMN())))</formula>
    </cfRule>
  </conditionalFormatting>
  <conditionalFormatting sqref="AV158:AW158">
    <cfRule type="expression" dxfId="1408" priority="967">
      <formula>INDIRECT(ADDRESS(ROW(),COLUMN()))=TRUNC(INDIRECT(ADDRESS(ROW(),COLUMN())))</formula>
    </cfRule>
  </conditionalFormatting>
  <conditionalFormatting sqref="AX161:BA162">
    <cfRule type="expression" dxfId="1407" priority="968">
      <formula>INDIRECT(ADDRESS(ROW(),COLUMN()))=TRUNC(INDIRECT(ADDRESS(ROW(),COLUMN())))</formula>
    </cfRule>
  </conditionalFormatting>
  <conditionalFormatting sqref="S162">
    <cfRule type="expression" dxfId="1406" priority="969">
      <formula>INDIRECT(ADDRESS(ROW(),COLUMN()))=TRUNC(INDIRECT(ADDRESS(ROW(),COLUMN())))</formula>
    </cfRule>
  </conditionalFormatting>
  <conditionalFormatting sqref="S161">
    <cfRule type="expression" dxfId="1405" priority="970">
      <formula>INDIRECT(ADDRESS(ROW(),COLUMN()))=TRUNC(INDIRECT(ADDRESS(ROW(),COLUMN())))</formula>
    </cfRule>
  </conditionalFormatting>
  <conditionalFormatting sqref="T162:Y162">
    <cfRule type="expression" dxfId="1404" priority="971">
      <formula>INDIRECT(ADDRESS(ROW(),COLUMN()))=TRUNC(INDIRECT(ADDRESS(ROW(),COLUMN())))</formula>
    </cfRule>
  </conditionalFormatting>
  <conditionalFormatting sqref="T161:Y161">
    <cfRule type="expression" dxfId="1403" priority="972">
      <formula>INDIRECT(ADDRESS(ROW(),COLUMN()))=TRUNC(INDIRECT(ADDRESS(ROW(),COLUMN())))</formula>
    </cfRule>
  </conditionalFormatting>
  <conditionalFormatting sqref="Z162">
    <cfRule type="expression" dxfId="1402" priority="973">
      <formula>INDIRECT(ADDRESS(ROW(),COLUMN()))=TRUNC(INDIRECT(ADDRESS(ROW(),COLUMN())))</formula>
    </cfRule>
  </conditionalFormatting>
  <conditionalFormatting sqref="Z161">
    <cfRule type="expression" dxfId="1401" priority="974">
      <formula>INDIRECT(ADDRESS(ROW(),COLUMN()))=TRUNC(INDIRECT(ADDRESS(ROW(),COLUMN())))</formula>
    </cfRule>
  </conditionalFormatting>
  <conditionalFormatting sqref="AA162:AF162">
    <cfRule type="expression" dxfId="1400" priority="975">
      <formula>INDIRECT(ADDRESS(ROW(),COLUMN()))=TRUNC(INDIRECT(ADDRESS(ROW(),COLUMN())))</formula>
    </cfRule>
  </conditionalFormatting>
  <conditionalFormatting sqref="AA161:AF161">
    <cfRule type="expression" dxfId="1399" priority="976">
      <formula>INDIRECT(ADDRESS(ROW(),COLUMN()))=TRUNC(INDIRECT(ADDRESS(ROW(),COLUMN())))</formula>
    </cfRule>
  </conditionalFormatting>
  <conditionalFormatting sqref="AG162">
    <cfRule type="expression" dxfId="1398" priority="977">
      <formula>INDIRECT(ADDRESS(ROW(),COLUMN()))=TRUNC(INDIRECT(ADDRESS(ROW(),COLUMN())))</formula>
    </cfRule>
  </conditionalFormatting>
  <conditionalFormatting sqref="AG161">
    <cfRule type="expression" dxfId="1397" priority="978">
      <formula>INDIRECT(ADDRESS(ROW(),COLUMN()))=TRUNC(INDIRECT(ADDRESS(ROW(),COLUMN())))</formula>
    </cfRule>
  </conditionalFormatting>
  <conditionalFormatting sqref="AH162:AM162">
    <cfRule type="expression" dxfId="1396" priority="979">
      <formula>INDIRECT(ADDRESS(ROW(),COLUMN()))=TRUNC(INDIRECT(ADDRESS(ROW(),COLUMN())))</formula>
    </cfRule>
  </conditionalFormatting>
  <conditionalFormatting sqref="AH161:AM161">
    <cfRule type="expression" dxfId="1395" priority="980">
      <formula>INDIRECT(ADDRESS(ROW(),COLUMN()))=TRUNC(INDIRECT(ADDRESS(ROW(),COLUMN())))</formula>
    </cfRule>
  </conditionalFormatting>
  <conditionalFormatting sqref="AN162">
    <cfRule type="expression" dxfId="1394" priority="981">
      <formula>INDIRECT(ADDRESS(ROW(),COLUMN()))=TRUNC(INDIRECT(ADDRESS(ROW(),COLUMN())))</formula>
    </cfRule>
  </conditionalFormatting>
  <conditionalFormatting sqref="AN161">
    <cfRule type="expression" dxfId="1393" priority="982">
      <formula>INDIRECT(ADDRESS(ROW(),COLUMN()))=TRUNC(INDIRECT(ADDRESS(ROW(),COLUMN())))</formula>
    </cfRule>
  </conditionalFormatting>
  <conditionalFormatting sqref="AO162:AT162">
    <cfRule type="expression" dxfId="1392" priority="983">
      <formula>INDIRECT(ADDRESS(ROW(),COLUMN()))=TRUNC(INDIRECT(ADDRESS(ROW(),COLUMN())))</formula>
    </cfRule>
  </conditionalFormatting>
  <conditionalFormatting sqref="AO161:AT161">
    <cfRule type="expression" dxfId="1391" priority="984">
      <formula>INDIRECT(ADDRESS(ROW(),COLUMN()))=TRUNC(INDIRECT(ADDRESS(ROW(),COLUMN())))</formula>
    </cfRule>
  </conditionalFormatting>
  <conditionalFormatting sqref="AU162">
    <cfRule type="expression" dxfId="1390" priority="985">
      <formula>INDIRECT(ADDRESS(ROW(),COLUMN()))=TRUNC(INDIRECT(ADDRESS(ROW(),COLUMN())))</formula>
    </cfRule>
  </conditionalFormatting>
  <conditionalFormatting sqref="AU161">
    <cfRule type="expression" dxfId="1389" priority="986">
      <formula>INDIRECT(ADDRESS(ROW(),COLUMN()))=TRUNC(INDIRECT(ADDRESS(ROW(),COLUMN())))</formula>
    </cfRule>
  </conditionalFormatting>
  <conditionalFormatting sqref="AV162:AW162">
    <cfRule type="expression" dxfId="1388" priority="987">
      <formula>INDIRECT(ADDRESS(ROW(),COLUMN()))=TRUNC(INDIRECT(ADDRESS(ROW(),COLUMN())))</formula>
    </cfRule>
  </conditionalFormatting>
  <conditionalFormatting sqref="AV161:AW161">
    <cfRule type="expression" dxfId="1387" priority="988">
      <formula>INDIRECT(ADDRESS(ROW(),COLUMN()))=TRUNC(INDIRECT(ADDRESS(ROW(),COLUMN())))</formula>
    </cfRule>
  </conditionalFormatting>
  <conditionalFormatting sqref="AX164:BA165">
    <cfRule type="expression" dxfId="1386" priority="989">
      <formula>INDIRECT(ADDRESS(ROW(),COLUMN()))=TRUNC(INDIRECT(ADDRESS(ROW(),COLUMN())))</formula>
    </cfRule>
  </conditionalFormatting>
  <conditionalFormatting sqref="S165">
    <cfRule type="expression" dxfId="1385" priority="990">
      <formula>INDIRECT(ADDRESS(ROW(),COLUMN()))=TRUNC(INDIRECT(ADDRESS(ROW(),COLUMN())))</formula>
    </cfRule>
  </conditionalFormatting>
  <conditionalFormatting sqref="S164">
    <cfRule type="expression" dxfId="1384" priority="991">
      <formula>INDIRECT(ADDRESS(ROW(),COLUMN()))=TRUNC(INDIRECT(ADDRESS(ROW(),COLUMN())))</formula>
    </cfRule>
  </conditionalFormatting>
  <conditionalFormatting sqref="T165:Y165">
    <cfRule type="expression" dxfId="1383" priority="992">
      <formula>INDIRECT(ADDRESS(ROW(),COLUMN()))=TRUNC(INDIRECT(ADDRESS(ROW(),COLUMN())))</formula>
    </cfRule>
  </conditionalFormatting>
  <conditionalFormatting sqref="T164:Y164">
    <cfRule type="expression" dxfId="1382" priority="993">
      <formula>INDIRECT(ADDRESS(ROW(),COLUMN()))=TRUNC(INDIRECT(ADDRESS(ROW(),COLUMN())))</formula>
    </cfRule>
  </conditionalFormatting>
  <conditionalFormatting sqref="Z165">
    <cfRule type="expression" dxfId="1381" priority="994">
      <formula>INDIRECT(ADDRESS(ROW(),COLUMN()))=TRUNC(INDIRECT(ADDRESS(ROW(),COLUMN())))</formula>
    </cfRule>
  </conditionalFormatting>
  <conditionalFormatting sqref="Z164">
    <cfRule type="expression" dxfId="1380" priority="995">
      <formula>INDIRECT(ADDRESS(ROW(),COLUMN()))=TRUNC(INDIRECT(ADDRESS(ROW(),COLUMN())))</formula>
    </cfRule>
  </conditionalFormatting>
  <conditionalFormatting sqref="AA165:AF165">
    <cfRule type="expression" dxfId="1379" priority="996">
      <formula>INDIRECT(ADDRESS(ROW(),COLUMN()))=TRUNC(INDIRECT(ADDRESS(ROW(),COLUMN())))</formula>
    </cfRule>
  </conditionalFormatting>
  <conditionalFormatting sqref="AA164:AF164">
    <cfRule type="expression" dxfId="1378" priority="997">
      <formula>INDIRECT(ADDRESS(ROW(),COLUMN()))=TRUNC(INDIRECT(ADDRESS(ROW(),COLUMN())))</formula>
    </cfRule>
  </conditionalFormatting>
  <conditionalFormatting sqref="AG165">
    <cfRule type="expression" dxfId="1377" priority="998">
      <formula>INDIRECT(ADDRESS(ROW(),COLUMN()))=TRUNC(INDIRECT(ADDRESS(ROW(),COLUMN())))</formula>
    </cfRule>
  </conditionalFormatting>
  <conditionalFormatting sqref="AG164">
    <cfRule type="expression" dxfId="1376" priority="999">
      <formula>INDIRECT(ADDRESS(ROW(),COLUMN()))=TRUNC(INDIRECT(ADDRESS(ROW(),COLUMN())))</formula>
    </cfRule>
  </conditionalFormatting>
  <conditionalFormatting sqref="AH165:AM165">
    <cfRule type="expression" dxfId="1375" priority="1000">
      <formula>INDIRECT(ADDRESS(ROW(),COLUMN()))=TRUNC(INDIRECT(ADDRESS(ROW(),COLUMN())))</formula>
    </cfRule>
  </conditionalFormatting>
  <conditionalFormatting sqref="AH164:AM164">
    <cfRule type="expression" dxfId="1374" priority="1001">
      <formula>INDIRECT(ADDRESS(ROW(),COLUMN()))=TRUNC(INDIRECT(ADDRESS(ROW(),COLUMN())))</formula>
    </cfRule>
  </conditionalFormatting>
  <conditionalFormatting sqref="AN165">
    <cfRule type="expression" dxfId="1373" priority="1002">
      <formula>INDIRECT(ADDRESS(ROW(),COLUMN()))=TRUNC(INDIRECT(ADDRESS(ROW(),COLUMN())))</formula>
    </cfRule>
  </conditionalFormatting>
  <conditionalFormatting sqref="AN164">
    <cfRule type="expression" dxfId="1372" priority="1003">
      <formula>INDIRECT(ADDRESS(ROW(),COLUMN()))=TRUNC(INDIRECT(ADDRESS(ROW(),COLUMN())))</formula>
    </cfRule>
  </conditionalFormatting>
  <conditionalFormatting sqref="AO165:AT165">
    <cfRule type="expression" dxfId="1371" priority="1004">
      <formula>INDIRECT(ADDRESS(ROW(),COLUMN()))=TRUNC(INDIRECT(ADDRESS(ROW(),COLUMN())))</formula>
    </cfRule>
  </conditionalFormatting>
  <conditionalFormatting sqref="AO164:AT164">
    <cfRule type="expression" dxfId="1370" priority="1005">
      <formula>INDIRECT(ADDRESS(ROW(),COLUMN()))=TRUNC(INDIRECT(ADDRESS(ROW(),COLUMN())))</formula>
    </cfRule>
  </conditionalFormatting>
  <conditionalFormatting sqref="AU165">
    <cfRule type="expression" dxfId="1369" priority="1006">
      <formula>INDIRECT(ADDRESS(ROW(),COLUMN()))=TRUNC(INDIRECT(ADDRESS(ROW(),COLUMN())))</formula>
    </cfRule>
  </conditionalFormatting>
  <conditionalFormatting sqref="AU164">
    <cfRule type="expression" dxfId="1368" priority="1007">
      <formula>INDIRECT(ADDRESS(ROW(),COLUMN()))=TRUNC(INDIRECT(ADDRESS(ROW(),COLUMN())))</formula>
    </cfRule>
  </conditionalFormatting>
  <conditionalFormatting sqref="AV165:AW165">
    <cfRule type="expression" dxfId="1367" priority="1008">
      <formula>INDIRECT(ADDRESS(ROW(),COLUMN()))=TRUNC(INDIRECT(ADDRESS(ROW(),COLUMN())))</formula>
    </cfRule>
  </conditionalFormatting>
  <conditionalFormatting sqref="AV164:AW164">
    <cfRule type="expression" dxfId="1366" priority="1009">
      <formula>INDIRECT(ADDRESS(ROW(),COLUMN()))=TRUNC(INDIRECT(ADDRESS(ROW(),COLUMN())))</formula>
    </cfRule>
  </conditionalFormatting>
  <conditionalFormatting sqref="AX167:BA168">
    <cfRule type="expression" dxfId="1365" priority="1010">
      <formula>INDIRECT(ADDRESS(ROW(),COLUMN()))=TRUNC(INDIRECT(ADDRESS(ROW(),COLUMN())))</formula>
    </cfRule>
  </conditionalFormatting>
  <conditionalFormatting sqref="S168">
    <cfRule type="expression" dxfId="1364" priority="1011">
      <formula>INDIRECT(ADDRESS(ROW(),COLUMN()))=TRUNC(INDIRECT(ADDRESS(ROW(),COLUMN())))</formula>
    </cfRule>
  </conditionalFormatting>
  <conditionalFormatting sqref="S167">
    <cfRule type="expression" dxfId="1363" priority="1012">
      <formula>INDIRECT(ADDRESS(ROW(),COLUMN()))=TRUNC(INDIRECT(ADDRESS(ROW(),COLUMN())))</formula>
    </cfRule>
  </conditionalFormatting>
  <conditionalFormatting sqref="T168:Y168">
    <cfRule type="expression" dxfId="1362" priority="1013">
      <formula>INDIRECT(ADDRESS(ROW(),COLUMN()))=TRUNC(INDIRECT(ADDRESS(ROW(),COLUMN())))</formula>
    </cfRule>
  </conditionalFormatting>
  <conditionalFormatting sqref="T167:Y167">
    <cfRule type="expression" dxfId="1361" priority="1014">
      <formula>INDIRECT(ADDRESS(ROW(),COLUMN()))=TRUNC(INDIRECT(ADDRESS(ROW(),COLUMN())))</formula>
    </cfRule>
  </conditionalFormatting>
  <conditionalFormatting sqref="Z168">
    <cfRule type="expression" dxfId="1360" priority="1015">
      <formula>INDIRECT(ADDRESS(ROW(),COLUMN()))=TRUNC(INDIRECT(ADDRESS(ROW(),COLUMN())))</formula>
    </cfRule>
  </conditionalFormatting>
  <conditionalFormatting sqref="Z167">
    <cfRule type="expression" dxfId="1359" priority="1016">
      <formula>INDIRECT(ADDRESS(ROW(),COLUMN()))=TRUNC(INDIRECT(ADDRESS(ROW(),COLUMN())))</formula>
    </cfRule>
  </conditionalFormatting>
  <conditionalFormatting sqref="AA168:AF168">
    <cfRule type="expression" dxfId="1358" priority="1017">
      <formula>INDIRECT(ADDRESS(ROW(),COLUMN()))=TRUNC(INDIRECT(ADDRESS(ROW(),COLUMN())))</formula>
    </cfRule>
  </conditionalFormatting>
  <conditionalFormatting sqref="AA167:AF167">
    <cfRule type="expression" dxfId="1357" priority="1018">
      <formula>INDIRECT(ADDRESS(ROW(),COLUMN()))=TRUNC(INDIRECT(ADDRESS(ROW(),COLUMN())))</formula>
    </cfRule>
  </conditionalFormatting>
  <conditionalFormatting sqref="AG168">
    <cfRule type="expression" dxfId="1356" priority="1019">
      <formula>INDIRECT(ADDRESS(ROW(),COLUMN()))=TRUNC(INDIRECT(ADDRESS(ROW(),COLUMN())))</formula>
    </cfRule>
  </conditionalFormatting>
  <conditionalFormatting sqref="AG167">
    <cfRule type="expression" dxfId="1355" priority="1020">
      <formula>INDIRECT(ADDRESS(ROW(),COLUMN()))=TRUNC(INDIRECT(ADDRESS(ROW(),COLUMN())))</formula>
    </cfRule>
  </conditionalFormatting>
  <conditionalFormatting sqref="AH168:AM168">
    <cfRule type="expression" dxfId="1354" priority="1021">
      <formula>INDIRECT(ADDRESS(ROW(),COLUMN()))=TRUNC(INDIRECT(ADDRESS(ROW(),COLUMN())))</formula>
    </cfRule>
  </conditionalFormatting>
  <conditionalFormatting sqref="AH167:AM167">
    <cfRule type="expression" dxfId="1353" priority="1022">
      <formula>INDIRECT(ADDRESS(ROW(),COLUMN()))=TRUNC(INDIRECT(ADDRESS(ROW(),COLUMN())))</formula>
    </cfRule>
  </conditionalFormatting>
  <conditionalFormatting sqref="AN168">
    <cfRule type="expression" dxfId="1352" priority="1023">
      <formula>INDIRECT(ADDRESS(ROW(),COLUMN()))=TRUNC(INDIRECT(ADDRESS(ROW(),COLUMN())))</formula>
    </cfRule>
  </conditionalFormatting>
  <conditionalFormatting sqref="AN167">
    <cfRule type="expression" dxfId="1351" priority="1024">
      <formula>INDIRECT(ADDRESS(ROW(),COLUMN()))=TRUNC(INDIRECT(ADDRESS(ROW(),COLUMN())))</formula>
    </cfRule>
  </conditionalFormatting>
  <conditionalFormatting sqref="AO168:AT168">
    <cfRule type="expression" dxfId="1350" priority="1025">
      <formula>INDIRECT(ADDRESS(ROW(),COLUMN()))=TRUNC(INDIRECT(ADDRESS(ROW(),COLUMN())))</formula>
    </cfRule>
  </conditionalFormatting>
  <conditionalFormatting sqref="AO167:AT167">
    <cfRule type="expression" dxfId="1349" priority="1026">
      <formula>INDIRECT(ADDRESS(ROW(),COLUMN()))=TRUNC(INDIRECT(ADDRESS(ROW(),COLUMN())))</formula>
    </cfRule>
  </conditionalFormatting>
  <conditionalFormatting sqref="AU168">
    <cfRule type="expression" dxfId="1348" priority="1027">
      <formula>INDIRECT(ADDRESS(ROW(),COLUMN()))=TRUNC(INDIRECT(ADDRESS(ROW(),COLUMN())))</formula>
    </cfRule>
  </conditionalFormatting>
  <conditionalFormatting sqref="AU167">
    <cfRule type="expression" dxfId="1347" priority="1028">
      <formula>INDIRECT(ADDRESS(ROW(),COLUMN()))=TRUNC(INDIRECT(ADDRESS(ROW(),COLUMN())))</formula>
    </cfRule>
  </conditionalFormatting>
  <conditionalFormatting sqref="AV168:AW168">
    <cfRule type="expression" dxfId="1346" priority="1029">
      <formula>INDIRECT(ADDRESS(ROW(),COLUMN()))=TRUNC(INDIRECT(ADDRESS(ROW(),COLUMN())))</formula>
    </cfRule>
  </conditionalFormatting>
  <conditionalFormatting sqref="AV167:AW167">
    <cfRule type="expression" dxfId="1345" priority="1030">
      <formula>INDIRECT(ADDRESS(ROW(),COLUMN()))=TRUNC(INDIRECT(ADDRESS(ROW(),COLUMN())))</formula>
    </cfRule>
  </conditionalFormatting>
  <conditionalFormatting sqref="AX170:BA171">
    <cfRule type="expression" dxfId="1344" priority="1031">
      <formula>INDIRECT(ADDRESS(ROW(),COLUMN()))=TRUNC(INDIRECT(ADDRESS(ROW(),COLUMN())))</formula>
    </cfRule>
  </conditionalFormatting>
  <conditionalFormatting sqref="S171">
    <cfRule type="expression" dxfId="1343" priority="1032">
      <formula>INDIRECT(ADDRESS(ROW(),COLUMN()))=TRUNC(INDIRECT(ADDRESS(ROW(),COLUMN())))</formula>
    </cfRule>
  </conditionalFormatting>
  <conditionalFormatting sqref="S170">
    <cfRule type="expression" dxfId="1342" priority="1033">
      <formula>INDIRECT(ADDRESS(ROW(),COLUMN()))=TRUNC(INDIRECT(ADDRESS(ROW(),COLUMN())))</formula>
    </cfRule>
  </conditionalFormatting>
  <conditionalFormatting sqref="T171:Y171">
    <cfRule type="expression" dxfId="1341" priority="1034">
      <formula>INDIRECT(ADDRESS(ROW(),COLUMN()))=TRUNC(INDIRECT(ADDRESS(ROW(),COLUMN())))</formula>
    </cfRule>
  </conditionalFormatting>
  <conditionalFormatting sqref="T170:Y170">
    <cfRule type="expression" dxfId="1340" priority="1035">
      <formula>INDIRECT(ADDRESS(ROW(),COLUMN()))=TRUNC(INDIRECT(ADDRESS(ROW(),COLUMN())))</formula>
    </cfRule>
  </conditionalFormatting>
  <conditionalFormatting sqref="Z171">
    <cfRule type="expression" dxfId="1339" priority="1036">
      <formula>INDIRECT(ADDRESS(ROW(),COLUMN()))=TRUNC(INDIRECT(ADDRESS(ROW(),COLUMN())))</formula>
    </cfRule>
  </conditionalFormatting>
  <conditionalFormatting sqref="Z170">
    <cfRule type="expression" dxfId="1338" priority="1037">
      <formula>INDIRECT(ADDRESS(ROW(),COLUMN()))=TRUNC(INDIRECT(ADDRESS(ROW(),COLUMN())))</formula>
    </cfRule>
  </conditionalFormatting>
  <conditionalFormatting sqref="AA171:AF171">
    <cfRule type="expression" dxfId="1337" priority="1038">
      <formula>INDIRECT(ADDRESS(ROW(),COLUMN()))=TRUNC(INDIRECT(ADDRESS(ROW(),COLUMN())))</formula>
    </cfRule>
  </conditionalFormatting>
  <conditionalFormatting sqref="AA170:AF170">
    <cfRule type="expression" dxfId="1336" priority="1039">
      <formula>INDIRECT(ADDRESS(ROW(),COLUMN()))=TRUNC(INDIRECT(ADDRESS(ROW(),COLUMN())))</formula>
    </cfRule>
  </conditionalFormatting>
  <conditionalFormatting sqref="AG171">
    <cfRule type="expression" dxfId="1335" priority="1040">
      <formula>INDIRECT(ADDRESS(ROW(),COLUMN()))=TRUNC(INDIRECT(ADDRESS(ROW(),COLUMN())))</formula>
    </cfRule>
  </conditionalFormatting>
  <conditionalFormatting sqref="AG170">
    <cfRule type="expression" dxfId="1334" priority="1041">
      <formula>INDIRECT(ADDRESS(ROW(),COLUMN()))=TRUNC(INDIRECT(ADDRESS(ROW(),COLUMN())))</formula>
    </cfRule>
  </conditionalFormatting>
  <conditionalFormatting sqref="AH171:AM171">
    <cfRule type="expression" dxfId="1333" priority="1042">
      <formula>INDIRECT(ADDRESS(ROW(),COLUMN()))=TRUNC(INDIRECT(ADDRESS(ROW(),COLUMN())))</formula>
    </cfRule>
  </conditionalFormatting>
  <conditionalFormatting sqref="AH170:AM170">
    <cfRule type="expression" dxfId="1332" priority="1043">
      <formula>INDIRECT(ADDRESS(ROW(),COLUMN()))=TRUNC(INDIRECT(ADDRESS(ROW(),COLUMN())))</formula>
    </cfRule>
  </conditionalFormatting>
  <conditionalFormatting sqref="AN171">
    <cfRule type="expression" dxfId="1331" priority="1044">
      <formula>INDIRECT(ADDRESS(ROW(),COLUMN()))=TRUNC(INDIRECT(ADDRESS(ROW(),COLUMN())))</formula>
    </cfRule>
  </conditionalFormatting>
  <conditionalFormatting sqref="AN170">
    <cfRule type="expression" dxfId="1330" priority="1045">
      <formula>INDIRECT(ADDRESS(ROW(),COLUMN()))=TRUNC(INDIRECT(ADDRESS(ROW(),COLUMN())))</formula>
    </cfRule>
  </conditionalFormatting>
  <conditionalFormatting sqref="AO171:AT171">
    <cfRule type="expression" dxfId="1329" priority="1046">
      <formula>INDIRECT(ADDRESS(ROW(),COLUMN()))=TRUNC(INDIRECT(ADDRESS(ROW(),COLUMN())))</formula>
    </cfRule>
  </conditionalFormatting>
  <conditionalFormatting sqref="AO170:AT170">
    <cfRule type="expression" dxfId="1328" priority="1047">
      <formula>INDIRECT(ADDRESS(ROW(),COLUMN()))=TRUNC(INDIRECT(ADDRESS(ROW(),COLUMN())))</formula>
    </cfRule>
  </conditionalFormatting>
  <conditionalFormatting sqref="AU171">
    <cfRule type="expression" dxfId="1327" priority="1048">
      <formula>INDIRECT(ADDRESS(ROW(),COLUMN()))=TRUNC(INDIRECT(ADDRESS(ROW(),COLUMN())))</formula>
    </cfRule>
  </conditionalFormatting>
  <conditionalFormatting sqref="AU170">
    <cfRule type="expression" dxfId="1326" priority="1049">
      <formula>INDIRECT(ADDRESS(ROW(),COLUMN()))=TRUNC(INDIRECT(ADDRESS(ROW(),COLUMN())))</formula>
    </cfRule>
  </conditionalFormatting>
  <conditionalFormatting sqref="AV171:AW171">
    <cfRule type="expression" dxfId="1325" priority="1050">
      <formula>INDIRECT(ADDRESS(ROW(),COLUMN()))=TRUNC(INDIRECT(ADDRESS(ROW(),COLUMN())))</formula>
    </cfRule>
  </conditionalFormatting>
  <conditionalFormatting sqref="AV170:AW170">
    <cfRule type="expression" dxfId="1324" priority="1051">
      <formula>INDIRECT(ADDRESS(ROW(),COLUMN()))=TRUNC(INDIRECT(ADDRESS(ROW(),COLUMN())))</formula>
    </cfRule>
  </conditionalFormatting>
  <conditionalFormatting sqref="AX173:BA174">
    <cfRule type="expression" dxfId="1323" priority="1052">
      <formula>INDIRECT(ADDRESS(ROW(),COLUMN()))=TRUNC(INDIRECT(ADDRESS(ROW(),COLUMN())))</formula>
    </cfRule>
  </conditionalFormatting>
  <conditionalFormatting sqref="S174">
    <cfRule type="expression" dxfId="1322" priority="1053">
      <formula>INDIRECT(ADDRESS(ROW(),COLUMN()))=TRUNC(INDIRECT(ADDRESS(ROW(),COLUMN())))</formula>
    </cfRule>
  </conditionalFormatting>
  <conditionalFormatting sqref="S173">
    <cfRule type="expression" dxfId="1321" priority="1054">
      <formula>INDIRECT(ADDRESS(ROW(),COLUMN()))=TRUNC(INDIRECT(ADDRESS(ROW(),COLUMN())))</formula>
    </cfRule>
  </conditionalFormatting>
  <conditionalFormatting sqref="T174:Y174">
    <cfRule type="expression" dxfId="1320" priority="1055">
      <formula>INDIRECT(ADDRESS(ROW(),COLUMN()))=TRUNC(INDIRECT(ADDRESS(ROW(),COLUMN())))</formula>
    </cfRule>
  </conditionalFormatting>
  <conditionalFormatting sqref="T173:Y173">
    <cfRule type="expression" dxfId="1319" priority="1056">
      <formula>INDIRECT(ADDRESS(ROW(),COLUMN()))=TRUNC(INDIRECT(ADDRESS(ROW(),COLUMN())))</formula>
    </cfRule>
  </conditionalFormatting>
  <conditionalFormatting sqref="Z174">
    <cfRule type="expression" dxfId="1318" priority="1057">
      <formula>INDIRECT(ADDRESS(ROW(),COLUMN()))=TRUNC(INDIRECT(ADDRESS(ROW(),COLUMN())))</formula>
    </cfRule>
  </conditionalFormatting>
  <conditionalFormatting sqref="Z173">
    <cfRule type="expression" dxfId="1317" priority="1058">
      <formula>INDIRECT(ADDRESS(ROW(),COLUMN()))=TRUNC(INDIRECT(ADDRESS(ROW(),COLUMN())))</formula>
    </cfRule>
  </conditionalFormatting>
  <conditionalFormatting sqref="AA174:AF174">
    <cfRule type="expression" dxfId="1316" priority="1059">
      <formula>INDIRECT(ADDRESS(ROW(),COLUMN()))=TRUNC(INDIRECT(ADDRESS(ROW(),COLUMN())))</formula>
    </cfRule>
  </conditionalFormatting>
  <conditionalFormatting sqref="AA173:AF173">
    <cfRule type="expression" dxfId="1315" priority="1060">
      <formula>INDIRECT(ADDRESS(ROW(),COLUMN()))=TRUNC(INDIRECT(ADDRESS(ROW(),COLUMN())))</formula>
    </cfRule>
  </conditionalFormatting>
  <conditionalFormatting sqref="AG174">
    <cfRule type="expression" dxfId="1314" priority="1061">
      <formula>INDIRECT(ADDRESS(ROW(),COLUMN()))=TRUNC(INDIRECT(ADDRESS(ROW(),COLUMN())))</formula>
    </cfRule>
  </conditionalFormatting>
  <conditionalFormatting sqref="AG173">
    <cfRule type="expression" dxfId="1313" priority="1062">
      <formula>INDIRECT(ADDRESS(ROW(),COLUMN()))=TRUNC(INDIRECT(ADDRESS(ROW(),COLUMN())))</formula>
    </cfRule>
  </conditionalFormatting>
  <conditionalFormatting sqref="AH174:AM174">
    <cfRule type="expression" dxfId="1312" priority="1063">
      <formula>INDIRECT(ADDRESS(ROW(),COLUMN()))=TRUNC(INDIRECT(ADDRESS(ROW(),COLUMN())))</formula>
    </cfRule>
  </conditionalFormatting>
  <conditionalFormatting sqref="AH173:AM173">
    <cfRule type="expression" dxfId="1311" priority="1064">
      <formula>INDIRECT(ADDRESS(ROW(),COLUMN()))=TRUNC(INDIRECT(ADDRESS(ROW(),COLUMN())))</formula>
    </cfRule>
  </conditionalFormatting>
  <conditionalFormatting sqref="AN174">
    <cfRule type="expression" dxfId="1310" priority="1065">
      <formula>INDIRECT(ADDRESS(ROW(),COLUMN()))=TRUNC(INDIRECT(ADDRESS(ROW(),COLUMN())))</formula>
    </cfRule>
  </conditionalFormatting>
  <conditionalFormatting sqref="AN173">
    <cfRule type="expression" dxfId="1309" priority="1066">
      <formula>INDIRECT(ADDRESS(ROW(),COLUMN()))=TRUNC(INDIRECT(ADDRESS(ROW(),COLUMN())))</formula>
    </cfRule>
  </conditionalFormatting>
  <conditionalFormatting sqref="AO174:AT174">
    <cfRule type="expression" dxfId="1308" priority="1067">
      <formula>INDIRECT(ADDRESS(ROW(),COLUMN()))=TRUNC(INDIRECT(ADDRESS(ROW(),COLUMN())))</formula>
    </cfRule>
  </conditionalFormatting>
  <conditionalFormatting sqref="AO173:AT173">
    <cfRule type="expression" dxfId="1307" priority="1068">
      <formula>INDIRECT(ADDRESS(ROW(),COLUMN()))=TRUNC(INDIRECT(ADDRESS(ROW(),COLUMN())))</formula>
    </cfRule>
  </conditionalFormatting>
  <conditionalFormatting sqref="AU174">
    <cfRule type="expression" dxfId="1306" priority="1069">
      <formula>INDIRECT(ADDRESS(ROW(),COLUMN()))=TRUNC(INDIRECT(ADDRESS(ROW(),COLUMN())))</formula>
    </cfRule>
  </conditionalFormatting>
  <conditionalFormatting sqref="AU173">
    <cfRule type="expression" dxfId="1305" priority="1070">
      <formula>INDIRECT(ADDRESS(ROW(),COLUMN()))=TRUNC(INDIRECT(ADDRESS(ROW(),COLUMN())))</formula>
    </cfRule>
  </conditionalFormatting>
  <conditionalFormatting sqref="AV174:AW174">
    <cfRule type="expression" dxfId="1304" priority="1071">
      <formula>INDIRECT(ADDRESS(ROW(),COLUMN()))=TRUNC(INDIRECT(ADDRESS(ROW(),COLUMN())))</formula>
    </cfRule>
  </conditionalFormatting>
  <conditionalFormatting sqref="AV173:AW173">
    <cfRule type="expression" dxfId="1303" priority="1072">
      <formula>INDIRECT(ADDRESS(ROW(),COLUMN()))=TRUNC(INDIRECT(ADDRESS(ROW(),COLUMN())))</formula>
    </cfRule>
  </conditionalFormatting>
  <conditionalFormatting sqref="AX176:BA177">
    <cfRule type="expression" dxfId="1302" priority="1073">
      <formula>INDIRECT(ADDRESS(ROW(),COLUMN()))=TRUNC(INDIRECT(ADDRESS(ROW(),COLUMN())))</formula>
    </cfRule>
  </conditionalFormatting>
  <conditionalFormatting sqref="S177">
    <cfRule type="expression" dxfId="1301" priority="1074">
      <formula>INDIRECT(ADDRESS(ROW(),COLUMN()))=TRUNC(INDIRECT(ADDRESS(ROW(),COLUMN())))</formula>
    </cfRule>
  </conditionalFormatting>
  <conditionalFormatting sqref="S176">
    <cfRule type="expression" dxfId="1300" priority="1075">
      <formula>INDIRECT(ADDRESS(ROW(),COLUMN()))=TRUNC(INDIRECT(ADDRESS(ROW(),COLUMN())))</formula>
    </cfRule>
  </conditionalFormatting>
  <conditionalFormatting sqref="T177:Y177">
    <cfRule type="expression" dxfId="1299" priority="1076">
      <formula>INDIRECT(ADDRESS(ROW(),COLUMN()))=TRUNC(INDIRECT(ADDRESS(ROW(),COLUMN())))</formula>
    </cfRule>
  </conditionalFormatting>
  <conditionalFormatting sqref="T176:Y176">
    <cfRule type="expression" dxfId="1298" priority="1077">
      <formula>INDIRECT(ADDRESS(ROW(),COLUMN()))=TRUNC(INDIRECT(ADDRESS(ROW(),COLUMN())))</formula>
    </cfRule>
  </conditionalFormatting>
  <conditionalFormatting sqref="Z177">
    <cfRule type="expression" dxfId="1297" priority="1078">
      <formula>INDIRECT(ADDRESS(ROW(),COLUMN()))=TRUNC(INDIRECT(ADDRESS(ROW(),COLUMN())))</formula>
    </cfRule>
  </conditionalFormatting>
  <conditionalFormatting sqref="Z176">
    <cfRule type="expression" dxfId="1296" priority="1079">
      <formula>INDIRECT(ADDRESS(ROW(),COLUMN()))=TRUNC(INDIRECT(ADDRESS(ROW(),COLUMN())))</formula>
    </cfRule>
  </conditionalFormatting>
  <conditionalFormatting sqref="AA177:AF177">
    <cfRule type="expression" dxfId="1295" priority="1080">
      <formula>INDIRECT(ADDRESS(ROW(),COLUMN()))=TRUNC(INDIRECT(ADDRESS(ROW(),COLUMN())))</formula>
    </cfRule>
  </conditionalFormatting>
  <conditionalFormatting sqref="AA176:AF176">
    <cfRule type="expression" dxfId="1294" priority="1081">
      <formula>INDIRECT(ADDRESS(ROW(),COLUMN()))=TRUNC(INDIRECT(ADDRESS(ROW(),COLUMN())))</formula>
    </cfRule>
  </conditionalFormatting>
  <conditionalFormatting sqref="AG177">
    <cfRule type="expression" dxfId="1293" priority="1082">
      <formula>INDIRECT(ADDRESS(ROW(),COLUMN()))=TRUNC(INDIRECT(ADDRESS(ROW(),COLUMN())))</formula>
    </cfRule>
  </conditionalFormatting>
  <conditionalFormatting sqref="AG176">
    <cfRule type="expression" dxfId="1292" priority="1083">
      <formula>INDIRECT(ADDRESS(ROW(),COLUMN()))=TRUNC(INDIRECT(ADDRESS(ROW(),COLUMN())))</formula>
    </cfRule>
  </conditionalFormatting>
  <conditionalFormatting sqref="AH177:AM177">
    <cfRule type="expression" dxfId="1291" priority="1084">
      <formula>INDIRECT(ADDRESS(ROW(),COLUMN()))=TRUNC(INDIRECT(ADDRESS(ROW(),COLUMN())))</formula>
    </cfRule>
  </conditionalFormatting>
  <conditionalFormatting sqref="AH176:AM176">
    <cfRule type="expression" dxfId="1290" priority="1085">
      <formula>INDIRECT(ADDRESS(ROW(),COLUMN()))=TRUNC(INDIRECT(ADDRESS(ROW(),COLUMN())))</formula>
    </cfRule>
  </conditionalFormatting>
  <conditionalFormatting sqref="AN177">
    <cfRule type="expression" dxfId="1289" priority="1086">
      <formula>INDIRECT(ADDRESS(ROW(),COLUMN()))=TRUNC(INDIRECT(ADDRESS(ROW(),COLUMN())))</formula>
    </cfRule>
  </conditionalFormatting>
  <conditionalFormatting sqref="AN176">
    <cfRule type="expression" dxfId="1288" priority="1087">
      <formula>INDIRECT(ADDRESS(ROW(),COLUMN()))=TRUNC(INDIRECT(ADDRESS(ROW(),COLUMN())))</formula>
    </cfRule>
  </conditionalFormatting>
  <conditionalFormatting sqref="AO177:AT177">
    <cfRule type="expression" dxfId="1287" priority="1088">
      <formula>INDIRECT(ADDRESS(ROW(),COLUMN()))=TRUNC(INDIRECT(ADDRESS(ROW(),COLUMN())))</formula>
    </cfRule>
  </conditionalFormatting>
  <conditionalFormatting sqref="AO176:AT176">
    <cfRule type="expression" dxfId="1286" priority="1089">
      <formula>INDIRECT(ADDRESS(ROW(),COLUMN()))=TRUNC(INDIRECT(ADDRESS(ROW(),COLUMN())))</formula>
    </cfRule>
  </conditionalFormatting>
  <conditionalFormatting sqref="AU177">
    <cfRule type="expression" dxfId="1285" priority="1090">
      <formula>INDIRECT(ADDRESS(ROW(),COLUMN()))=TRUNC(INDIRECT(ADDRESS(ROW(),COLUMN())))</formula>
    </cfRule>
  </conditionalFormatting>
  <conditionalFormatting sqref="AU176">
    <cfRule type="expression" dxfId="1284" priority="1091">
      <formula>INDIRECT(ADDRESS(ROW(),COLUMN()))=TRUNC(INDIRECT(ADDRESS(ROW(),COLUMN())))</formula>
    </cfRule>
  </conditionalFormatting>
  <conditionalFormatting sqref="AV177:AW177">
    <cfRule type="expression" dxfId="1283" priority="1092">
      <formula>INDIRECT(ADDRESS(ROW(),COLUMN()))=TRUNC(INDIRECT(ADDRESS(ROW(),COLUMN())))</formula>
    </cfRule>
  </conditionalFormatting>
  <conditionalFormatting sqref="AV176:AW176">
    <cfRule type="expression" dxfId="1282" priority="1093">
      <formula>INDIRECT(ADDRESS(ROW(),COLUMN()))=TRUNC(INDIRECT(ADDRESS(ROW(),COLUMN())))</formula>
    </cfRule>
  </conditionalFormatting>
  <conditionalFormatting sqref="AX179:BA180">
    <cfRule type="expression" dxfId="1281" priority="1094">
      <formula>INDIRECT(ADDRESS(ROW(),COLUMN()))=TRUNC(INDIRECT(ADDRESS(ROW(),COLUMN())))</formula>
    </cfRule>
  </conditionalFormatting>
  <conditionalFormatting sqref="S180">
    <cfRule type="expression" dxfId="1280" priority="1095">
      <formula>INDIRECT(ADDRESS(ROW(),COLUMN()))=TRUNC(INDIRECT(ADDRESS(ROW(),COLUMN())))</formula>
    </cfRule>
  </conditionalFormatting>
  <conditionalFormatting sqref="S179">
    <cfRule type="expression" dxfId="1279" priority="1096">
      <formula>INDIRECT(ADDRESS(ROW(),COLUMN()))=TRUNC(INDIRECT(ADDRESS(ROW(),COLUMN())))</formula>
    </cfRule>
  </conditionalFormatting>
  <conditionalFormatting sqref="T180:Y180">
    <cfRule type="expression" dxfId="1278" priority="1097">
      <formula>INDIRECT(ADDRESS(ROW(),COLUMN()))=TRUNC(INDIRECT(ADDRESS(ROW(),COLUMN())))</formula>
    </cfRule>
  </conditionalFormatting>
  <conditionalFormatting sqref="T179:Y179">
    <cfRule type="expression" dxfId="1277" priority="1098">
      <formula>INDIRECT(ADDRESS(ROW(),COLUMN()))=TRUNC(INDIRECT(ADDRESS(ROW(),COLUMN())))</formula>
    </cfRule>
  </conditionalFormatting>
  <conditionalFormatting sqref="Z180">
    <cfRule type="expression" dxfId="1276" priority="1099">
      <formula>INDIRECT(ADDRESS(ROW(),COLUMN()))=TRUNC(INDIRECT(ADDRESS(ROW(),COLUMN())))</formula>
    </cfRule>
  </conditionalFormatting>
  <conditionalFormatting sqref="Z179">
    <cfRule type="expression" dxfId="1275" priority="1100">
      <formula>INDIRECT(ADDRESS(ROW(),COLUMN()))=TRUNC(INDIRECT(ADDRESS(ROW(),COLUMN())))</formula>
    </cfRule>
  </conditionalFormatting>
  <conditionalFormatting sqref="AA180:AF180">
    <cfRule type="expression" dxfId="1274" priority="1101">
      <formula>INDIRECT(ADDRESS(ROW(),COLUMN()))=TRUNC(INDIRECT(ADDRESS(ROW(),COLUMN())))</formula>
    </cfRule>
  </conditionalFormatting>
  <conditionalFormatting sqref="AA179:AF179">
    <cfRule type="expression" dxfId="1273" priority="1102">
      <formula>INDIRECT(ADDRESS(ROW(),COLUMN()))=TRUNC(INDIRECT(ADDRESS(ROW(),COLUMN())))</formula>
    </cfRule>
  </conditionalFormatting>
  <conditionalFormatting sqref="AG180">
    <cfRule type="expression" dxfId="1272" priority="1103">
      <formula>INDIRECT(ADDRESS(ROW(),COLUMN()))=TRUNC(INDIRECT(ADDRESS(ROW(),COLUMN())))</formula>
    </cfRule>
  </conditionalFormatting>
  <conditionalFormatting sqref="AG179">
    <cfRule type="expression" dxfId="1271" priority="1104">
      <formula>INDIRECT(ADDRESS(ROW(),COLUMN()))=TRUNC(INDIRECT(ADDRESS(ROW(),COLUMN())))</formula>
    </cfRule>
  </conditionalFormatting>
  <conditionalFormatting sqref="AH180:AM180">
    <cfRule type="expression" dxfId="1270" priority="1105">
      <formula>INDIRECT(ADDRESS(ROW(),COLUMN()))=TRUNC(INDIRECT(ADDRESS(ROW(),COLUMN())))</formula>
    </cfRule>
  </conditionalFormatting>
  <conditionalFormatting sqref="AH179:AM179">
    <cfRule type="expression" dxfId="1269" priority="1106">
      <formula>INDIRECT(ADDRESS(ROW(),COLUMN()))=TRUNC(INDIRECT(ADDRESS(ROW(),COLUMN())))</formula>
    </cfRule>
  </conditionalFormatting>
  <conditionalFormatting sqref="AN180">
    <cfRule type="expression" dxfId="1268" priority="1107">
      <formula>INDIRECT(ADDRESS(ROW(),COLUMN()))=TRUNC(INDIRECT(ADDRESS(ROW(),COLUMN())))</formula>
    </cfRule>
  </conditionalFormatting>
  <conditionalFormatting sqref="AN179">
    <cfRule type="expression" dxfId="1267" priority="1108">
      <formula>INDIRECT(ADDRESS(ROW(),COLUMN()))=TRUNC(INDIRECT(ADDRESS(ROW(),COLUMN())))</formula>
    </cfRule>
  </conditionalFormatting>
  <conditionalFormatting sqref="AO180:AT180">
    <cfRule type="expression" dxfId="1266" priority="1109">
      <formula>INDIRECT(ADDRESS(ROW(),COLUMN()))=TRUNC(INDIRECT(ADDRESS(ROW(),COLUMN())))</formula>
    </cfRule>
  </conditionalFormatting>
  <conditionalFormatting sqref="AO179:AT179">
    <cfRule type="expression" dxfId="1265" priority="1110">
      <formula>INDIRECT(ADDRESS(ROW(),COLUMN()))=TRUNC(INDIRECT(ADDRESS(ROW(),COLUMN())))</formula>
    </cfRule>
  </conditionalFormatting>
  <conditionalFormatting sqref="AU180">
    <cfRule type="expression" dxfId="1264" priority="1111">
      <formula>INDIRECT(ADDRESS(ROW(),COLUMN()))=TRUNC(INDIRECT(ADDRESS(ROW(),COLUMN())))</formula>
    </cfRule>
  </conditionalFormatting>
  <conditionalFormatting sqref="AU179">
    <cfRule type="expression" dxfId="1263" priority="1112">
      <formula>INDIRECT(ADDRESS(ROW(),COLUMN()))=TRUNC(INDIRECT(ADDRESS(ROW(),COLUMN())))</formula>
    </cfRule>
  </conditionalFormatting>
  <conditionalFormatting sqref="AV180:AW180">
    <cfRule type="expression" dxfId="1262" priority="1113">
      <formula>INDIRECT(ADDRESS(ROW(),COLUMN()))=TRUNC(INDIRECT(ADDRESS(ROW(),COLUMN())))</formula>
    </cfRule>
  </conditionalFormatting>
  <conditionalFormatting sqref="AV179:AW179">
    <cfRule type="expression" dxfId="1261" priority="1114">
      <formula>INDIRECT(ADDRESS(ROW(),COLUMN()))=TRUNC(INDIRECT(ADDRESS(ROW(),COLUMN())))</formula>
    </cfRule>
  </conditionalFormatting>
  <conditionalFormatting sqref="AX182:BA183">
    <cfRule type="expression" dxfId="1260" priority="1115">
      <formula>INDIRECT(ADDRESS(ROW(),COLUMN()))=TRUNC(INDIRECT(ADDRESS(ROW(),COLUMN())))</formula>
    </cfRule>
  </conditionalFormatting>
  <conditionalFormatting sqref="S183">
    <cfRule type="expression" dxfId="1259" priority="1116">
      <formula>INDIRECT(ADDRESS(ROW(),COLUMN()))=TRUNC(INDIRECT(ADDRESS(ROW(),COLUMN())))</formula>
    </cfRule>
  </conditionalFormatting>
  <conditionalFormatting sqref="S182">
    <cfRule type="expression" dxfId="1258" priority="1117">
      <formula>INDIRECT(ADDRESS(ROW(),COLUMN()))=TRUNC(INDIRECT(ADDRESS(ROW(),COLUMN())))</formula>
    </cfRule>
  </conditionalFormatting>
  <conditionalFormatting sqref="T183:Y183">
    <cfRule type="expression" dxfId="1257" priority="1118">
      <formula>INDIRECT(ADDRESS(ROW(),COLUMN()))=TRUNC(INDIRECT(ADDRESS(ROW(),COLUMN())))</formula>
    </cfRule>
  </conditionalFormatting>
  <conditionalFormatting sqref="T182:Y182">
    <cfRule type="expression" dxfId="1256" priority="1119">
      <formula>INDIRECT(ADDRESS(ROW(),COLUMN()))=TRUNC(INDIRECT(ADDRESS(ROW(),COLUMN())))</formula>
    </cfRule>
  </conditionalFormatting>
  <conditionalFormatting sqref="Z183">
    <cfRule type="expression" dxfId="1255" priority="1120">
      <formula>INDIRECT(ADDRESS(ROW(),COLUMN()))=TRUNC(INDIRECT(ADDRESS(ROW(),COLUMN())))</formula>
    </cfRule>
  </conditionalFormatting>
  <conditionalFormatting sqref="Z182">
    <cfRule type="expression" dxfId="1254" priority="1121">
      <formula>INDIRECT(ADDRESS(ROW(),COLUMN()))=TRUNC(INDIRECT(ADDRESS(ROW(),COLUMN())))</formula>
    </cfRule>
  </conditionalFormatting>
  <conditionalFormatting sqref="AA183:AF183">
    <cfRule type="expression" dxfId="1253" priority="1122">
      <formula>INDIRECT(ADDRESS(ROW(),COLUMN()))=TRUNC(INDIRECT(ADDRESS(ROW(),COLUMN())))</formula>
    </cfRule>
  </conditionalFormatting>
  <conditionalFormatting sqref="AA182:AF182">
    <cfRule type="expression" dxfId="1252" priority="1123">
      <formula>INDIRECT(ADDRESS(ROW(),COLUMN()))=TRUNC(INDIRECT(ADDRESS(ROW(),COLUMN())))</formula>
    </cfRule>
  </conditionalFormatting>
  <conditionalFormatting sqref="AG183">
    <cfRule type="expression" dxfId="1251" priority="1124">
      <formula>INDIRECT(ADDRESS(ROW(),COLUMN()))=TRUNC(INDIRECT(ADDRESS(ROW(),COLUMN())))</formula>
    </cfRule>
  </conditionalFormatting>
  <conditionalFormatting sqref="AG182">
    <cfRule type="expression" dxfId="1250" priority="1125">
      <formula>INDIRECT(ADDRESS(ROW(),COLUMN()))=TRUNC(INDIRECT(ADDRESS(ROW(),COLUMN())))</formula>
    </cfRule>
  </conditionalFormatting>
  <conditionalFormatting sqref="AH183:AM183">
    <cfRule type="expression" dxfId="1249" priority="1126">
      <formula>INDIRECT(ADDRESS(ROW(),COLUMN()))=TRUNC(INDIRECT(ADDRESS(ROW(),COLUMN())))</formula>
    </cfRule>
  </conditionalFormatting>
  <conditionalFormatting sqref="AH182:AM182">
    <cfRule type="expression" dxfId="1248" priority="1127">
      <formula>INDIRECT(ADDRESS(ROW(),COLUMN()))=TRUNC(INDIRECT(ADDRESS(ROW(),COLUMN())))</formula>
    </cfRule>
  </conditionalFormatting>
  <conditionalFormatting sqref="AN183">
    <cfRule type="expression" dxfId="1247" priority="1128">
      <formula>INDIRECT(ADDRESS(ROW(),COLUMN()))=TRUNC(INDIRECT(ADDRESS(ROW(),COLUMN())))</formula>
    </cfRule>
  </conditionalFormatting>
  <conditionalFormatting sqref="AN182">
    <cfRule type="expression" dxfId="1246" priority="1129">
      <formula>INDIRECT(ADDRESS(ROW(),COLUMN()))=TRUNC(INDIRECT(ADDRESS(ROW(),COLUMN())))</formula>
    </cfRule>
  </conditionalFormatting>
  <conditionalFormatting sqref="AO183:AT183">
    <cfRule type="expression" dxfId="1245" priority="1130">
      <formula>INDIRECT(ADDRESS(ROW(),COLUMN()))=TRUNC(INDIRECT(ADDRESS(ROW(),COLUMN())))</formula>
    </cfRule>
  </conditionalFormatting>
  <conditionalFormatting sqref="AO182:AT182">
    <cfRule type="expression" dxfId="1244" priority="1131">
      <formula>INDIRECT(ADDRESS(ROW(),COLUMN()))=TRUNC(INDIRECT(ADDRESS(ROW(),COLUMN())))</formula>
    </cfRule>
  </conditionalFormatting>
  <conditionalFormatting sqref="AU183">
    <cfRule type="expression" dxfId="1243" priority="1132">
      <formula>INDIRECT(ADDRESS(ROW(),COLUMN()))=TRUNC(INDIRECT(ADDRESS(ROW(),COLUMN())))</formula>
    </cfRule>
  </conditionalFormatting>
  <conditionalFormatting sqref="AU182">
    <cfRule type="expression" dxfId="1242" priority="1133">
      <formula>INDIRECT(ADDRESS(ROW(),COLUMN()))=TRUNC(INDIRECT(ADDRESS(ROW(),COLUMN())))</formula>
    </cfRule>
  </conditionalFormatting>
  <conditionalFormatting sqref="AV183:AW183">
    <cfRule type="expression" dxfId="1241" priority="1134">
      <formula>INDIRECT(ADDRESS(ROW(),COLUMN()))=TRUNC(INDIRECT(ADDRESS(ROW(),COLUMN())))</formula>
    </cfRule>
  </conditionalFormatting>
  <conditionalFormatting sqref="AV182:AW182">
    <cfRule type="expression" dxfId="1240" priority="1135">
      <formula>INDIRECT(ADDRESS(ROW(),COLUMN()))=TRUNC(INDIRECT(ADDRESS(ROW(),COLUMN())))</formula>
    </cfRule>
  </conditionalFormatting>
  <conditionalFormatting sqref="AX185:BA186">
    <cfRule type="expression" dxfId="1239" priority="1136">
      <formula>INDIRECT(ADDRESS(ROW(),COLUMN()))=TRUNC(INDIRECT(ADDRESS(ROW(),COLUMN())))</formula>
    </cfRule>
  </conditionalFormatting>
  <conditionalFormatting sqref="S186">
    <cfRule type="expression" dxfId="1238" priority="1137">
      <formula>INDIRECT(ADDRESS(ROW(),COLUMN()))=TRUNC(INDIRECT(ADDRESS(ROW(),COLUMN())))</formula>
    </cfRule>
  </conditionalFormatting>
  <conditionalFormatting sqref="S185">
    <cfRule type="expression" dxfId="1237" priority="1138">
      <formula>INDIRECT(ADDRESS(ROW(),COLUMN()))=TRUNC(INDIRECT(ADDRESS(ROW(),COLUMN())))</formula>
    </cfRule>
  </conditionalFormatting>
  <conditionalFormatting sqref="T186:Y186">
    <cfRule type="expression" dxfId="1236" priority="1139">
      <formula>INDIRECT(ADDRESS(ROW(),COLUMN()))=TRUNC(INDIRECT(ADDRESS(ROW(),COLUMN())))</formula>
    </cfRule>
  </conditionalFormatting>
  <conditionalFormatting sqref="T185:Y185">
    <cfRule type="expression" dxfId="1235" priority="1140">
      <formula>INDIRECT(ADDRESS(ROW(),COLUMN()))=TRUNC(INDIRECT(ADDRESS(ROW(),COLUMN())))</formula>
    </cfRule>
  </conditionalFormatting>
  <conditionalFormatting sqref="Z186">
    <cfRule type="expression" dxfId="1234" priority="1141">
      <formula>INDIRECT(ADDRESS(ROW(),COLUMN()))=TRUNC(INDIRECT(ADDRESS(ROW(),COLUMN())))</formula>
    </cfRule>
  </conditionalFormatting>
  <conditionalFormatting sqref="Z185">
    <cfRule type="expression" dxfId="1233" priority="1142">
      <formula>INDIRECT(ADDRESS(ROW(),COLUMN()))=TRUNC(INDIRECT(ADDRESS(ROW(),COLUMN())))</formula>
    </cfRule>
  </conditionalFormatting>
  <conditionalFormatting sqref="AA186:AF186">
    <cfRule type="expression" dxfId="1232" priority="1143">
      <formula>INDIRECT(ADDRESS(ROW(),COLUMN()))=TRUNC(INDIRECT(ADDRESS(ROW(),COLUMN())))</formula>
    </cfRule>
  </conditionalFormatting>
  <conditionalFormatting sqref="AA185:AF185">
    <cfRule type="expression" dxfId="1231" priority="1144">
      <formula>INDIRECT(ADDRESS(ROW(),COLUMN()))=TRUNC(INDIRECT(ADDRESS(ROW(),COLUMN())))</formula>
    </cfRule>
  </conditionalFormatting>
  <conditionalFormatting sqref="AG186">
    <cfRule type="expression" dxfId="1230" priority="1145">
      <formula>INDIRECT(ADDRESS(ROW(),COLUMN()))=TRUNC(INDIRECT(ADDRESS(ROW(),COLUMN())))</formula>
    </cfRule>
  </conditionalFormatting>
  <conditionalFormatting sqref="AG185">
    <cfRule type="expression" dxfId="1229" priority="1146">
      <formula>INDIRECT(ADDRESS(ROW(),COLUMN()))=TRUNC(INDIRECT(ADDRESS(ROW(),COLUMN())))</formula>
    </cfRule>
  </conditionalFormatting>
  <conditionalFormatting sqref="AH186:AM186">
    <cfRule type="expression" dxfId="1228" priority="1147">
      <formula>INDIRECT(ADDRESS(ROW(),COLUMN()))=TRUNC(INDIRECT(ADDRESS(ROW(),COLUMN())))</formula>
    </cfRule>
  </conditionalFormatting>
  <conditionalFormatting sqref="AH185:AM185">
    <cfRule type="expression" dxfId="1227" priority="1148">
      <formula>INDIRECT(ADDRESS(ROW(),COLUMN()))=TRUNC(INDIRECT(ADDRESS(ROW(),COLUMN())))</formula>
    </cfRule>
  </conditionalFormatting>
  <conditionalFormatting sqref="AN186">
    <cfRule type="expression" dxfId="1226" priority="1149">
      <formula>INDIRECT(ADDRESS(ROW(),COLUMN()))=TRUNC(INDIRECT(ADDRESS(ROW(),COLUMN())))</formula>
    </cfRule>
  </conditionalFormatting>
  <conditionalFormatting sqref="AN185">
    <cfRule type="expression" dxfId="1225" priority="1150">
      <formula>INDIRECT(ADDRESS(ROW(),COLUMN()))=TRUNC(INDIRECT(ADDRESS(ROW(),COLUMN())))</formula>
    </cfRule>
  </conditionalFormatting>
  <conditionalFormatting sqref="AO186:AT186">
    <cfRule type="expression" dxfId="1224" priority="1151">
      <formula>INDIRECT(ADDRESS(ROW(),COLUMN()))=TRUNC(INDIRECT(ADDRESS(ROW(),COLUMN())))</formula>
    </cfRule>
  </conditionalFormatting>
  <conditionalFormatting sqref="AO185:AT185">
    <cfRule type="expression" dxfId="1223" priority="1152">
      <formula>INDIRECT(ADDRESS(ROW(),COLUMN()))=TRUNC(INDIRECT(ADDRESS(ROW(),COLUMN())))</formula>
    </cfRule>
  </conditionalFormatting>
  <conditionalFormatting sqref="AU186">
    <cfRule type="expression" dxfId="1222" priority="1153">
      <formula>INDIRECT(ADDRESS(ROW(),COLUMN()))=TRUNC(INDIRECT(ADDRESS(ROW(),COLUMN())))</formula>
    </cfRule>
  </conditionalFormatting>
  <conditionalFormatting sqref="AU185">
    <cfRule type="expression" dxfId="1221" priority="1154">
      <formula>INDIRECT(ADDRESS(ROW(),COLUMN()))=TRUNC(INDIRECT(ADDRESS(ROW(),COLUMN())))</formula>
    </cfRule>
  </conditionalFormatting>
  <conditionalFormatting sqref="AV186:AW186">
    <cfRule type="expression" dxfId="1220" priority="1155">
      <formula>INDIRECT(ADDRESS(ROW(),COLUMN()))=TRUNC(INDIRECT(ADDRESS(ROW(),COLUMN())))</formula>
    </cfRule>
  </conditionalFormatting>
  <conditionalFormatting sqref="AV185:AW185">
    <cfRule type="expression" dxfId="1219" priority="1156">
      <formula>INDIRECT(ADDRESS(ROW(),COLUMN()))=TRUNC(INDIRECT(ADDRESS(ROW(),COLUMN())))</formula>
    </cfRule>
  </conditionalFormatting>
  <conditionalFormatting sqref="AX188:BA189">
    <cfRule type="expression" dxfId="1218" priority="1157">
      <formula>INDIRECT(ADDRESS(ROW(),COLUMN()))=TRUNC(INDIRECT(ADDRESS(ROW(),COLUMN())))</formula>
    </cfRule>
  </conditionalFormatting>
  <conditionalFormatting sqref="S189">
    <cfRule type="expression" dxfId="1217" priority="1158">
      <formula>INDIRECT(ADDRESS(ROW(),COLUMN()))=TRUNC(INDIRECT(ADDRESS(ROW(),COLUMN())))</formula>
    </cfRule>
  </conditionalFormatting>
  <conditionalFormatting sqref="S188">
    <cfRule type="expression" dxfId="1216" priority="1159">
      <formula>INDIRECT(ADDRESS(ROW(),COLUMN()))=TRUNC(INDIRECT(ADDRESS(ROW(),COLUMN())))</formula>
    </cfRule>
  </conditionalFormatting>
  <conditionalFormatting sqref="T189:Y189">
    <cfRule type="expression" dxfId="1215" priority="1160">
      <formula>INDIRECT(ADDRESS(ROW(),COLUMN()))=TRUNC(INDIRECT(ADDRESS(ROW(),COLUMN())))</formula>
    </cfRule>
  </conditionalFormatting>
  <conditionalFormatting sqref="T188:Y188">
    <cfRule type="expression" dxfId="1214" priority="1161">
      <formula>INDIRECT(ADDRESS(ROW(),COLUMN()))=TRUNC(INDIRECT(ADDRESS(ROW(),COLUMN())))</formula>
    </cfRule>
  </conditionalFormatting>
  <conditionalFormatting sqref="Z189">
    <cfRule type="expression" dxfId="1213" priority="1162">
      <formula>INDIRECT(ADDRESS(ROW(),COLUMN()))=TRUNC(INDIRECT(ADDRESS(ROW(),COLUMN())))</formula>
    </cfRule>
  </conditionalFormatting>
  <conditionalFormatting sqref="Z188">
    <cfRule type="expression" dxfId="1212" priority="1163">
      <formula>INDIRECT(ADDRESS(ROW(),COLUMN()))=TRUNC(INDIRECT(ADDRESS(ROW(),COLUMN())))</formula>
    </cfRule>
  </conditionalFormatting>
  <conditionalFormatting sqref="AA189:AF189">
    <cfRule type="expression" dxfId="1211" priority="1164">
      <formula>INDIRECT(ADDRESS(ROW(),COLUMN()))=TRUNC(INDIRECT(ADDRESS(ROW(),COLUMN())))</formula>
    </cfRule>
  </conditionalFormatting>
  <conditionalFormatting sqref="AA188:AF188">
    <cfRule type="expression" dxfId="1210" priority="1165">
      <formula>INDIRECT(ADDRESS(ROW(),COLUMN()))=TRUNC(INDIRECT(ADDRESS(ROW(),COLUMN())))</formula>
    </cfRule>
  </conditionalFormatting>
  <conditionalFormatting sqref="AG189">
    <cfRule type="expression" dxfId="1209" priority="1166">
      <formula>INDIRECT(ADDRESS(ROW(),COLUMN()))=TRUNC(INDIRECT(ADDRESS(ROW(),COLUMN())))</formula>
    </cfRule>
  </conditionalFormatting>
  <conditionalFormatting sqref="AG188">
    <cfRule type="expression" dxfId="1208" priority="1167">
      <formula>INDIRECT(ADDRESS(ROW(),COLUMN()))=TRUNC(INDIRECT(ADDRESS(ROW(),COLUMN())))</formula>
    </cfRule>
  </conditionalFormatting>
  <conditionalFormatting sqref="AH189:AM189">
    <cfRule type="expression" dxfId="1207" priority="1168">
      <formula>INDIRECT(ADDRESS(ROW(),COLUMN()))=TRUNC(INDIRECT(ADDRESS(ROW(),COLUMN())))</formula>
    </cfRule>
  </conditionalFormatting>
  <conditionalFormatting sqref="AH188:AM188">
    <cfRule type="expression" dxfId="1206" priority="1169">
      <formula>INDIRECT(ADDRESS(ROW(),COLUMN()))=TRUNC(INDIRECT(ADDRESS(ROW(),COLUMN())))</formula>
    </cfRule>
  </conditionalFormatting>
  <conditionalFormatting sqref="AN189">
    <cfRule type="expression" dxfId="1205" priority="1170">
      <formula>INDIRECT(ADDRESS(ROW(),COLUMN()))=TRUNC(INDIRECT(ADDRESS(ROW(),COLUMN())))</formula>
    </cfRule>
  </conditionalFormatting>
  <conditionalFormatting sqref="AN188">
    <cfRule type="expression" dxfId="1204" priority="1171">
      <formula>INDIRECT(ADDRESS(ROW(),COLUMN()))=TRUNC(INDIRECT(ADDRESS(ROW(),COLUMN())))</formula>
    </cfRule>
  </conditionalFormatting>
  <conditionalFormatting sqref="AO189:AT189">
    <cfRule type="expression" dxfId="1203" priority="1172">
      <formula>INDIRECT(ADDRESS(ROW(),COLUMN()))=TRUNC(INDIRECT(ADDRESS(ROW(),COLUMN())))</formula>
    </cfRule>
  </conditionalFormatting>
  <conditionalFormatting sqref="AO188:AT188">
    <cfRule type="expression" dxfId="1202" priority="1173">
      <formula>INDIRECT(ADDRESS(ROW(),COLUMN()))=TRUNC(INDIRECT(ADDRESS(ROW(),COLUMN())))</formula>
    </cfRule>
  </conditionalFormatting>
  <conditionalFormatting sqref="AU189">
    <cfRule type="expression" dxfId="1201" priority="1174">
      <formula>INDIRECT(ADDRESS(ROW(),COLUMN()))=TRUNC(INDIRECT(ADDRESS(ROW(),COLUMN())))</formula>
    </cfRule>
  </conditionalFormatting>
  <conditionalFormatting sqref="AU188">
    <cfRule type="expression" dxfId="1200" priority="1175">
      <formula>INDIRECT(ADDRESS(ROW(),COLUMN()))=TRUNC(INDIRECT(ADDRESS(ROW(),COLUMN())))</formula>
    </cfRule>
  </conditionalFormatting>
  <conditionalFormatting sqref="AV189:AW189">
    <cfRule type="expression" dxfId="1199" priority="1176">
      <formula>INDIRECT(ADDRESS(ROW(),COLUMN()))=TRUNC(INDIRECT(ADDRESS(ROW(),COLUMN())))</formula>
    </cfRule>
  </conditionalFormatting>
  <conditionalFormatting sqref="AV188:AW188">
    <cfRule type="expression" dxfId="1198" priority="1177">
      <formula>INDIRECT(ADDRESS(ROW(),COLUMN()))=TRUNC(INDIRECT(ADDRESS(ROW(),COLUMN())))</formula>
    </cfRule>
  </conditionalFormatting>
  <conditionalFormatting sqref="AX191:BA192">
    <cfRule type="expression" dxfId="1197" priority="1178">
      <formula>INDIRECT(ADDRESS(ROW(),COLUMN()))=TRUNC(INDIRECT(ADDRESS(ROW(),COLUMN())))</formula>
    </cfRule>
  </conditionalFormatting>
  <conditionalFormatting sqref="S192">
    <cfRule type="expression" dxfId="1196" priority="1179">
      <formula>INDIRECT(ADDRESS(ROW(),COLUMN()))=TRUNC(INDIRECT(ADDRESS(ROW(),COLUMN())))</formula>
    </cfRule>
  </conditionalFormatting>
  <conditionalFormatting sqref="S191">
    <cfRule type="expression" dxfId="1195" priority="1180">
      <formula>INDIRECT(ADDRESS(ROW(),COLUMN()))=TRUNC(INDIRECT(ADDRESS(ROW(),COLUMN())))</formula>
    </cfRule>
  </conditionalFormatting>
  <conditionalFormatting sqref="T192:Y192">
    <cfRule type="expression" dxfId="1194" priority="1181">
      <formula>INDIRECT(ADDRESS(ROW(),COLUMN()))=TRUNC(INDIRECT(ADDRESS(ROW(),COLUMN())))</formula>
    </cfRule>
  </conditionalFormatting>
  <conditionalFormatting sqref="T191:Y191">
    <cfRule type="expression" dxfId="1193" priority="1182">
      <formula>INDIRECT(ADDRESS(ROW(),COLUMN()))=TRUNC(INDIRECT(ADDRESS(ROW(),COLUMN())))</formula>
    </cfRule>
  </conditionalFormatting>
  <conditionalFormatting sqref="Z192">
    <cfRule type="expression" dxfId="1192" priority="1183">
      <formula>INDIRECT(ADDRESS(ROW(),COLUMN()))=TRUNC(INDIRECT(ADDRESS(ROW(),COLUMN())))</formula>
    </cfRule>
  </conditionalFormatting>
  <conditionalFormatting sqref="Z191">
    <cfRule type="expression" dxfId="1191" priority="1184">
      <formula>INDIRECT(ADDRESS(ROW(),COLUMN()))=TRUNC(INDIRECT(ADDRESS(ROW(),COLUMN())))</formula>
    </cfRule>
  </conditionalFormatting>
  <conditionalFormatting sqref="AA192:AF192">
    <cfRule type="expression" dxfId="1190" priority="1185">
      <formula>INDIRECT(ADDRESS(ROW(),COLUMN()))=TRUNC(INDIRECT(ADDRESS(ROW(),COLUMN())))</formula>
    </cfRule>
  </conditionalFormatting>
  <conditionalFormatting sqref="AA191:AF191">
    <cfRule type="expression" dxfId="1189" priority="1186">
      <formula>INDIRECT(ADDRESS(ROW(),COLUMN()))=TRUNC(INDIRECT(ADDRESS(ROW(),COLUMN())))</formula>
    </cfRule>
  </conditionalFormatting>
  <conditionalFormatting sqref="AG192">
    <cfRule type="expression" dxfId="1188" priority="1187">
      <formula>INDIRECT(ADDRESS(ROW(),COLUMN()))=TRUNC(INDIRECT(ADDRESS(ROW(),COLUMN())))</formula>
    </cfRule>
  </conditionalFormatting>
  <conditionalFormatting sqref="AG191">
    <cfRule type="expression" dxfId="1187" priority="1188">
      <formula>INDIRECT(ADDRESS(ROW(),COLUMN()))=TRUNC(INDIRECT(ADDRESS(ROW(),COLUMN())))</formula>
    </cfRule>
  </conditionalFormatting>
  <conditionalFormatting sqref="AH192:AM192">
    <cfRule type="expression" dxfId="1186" priority="1189">
      <formula>INDIRECT(ADDRESS(ROW(),COLUMN()))=TRUNC(INDIRECT(ADDRESS(ROW(),COLUMN())))</formula>
    </cfRule>
  </conditionalFormatting>
  <conditionalFormatting sqref="AH191:AM191">
    <cfRule type="expression" dxfId="1185" priority="1190">
      <formula>INDIRECT(ADDRESS(ROW(),COLUMN()))=TRUNC(INDIRECT(ADDRESS(ROW(),COLUMN())))</formula>
    </cfRule>
  </conditionalFormatting>
  <conditionalFormatting sqref="AN192">
    <cfRule type="expression" dxfId="1184" priority="1191">
      <formula>INDIRECT(ADDRESS(ROW(),COLUMN()))=TRUNC(INDIRECT(ADDRESS(ROW(),COLUMN())))</formula>
    </cfRule>
  </conditionalFormatting>
  <conditionalFormatting sqref="AN191">
    <cfRule type="expression" dxfId="1183" priority="1192">
      <formula>INDIRECT(ADDRESS(ROW(),COLUMN()))=TRUNC(INDIRECT(ADDRESS(ROW(),COLUMN())))</formula>
    </cfRule>
  </conditionalFormatting>
  <conditionalFormatting sqref="AO192:AT192">
    <cfRule type="expression" dxfId="1182" priority="1193">
      <formula>INDIRECT(ADDRESS(ROW(),COLUMN()))=TRUNC(INDIRECT(ADDRESS(ROW(),COLUMN())))</formula>
    </cfRule>
  </conditionalFormatting>
  <conditionalFormatting sqref="AO191:AT191">
    <cfRule type="expression" dxfId="1181" priority="1194">
      <formula>INDIRECT(ADDRESS(ROW(),COLUMN()))=TRUNC(INDIRECT(ADDRESS(ROW(),COLUMN())))</formula>
    </cfRule>
  </conditionalFormatting>
  <conditionalFormatting sqref="AU192">
    <cfRule type="expression" dxfId="1180" priority="1195">
      <formula>INDIRECT(ADDRESS(ROW(),COLUMN()))=TRUNC(INDIRECT(ADDRESS(ROW(),COLUMN())))</formula>
    </cfRule>
  </conditionalFormatting>
  <conditionalFormatting sqref="AU191">
    <cfRule type="expression" dxfId="1179" priority="1196">
      <formula>INDIRECT(ADDRESS(ROW(),COLUMN()))=TRUNC(INDIRECT(ADDRESS(ROW(),COLUMN())))</formula>
    </cfRule>
  </conditionalFormatting>
  <conditionalFormatting sqref="AV192:AW192">
    <cfRule type="expression" dxfId="1178" priority="1197">
      <formula>INDIRECT(ADDRESS(ROW(),COLUMN()))=TRUNC(INDIRECT(ADDRESS(ROW(),COLUMN())))</formula>
    </cfRule>
  </conditionalFormatting>
  <conditionalFormatting sqref="AV191:AW191">
    <cfRule type="expression" dxfId="1177" priority="1198">
      <formula>INDIRECT(ADDRESS(ROW(),COLUMN()))=TRUNC(INDIRECT(ADDRESS(ROW(),COLUMN())))</formula>
    </cfRule>
  </conditionalFormatting>
  <conditionalFormatting sqref="AX194:BA195">
    <cfRule type="expression" dxfId="1176" priority="1199">
      <formula>INDIRECT(ADDRESS(ROW(),COLUMN()))=TRUNC(INDIRECT(ADDRESS(ROW(),COLUMN())))</formula>
    </cfRule>
  </conditionalFormatting>
  <conditionalFormatting sqref="S195">
    <cfRule type="expression" dxfId="1175" priority="1200">
      <formula>INDIRECT(ADDRESS(ROW(),COLUMN()))=TRUNC(INDIRECT(ADDRESS(ROW(),COLUMN())))</formula>
    </cfRule>
  </conditionalFormatting>
  <conditionalFormatting sqref="S194">
    <cfRule type="expression" dxfId="1174" priority="1201">
      <formula>INDIRECT(ADDRESS(ROW(),COLUMN()))=TRUNC(INDIRECT(ADDRESS(ROW(),COLUMN())))</formula>
    </cfRule>
  </conditionalFormatting>
  <conditionalFormatting sqref="T195:Y195">
    <cfRule type="expression" dxfId="1173" priority="1202">
      <formula>INDIRECT(ADDRESS(ROW(),COLUMN()))=TRUNC(INDIRECT(ADDRESS(ROW(),COLUMN())))</formula>
    </cfRule>
  </conditionalFormatting>
  <conditionalFormatting sqref="T194:Y194">
    <cfRule type="expression" dxfId="1172" priority="1203">
      <formula>INDIRECT(ADDRESS(ROW(),COLUMN()))=TRUNC(INDIRECT(ADDRESS(ROW(),COLUMN())))</formula>
    </cfRule>
  </conditionalFormatting>
  <conditionalFormatting sqref="Z195">
    <cfRule type="expression" dxfId="1171" priority="1204">
      <formula>INDIRECT(ADDRESS(ROW(),COLUMN()))=TRUNC(INDIRECT(ADDRESS(ROW(),COLUMN())))</formula>
    </cfRule>
  </conditionalFormatting>
  <conditionalFormatting sqref="Z194">
    <cfRule type="expression" dxfId="1170" priority="1205">
      <formula>INDIRECT(ADDRESS(ROW(),COLUMN()))=TRUNC(INDIRECT(ADDRESS(ROW(),COLUMN())))</formula>
    </cfRule>
  </conditionalFormatting>
  <conditionalFormatting sqref="AA195:AF195">
    <cfRule type="expression" dxfId="1169" priority="1206">
      <formula>INDIRECT(ADDRESS(ROW(),COLUMN()))=TRUNC(INDIRECT(ADDRESS(ROW(),COLUMN())))</formula>
    </cfRule>
  </conditionalFormatting>
  <conditionalFormatting sqref="AA194:AF194">
    <cfRule type="expression" dxfId="1168" priority="1207">
      <formula>INDIRECT(ADDRESS(ROW(),COLUMN()))=TRUNC(INDIRECT(ADDRESS(ROW(),COLUMN())))</formula>
    </cfRule>
  </conditionalFormatting>
  <conditionalFormatting sqref="AG195">
    <cfRule type="expression" dxfId="1167" priority="1208">
      <formula>INDIRECT(ADDRESS(ROW(),COLUMN()))=TRUNC(INDIRECT(ADDRESS(ROW(),COLUMN())))</formula>
    </cfRule>
  </conditionalFormatting>
  <conditionalFormatting sqref="AG194">
    <cfRule type="expression" dxfId="1166" priority="1209">
      <formula>INDIRECT(ADDRESS(ROW(),COLUMN()))=TRUNC(INDIRECT(ADDRESS(ROW(),COLUMN())))</formula>
    </cfRule>
  </conditionalFormatting>
  <conditionalFormatting sqref="AH195:AM195">
    <cfRule type="expression" dxfId="1165" priority="1210">
      <formula>INDIRECT(ADDRESS(ROW(),COLUMN()))=TRUNC(INDIRECT(ADDRESS(ROW(),COLUMN())))</formula>
    </cfRule>
  </conditionalFormatting>
  <conditionalFormatting sqref="AH194:AM194">
    <cfRule type="expression" dxfId="1164" priority="1211">
      <formula>INDIRECT(ADDRESS(ROW(),COLUMN()))=TRUNC(INDIRECT(ADDRESS(ROW(),COLUMN())))</formula>
    </cfRule>
  </conditionalFormatting>
  <conditionalFormatting sqref="AN195">
    <cfRule type="expression" dxfId="1163" priority="1212">
      <formula>INDIRECT(ADDRESS(ROW(),COLUMN()))=TRUNC(INDIRECT(ADDRESS(ROW(),COLUMN())))</formula>
    </cfRule>
  </conditionalFormatting>
  <conditionalFormatting sqref="AN194">
    <cfRule type="expression" dxfId="1162" priority="1213">
      <formula>INDIRECT(ADDRESS(ROW(),COLUMN()))=TRUNC(INDIRECT(ADDRESS(ROW(),COLUMN())))</formula>
    </cfRule>
  </conditionalFormatting>
  <conditionalFormatting sqref="AO195:AT195">
    <cfRule type="expression" dxfId="1161" priority="1214">
      <formula>INDIRECT(ADDRESS(ROW(),COLUMN()))=TRUNC(INDIRECT(ADDRESS(ROW(),COLUMN())))</formula>
    </cfRule>
  </conditionalFormatting>
  <conditionalFormatting sqref="AO194:AT194">
    <cfRule type="expression" dxfId="1160" priority="1215">
      <formula>INDIRECT(ADDRESS(ROW(),COLUMN()))=TRUNC(INDIRECT(ADDRESS(ROW(),COLUMN())))</formula>
    </cfRule>
  </conditionalFormatting>
  <conditionalFormatting sqref="AU195">
    <cfRule type="expression" dxfId="1159" priority="1216">
      <formula>INDIRECT(ADDRESS(ROW(),COLUMN()))=TRUNC(INDIRECT(ADDRESS(ROW(),COLUMN())))</formula>
    </cfRule>
  </conditionalFormatting>
  <conditionalFormatting sqref="AU194">
    <cfRule type="expression" dxfId="1158" priority="1217">
      <formula>INDIRECT(ADDRESS(ROW(),COLUMN()))=TRUNC(INDIRECT(ADDRESS(ROW(),COLUMN())))</formula>
    </cfRule>
  </conditionalFormatting>
  <conditionalFormatting sqref="AV195:AW195">
    <cfRule type="expression" dxfId="1157" priority="1218">
      <formula>INDIRECT(ADDRESS(ROW(),COLUMN()))=TRUNC(INDIRECT(ADDRESS(ROW(),COLUMN())))</formula>
    </cfRule>
  </conditionalFormatting>
  <conditionalFormatting sqref="AV194:AW194">
    <cfRule type="expression" dxfId="1156" priority="1219">
      <formula>INDIRECT(ADDRESS(ROW(),COLUMN()))=TRUNC(INDIRECT(ADDRESS(ROW(),COLUMN())))</formula>
    </cfRule>
  </conditionalFormatting>
  <conditionalFormatting sqref="AX197:BA198">
    <cfRule type="expression" dxfId="1155" priority="1220">
      <formula>INDIRECT(ADDRESS(ROW(),COLUMN()))=TRUNC(INDIRECT(ADDRESS(ROW(),COLUMN())))</formula>
    </cfRule>
  </conditionalFormatting>
  <conditionalFormatting sqref="S198">
    <cfRule type="expression" dxfId="1154" priority="1221">
      <formula>INDIRECT(ADDRESS(ROW(),COLUMN()))=TRUNC(INDIRECT(ADDRESS(ROW(),COLUMN())))</formula>
    </cfRule>
  </conditionalFormatting>
  <conditionalFormatting sqref="S197">
    <cfRule type="expression" dxfId="1153" priority="1222">
      <formula>INDIRECT(ADDRESS(ROW(),COLUMN()))=TRUNC(INDIRECT(ADDRESS(ROW(),COLUMN())))</formula>
    </cfRule>
  </conditionalFormatting>
  <conditionalFormatting sqref="T198:Y198">
    <cfRule type="expression" dxfId="1152" priority="1223">
      <formula>INDIRECT(ADDRESS(ROW(),COLUMN()))=TRUNC(INDIRECT(ADDRESS(ROW(),COLUMN())))</formula>
    </cfRule>
  </conditionalFormatting>
  <conditionalFormatting sqref="T197:Y197">
    <cfRule type="expression" dxfId="1151" priority="1224">
      <formula>INDIRECT(ADDRESS(ROW(),COLUMN()))=TRUNC(INDIRECT(ADDRESS(ROW(),COLUMN())))</formula>
    </cfRule>
  </conditionalFormatting>
  <conditionalFormatting sqref="Z198">
    <cfRule type="expression" dxfId="1150" priority="1225">
      <formula>INDIRECT(ADDRESS(ROW(),COLUMN()))=TRUNC(INDIRECT(ADDRESS(ROW(),COLUMN())))</formula>
    </cfRule>
  </conditionalFormatting>
  <conditionalFormatting sqref="Z197">
    <cfRule type="expression" dxfId="1149" priority="1226">
      <formula>INDIRECT(ADDRESS(ROW(),COLUMN()))=TRUNC(INDIRECT(ADDRESS(ROW(),COLUMN())))</formula>
    </cfRule>
  </conditionalFormatting>
  <conditionalFormatting sqref="AA198:AF198">
    <cfRule type="expression" dxfId="1148" priority="1227">
      <formula>INDIRECT(ADDRESS(ROW(),COLUMN()))=TRUNC(INDIRECT(ADDRESS(ROW(),COLUMN())))</formula>
    </cfRule>
  </conditionalFormatting>
  <conditionalFormatting sqref="AA197:AF197">
    <cfRule type="expression" dxfId="1147" priority="1228">
      <formula>INDIRECT(ADDRESS(ROW(),COLUMN()))=TRUNC(INDIRECT(ADDRESS(ROW(),COLUMN())))</formula>
    </cfRule>
  </conditionalFormatting>
  <conditionalFormatting sqref="AG198">
    <cfRule type="expression" dxfId="1146" priority="1229">
      <formula>INDIRECT(ADDRESS(ROW(),COLUMN()))=TRUNC(INDIRECT(ADDRESS(ROW(),COLUMN())))</formula>
    </cfRule>
  </conditionalFormatting>
  <conditionalFormatting sqref="AG197">
    <cfRule type="expression" dxfId="1145" priority="1230">
      <formula>INDIRECT(ADDRESS(ROW(),COLUMN()))=TRUNC(INDIRECT(ADDRESS(ROW(),COLUMN())))</formula>
    </cfRule>
  </conditionalFormatting>
  <conditionalFormatting sqref="AH198:AM198">
    <cfRule type="expression" dxfId="1144" priority="1231">
      <formula>INDIRECT(ADDRESS(ROW(),COLUMN()))=TRUNC(INDIRECT(ADDRESS(ROW(),COLUMN())))</formula>
    </cfRule>
  </conditionalFormatting>
  <conditionalFormatting sqref="AH197:AM197">
    <cfRule type="expression" dxfId="1143" priority="1232">
      <formula>INDIRECT(ADDRESS(ROW(),COLUMN()))=TRUNC(INDIRECT(ADDRESS(ROW(),COLUMN())))</formula>
    </cfRule>
  </conditionalFormatting>
  <conditionalFormatting sqref="AN198">
    <cfRule type="expression" dxfId="1142" priority="1233">
      <formula>INDIRECT(ADDRESS(ROW(),COLUMN()))=TRUNC(INDIRECT(ADDRESS(ROW(),COLUMN())))</formula>
    </cfRule>
  </conditionalFormatting>
  <conditionalFormatting sqref="AN197">
    <cfRule type="expression" dxfId="1141" priority="1234">
      <formula>INDIRECT(ADDRESS(ROW(),COLUMN()))=TRUNC(INDIRECT(ADDRESS(ROW(),COLUMN())))</formula>
    </cfRule>
  </conditionalFormatting>
  <conditionalFormatting sqref="AO198:AT198">
    <cfRule type="expression" dxfId="1140" priority="1235">
      <formula>INDIRECT(ADDRESS(ROW(),COLUMN()))=TRUNC(INDIRECT(ADDRESS(ROW(),COLUMN())))</formula>
    </cfRule>
  </conditionalFormatting>
  <conditionalFormatting sqref="AO197:AT197">
    <cfRule type="expression" dxfId="1139" priority="1236">
      <formula>INDIRECT(ADDRESS(ROW(),COLUMN()))=TRUNC(INDIRECT(ADDRESS(ROW(),COLUMN())))</formula>
    </cfRule>
  </conditionalFormatting>
  <conditionalFormatting sqref="AU198">
    <cfRule type="expression" dxfId="1138" priority="1237">
      <formula>INDIRECT(ADDRESS(ROW(),COLUMN()))=TRUNC(INDIRECT(ADDRESS(ROW(),COLUMN())))</formula>
    </cfRule>
  </conditionalFormatting>
  <conditionalFormatting sqref="AU197">
    <cfRule type="expression" dxfId="1137" priority="1238">
      <formula>INDIRECT(ADDRESS(ROW(),COLUMN()))=TRUNC(INDIRECT(ADDRESS(ROW(),COLUMN())))</formula>
    </cfRule>
  </conditionalFormatting>
  <conditionalFormatting sqref="AV198:AW198">
    <cfRule type="expression" dxfId="1136" priority="1239">
      <formula>INDIRECT(ADDRESS(ROW(),COLUMN()))=TRUNC(INDIRECT(ADDRESS(ROW(),COLUMN())))</formula>
    </cfRule>
  </conditionalFormatting>
  <conditionalFormatting sqref="AV197:AW197">
    <cfRule type="expression" dxfId="1135" priority="1240">
      <formula>INDIRECT(ADDRESS(ROW(),COLUMN()))=TRUNC(INDIRECT(ADDRESS(ROW(),COLUMN())))</formula>
    </cfRule>
  </conditionalFormatting>
  <conditionalFormatting sqref="AX200:BA201">
    <cfRule type="expression" dxfId="1134" priority="1241">
      <formula>INDIRECT(ADDRESS(ROW(),COLUMN()))=TRUNC(INDIRECT(ADDRESS(ROW(),COLUMN())))</formula>
    </cfRule>
  </conditionalFormatting>
  <conditionalFormatting sqref="S201">
    <cfRule type="expression" dxfId="1133" priority="1242">
      <formula>INDIRECT(ADDRESS(ROW(),COLUMN()))=TRUNC(INDIRECT(ADDRESS(ROW(),COLUMN())))</formula>
    </cfRule>
  </conditionalFormatting>
  <conditionalFormatting sqref="S200">
    <cfRule type="expression" dxfId="1132" priority="1243">
      <formula>INDIRECT(ADDRESS(ROW(),COLUMN()))=TRUNC(INDIRECT(ADDRESS(ROW(),COLUMN())))</formula>
    </cfRule>
  </conditionalFormatting>
  <conditionalFormatting sqref="T201:Y201">
    <cfRule type="expression" dxfId="1131" priority="1244">
      <formula>INDIRECT(ADDRESS(ROW(),COLUMN()))=TRUNC(INDIRECT(ADDRESS(ROW(),COLUMN())))</formula>
    </cfRule>
  </conditionalFormatting>
  <conditionalFormatting sqref="T200:Y200">
    <cfRule type="expression" dxfId="1130" priority="1245">
      <formula>INDIRECT(ADDRESS(ROW(),COLUMN()))=TRUNC(INDIRECT(ADDRESS(ROW(),COLUMN())))</formula>
    </cfRule>
  </conditionalFormatting>
  <conditionalFormatting sqref="Z201">
    <cfRule type="expression" dxfId="1129" priority="1246">
      <formula>INDIRECT(ADDRESS(ROW(),COLUMN()))=TRUNC(INDIRECT(ADDRESS(ROW(),COLUMN())))</formula>
    </cfRule>
  </conditionalFormatting>
  <conditionalFormatting sqref="Z200">
    <cfRule type="expression" dxfId="1128" priority="1247">
      <formula>INDIRECT(ADDRESS(ROW(),COLUMN()))=TRUNC(INDIRECT(ADDRESS(ROW(),COLUMN())))</formula>
    </cfRule>
  </conditionalFormatting>
  <conditionalFormatting sqref="AA201:AF201">
    <cfRule type="expression" dxfId="1127" priority="1248">
      <formula>INDIRECT(ADDRESS(ROW(),COLUMN()))=TRUNC(INDIRECT(ADDRESS(ROW(),COLUMN())))</formula>
    </cfRule>
  </conditionalFormatting>
  <conditionalFormatting sqref="AA200:AF200">
    <cfRule type="expression" dxfId="1126" priority="1249">
      <formula>INDIRECT(ADDRESS(ROW(),COLUMN()))=TRUNC(INDIRECT(ADDRESS(ROW(),COLUMN())))</formula>
    </cfRule>
  </conditionalFormatting>
  <conditionalFormatting sqref="AG201">
    <cfRule type="expression" dxfId="1125" priority="1250">
      <formula>INDIRECT(ADDRESS(ROW(),COLUMN()))=TRUNC(INDIRECT(ADDRESS(ROW(),COLUMN())))</formula>
    </cfRule>
  </conditionalFormatting>
  <conditionalFormatting sqref="AG200">
    <cfRule type="expression" dxfId="1124" priority="1251">
      <formula>INDIRECT(ADDRESS(ROW(),COLUMN()))=TRUNC(INDIRECT(ADDRESS(ROW(),COLUMN())))</formula>
    </cfRule>
  </conditionalFormatting>
  <conditionalFormatting sqref="AH201:AM201">
    <cfRule type="expression" dxfId="1123" priority="1252">
      <formula>INDIRECT(ADDRESS(ROW(),COLUMN()))=TRUNC(INDIRECT(ADDRESS(ROW(),COLUMN())))</formula>
    </cfRule>
  </conditionalFormatting>
  <conditionalFormatting sqref="AH200:AM200">
    <cfRule type="expression" dxfId="1122" priority="1253">
      <formula>INDIRECT(ADDRESS(ROW(),COLUMN()))=TRUNC(INDIRECT(ADDRESS(ROW(),COLUMN())))</formula>
    </cfRule>
  </conditionalFormatting>
  <conditionalFormatting sqref="AN201">
    <cfRule type="expression" dxfId="1121" priority="1254">
      <formula>INDIRECT(ADDRESS(ROW(),COLUMN()))=TRUNC(INDIRECT(ADDRESS(ROW(),COLUMN())))</formula>
    </cfRule>
  </conditionalFormatting>
  <conditionalFormatting sqref="AN200">
    <cfRule type="expression" dxfId="1120" priority="1255">
      <formula>INDIRECT(ADDRESS(ROW(),COLUMN()))=TRUNC(INDIRECT(ADDRESS(ROW(),COLUMN())))</formula>
    </cfRule>
  </conditionalFormatting>
  <conditionalFormatting sqref="AO201:AT201">
    <cfRule type="expression" dxfId="1119" priority="1256">
      <formula>INDIRECT(ADDRESS(ROW(),COLUMN()))=TRUNC(INDIRECT(ADDRESS(ROW(),COLUMN())))</formula>
    </cfRule>
  </conditionalFormatting>
  <conditionalFormatting sqref="AO200:AT200">
    <cfRule type="expression" dxfId="1118" priority="1257">
      <formula>INDIRECT(ADDRESS(ROW(),COLUMN()))=TRUNC(INDIRECT(ADDRESS(ROW(),COLUMN())))</formula>
    </cfRule>
  </conditionalFormatting>
  <conditionalFormatting sqref="AU201">
    <cfRule type="expression" dxfId="1117" priority="1258">
      <formula>INDIRECT(ADDRESS(ROW(),COLUMN()))=TRUNC(INDIRECT(ADDRESS(ROW(),COLUMN())))</formula>
    </cfRule>
  </conditionalFormatting>
  <conditionalFormatting sqref="AU200">
    <cfRule type="expression" dxfId="1116" priority="1259">
      <formula>INDIRECT(ADDRESS(ROW(),COLUMN()))=TRUNC(INDIRECT(ADDRESS(ROW(),COLUMN())))</formula>
    </cfRule>
  </conditionalFormatting>
  <conditionalFormatting sqref="AV201:AW201">
    <cfRule type="expression" dxfId="1115" priority="1260">
      <formula>INDIRECT(ADDRESS(ROW(),COLUMN()))=TRUNC(INDIRECT(ADDRESS(ROW(),COLUMN())))</formula>
    </cfRule>
  </conditionalFormatting>
  <conditionalFormatting sqref="AV200:AW200">
    <cfRule type="expression" dxfId="1114" priority="1261">
      <formula>INDIRECT(ADDRESS(ROW(),COLUMN()))=TRUNC(INDIRECT(ADDRESS(ROW(),COLUMN())))</formula>
    </cfRule>
  </conditionalFormatting>
  <conditionalFormatting sqref="AX203:BA204">
    <cfRule type="expression" dxfId="1113" priority="1262">
      <formula>INDIRECT(ADDRESS(ROW(),COLUMN()))=TRUNC(INDIRECT(ADDRESS(ROW(),COLUMN())))</formula>
    </cfRule>
  </conditionalFormatting>
  <conditionalFormatting sqref="S204">
    <cfRule type="expression" dxfId="1112" priority="1263">
      <formula>INDIRECT(ADDRESS(ROW(),COLUMN()))=TRUNC(INDIRECT(ADDRESS(ROW(),COLUMN())))</formula>
    </cfRule>
  </conditionalFormatting>
  <conditionalFormatting sqref="S203">
    <cfRule type="expression" dxfId="1111" priority="1264">
      <formula>INDIRECT(ADDRESS(ROW(),COLUMN()))=TRUNC(INDIRECT(ADDRESS(ROW(),COLUMN())))</formula>
    </cfRule>
  </conditionalFormatting>
  <conditionalFormatting sqref="T204:Y204">
    <cfRule type="expression" dxfId="1110" priority="1265">
      <formula>INDIRECT(ADDRESS(ROW(),COLUMN()))=TRUNC(INDIRECT(ADDRESS(ROW(),COLUMN())))</formula>
    </cfRule>
  </conditionalFormatting>
  <conditionalFormatting sqref="T203:Y203">
    <cfRule type="expression" dxfId="1109" priority="1266">
      <formula>INDIRECT(ADDRESS(ROW(),COLUMN()))=TRUNC(INDIRECT(ADDRESS(ROW(),COLUMN())))</formula>
    </cfRule>
  </conditionalFormatting>
  <conditionalFormatting sqref="Z204">
    <cfRule type="expression" dxfId="1108" priority="1267">
      <formula>INDIRECT(ADDRESS(ROW(),COLUMN()))=TRUNC(INDIRECT(ADDRESS(ROW(),COLUMN())))</formula>
    </cfRule>
  </conditionalFormatting>
  <conditionalFormatting sqref="Z203">
    <cfRule type="expression" dxfId="1107" priority="1268">
      <formula>INDIRECT(ADDRESS(ROW(),COLUMN()))=TRUNC(INDIRECT(ADDRESS(ROW(),COLUMN())))</formula>
    </cfRule>
  </conditionalFormatting>
  <conditionalFormatting sqref="AA204:AF204">
    <cfRule type="expression" dxfId="1106" priority="1269">
      <formula>INDIRECT(ADDRESS(ROW(),COLUMN()))=TRUNC(INDIRECT(ADDRESS(ROW(),COLUMN())))</formula>
    </cfRule>
  </conditionalFormatting>
  <conditionalFormatting sqref="AA203:AF203">
    <cfRule type="expression" dxfId="1105" priority="1270">
      <formula>INDIRECT(ADDRESS(ROW(),COLUMN()))=TRUNC(INDIRECT(ADDRESS(ROW(),COLUMN())))</formula>
    </cfRule>
  </conditionalFormatting>
  <conditionalFormatting sqref="AG204">
    <cfRule type="expression" dxfId="1104" priority="1271">
      <formula>INDIRECT(ADDRESS(ROW(),COLUMN()))=TRUNC(INDIRECT(ADDRESS(ROW(),COLUMN())))</formula>
    </cfRule>
  </conditionalFormatting>
  <conditionalFormatting sqref="AG203">
    <cfRule type="expression" dxfId="1103" priority="1272">
      <formula>INDIRECT(ADDRESS(ROW(),COLUMN()))=TRUNC(INDIRECT(ADDRESS(ROW(),COLUMN())))</formula>
    </cfRule>
  </conditionalFormatting>
  <conditionalFormatting sqref="AH204:AM204">
    <cfRule type="expression" dxfId="1102" priority="1273">
      <formula>INDIRECT(ADDRESS(ROW(),COLUMN()))=TRUNC(INDIRECT(ADDRESS(ROW(),COLUMN())))</formula>
    </cfRule>
  </conditionalFormatting>
  <conditionalFormatting sqref="AH203:AM203">
    <cfRule type="expression" dxfId="1101" priority="1274">
      <formula>INDIRECT(ADDRESS(ROW(),COLUMN()))=TRUNC(INDIRECT(ADDRESS(ROW(),COLUMN())))</formula>
    </cfRule>
  </conditionalFormatting>
  <conditionalFormatting sqref="AN204">
    <cfRule type="expression" dxfId="1100" priority="1275">
      <formula>INDIRECT(ADDRESS(ROW(),COLUMN()))=TRUNC(INDIRECT(ADDRESS(ROW(),COLUMN())))</formula>
    </cfRule>
  </conditionalFormatting>
  <conditionalFormatting sqref="AN203">
    <cfRule type="expression" dxfId="1099" priority="1276">
      <formula>INDIRECT(ADDRESS(ROW(),COLUMN()))=TRUNC(INDIRECT(ADDRESS(ROW(),COLUMN())))</formula>
    </cfRule>
  </conditionalFormatting>
  <conditionalFormatting sqref="AO204:AT204">
    <cfRule type="expression" dxfId="1098" priority="1277">
      <formula>INDIRECT(ADDRESS(ROW(),COLUMN()))=TRUNC(INDIRECT(ADDRESS(ROW(),COLUMN())))</formula>
    </cfRule>
  </conditionalFormatting>
  <conditionalFormatting sqref="AO203:AT203">
    <cfRule type="expression" dxfId="1097" priority="1278">
      <formula>INDIRECT(ADDRESS(ROW(),COLUMN()))=TRUNC(INDIRECT(ADDRESS(ROW(),COLUMN())))</formula>
    </cfRule>
  </conditionalFormatting>
  <conditionalFormatting sqref="AU204">
    <cfRule type="expression" dxfId="1096" priority="1279">
      <formula>INDIRECT(ADDRESS(ROW(),COLUMN()))=TRUNC(INDIRECT(ADDRESS(ROW(),COLUMN())))</formula>
    </cfRule>
  </conditionalFormatting>
  <conditionalFormatting sqref="AU203">
    <cfRule type="expression" dxfId="1095" priority="1280">
      <formula>INDIRECT(ADDRESS(ROW(),COLUMN()))=TRUNC(INDIRECT(ADDRESS(ROW(),COLUMN())))</formula>
    </cfRule>
  </conditionalFormatting>
  <conditionalFormatting sqref="AV204:AW204">
    <cfRule type="expression" dxfId="1094" priority="1281">
      <formula>INDIRECT(ADDRESS(ROW(),COLUMN()))=TRUNC(INDIRECT(ADDRESS(ROW(),COLUMN())))</formula>
    </cfRule>
  </conditionalFormatting>
  <conditionalFormatting sqref="AV203:AW203">
    <cfRule type="expression" dxfId="1093" priority="1282">
      <formula>INDIRECT(ADDRESS(ROW(),COLUMN()))=TRUNC(INDIRECT(ADDRESS(ROW(),COLUMN())))</formula>
    </cfRule>
  </conditionalFormatting>
  <conditionalFormatting sqref="AX206:BA207">
    <cfRule type="expression" dxfId="1092" priority="1283">
      <formula>INDIRECT(ADDRESS(ROW(),COLUMN()))=TRUNC(INDIRECT(ADDRESS(ROW(),COLUMN())))</formula>
    </cfRule>
  </conditionalFormatting>
  <conditionalFormatting sqref="S207">
    <cfRule type="expression" dxfId="1091" priority="1284">
      <formula>INDIRECT(ADDRESS(ROW(),COLUMN()))=TRUNC(INDIRECT(ADDRESS(ROW(),COLUMN())))</formula>
    </cfRule>
  </conditionalFormatting>
  <conditionalFormatting sqref="S206">
    <cfRule type="expression" dxfId="1090" priority="1285">
      <formula>INDIRECT(ADDRESS(ROW(),COLUMN()))=TRUNC(INDIRECT(ADDRESS(ROW(),COLUMN())))</formula>
    </cfRule>
  </conditionalFormatting>
  <conditionalFormatting sqref="T207:Y207">
    <cfRule type="expression" dxfId="1089" priority="1286">
      <formula>INDIRECT(ADDRESS(ROW(),COLUMN()))=TRUNC(INDIRECT(ADDRESS(ROW(),COLUMN())))</formula>
    </cfRule>
  </conditionalFormatting>
  <conditionalFormatting sqref="T206:Y206">
    <cfRule type="expression" dxfId="1088" priority="1287">
      <formula>INDIRECT(ADDRESS(ROW(),COLUMN()))=TRUNC(INDIRECT(ADDRESS(ROW(),COLUMN())))</formula>
    </cfRule>
  </conditionalFormatting>
  <conditionalFormatting sqref="Z207">
    <cfRule type="expression" dxfId="1087" priority="1288">
      <formula>INDIRECT(ADDRESS(ROW(),COLUMN()))=TRUNC(INDIRECT(ADDRESS(ROW(),COLUMN())))</formula>
    </cfRule>
  </conditionalFormatting>
  <conditionalFormatting sqref="Z206">
    <cfRule type="expression" dxfId="1086" priority="1289">
      <formula>INDIRECT(ADDRESS(ROW(),COLUMN()))=TRUNC(INDIRECT(ADDRESS(ROW(),COLUMN())))</formula>
    </cfRule>
  </conditionalFormatting>
  <conditionalFormatting sqref="AA207:AF207">
    <cfRule type="expression" dxfId="1085" priority="1290">
      <formula>INDIRECT(ADDRESS(ROW(),COLUMN()))=TRUNC(INDIRECT(ADDRESS(ROW(),COLUMN())))</formula>
    </cfRule>
  </conditionalFormatting>
  <conditionalFormatting sqref="AA206:AF206">
    <cfRule type="expression" dxfId="1084" priority="1291">
      <formula>INDIRECT(ADDRESS(ROW(),COLUMN()))=TRUNC(INDIRECT(ADDRESS(ROW(),COLUMN())))</formula>
    </cfRule>
  </conditionalFormatting>
  <conditionalFormatting sqref="AG207">
    <cfRule type="expression" dxfId="1083" priority="1292">
      <formula>INDIRECT(ADDRESS(ROW(),COLUMN()))=TRUNC(INDIRECT(ADDRESS(ROW(),COLUMN())))</formula>
    </cfRule>
  </conditionalFormatting>
  <conditionalFormatting sqref="AG206">
    <cfRule type="expression" dxfId="1082" priority="1293">
      <formula>INDIRECT(ADDRESS(ROW(),COLUMN()))=TRUNC(INDIRECT(ADDRESS(ROW(),COLUMN())))</formula>
    </cfRule>
  </conditionalFormatting>
  <conditionalFormatting sqref="AH207:AM207">
    <cfRule type="expression" dxfId="1081" priority="1294">
      <formula>INDIRECT(ADDRESS(ROW(),COLUMN()))=TRUNC(INDIRECT(ADDRESS(ROW(),COLUMN())))</formula>
    </cfRule>
  </conditionalFormatting>
  <conditionalFormatting sqref="AH206:AM206">
    <cfRule type="expression" dxfId="1080" priority="1295">
      <formula>INDIRECT(ADDRESS(ROW(),COLUMN()))=TRUNC(INDIRECT(ADDRESS(ROW(),COLUMN())))</formula>
    </cfRule>
  </conditionalFormatting>
  <conditionalFormatting sqref="AN207">
    <cfRule type="expression" dxfId="1079" priority="1296">
      <formula>INDIRECT(ADDRESS(ROW(),COLUMN()))=TRUNC(INDIRECT(ADDRESS(ROW(),COLUMN())))</formula>
    </cfRule>
  </conditionalFormatting>
  <conditionalFormatting sqref="AN206">
    <cfRule type="expression" dxfId="1078" priority="1297">
      <formula>INDIRECT(ADDRESS(ROW(),COLUMN()))=TRUNC(INDIRECT(ADDRESS(ROW(),COLUMN())))</formula>
    </cfRule>
  </conditionalFormatting>
  <conditionalFormatting sqref="AO207:AT207">
    <cfRule type="expression" dxfId="1077" priority="1298">
      <formula>INDIRECT(ADDRESS(ROW(),COLUMN()))=TRUNC(INDIRECT(ADDRESS(ROW(),COLUMN())))</formula>
    </cfRule>
  </conditionalFormatting>
  <conditionalFormatting sqref="AO206:AT206">
    <cfRule type="expression" dxfId="1076" priority="1299">
      <formula>INDIRECT(ADDRESS(ROW(),COLUMN()))=TRUNC(INDIRECT(ADDRESS(ROW(),COLUMN())))</formula>
    </cfRule>
  </conditionalFormatting>
  <conditionalFormatting sqref="AU207">
    <cfRule type="expression" dxfId="1075" priority="1300">
      <formula>INDIRECT(ADDRESS(ROW(),COLUMN()))=TRUNC(INDIRECT(ADDRESS(ROW(),COLUMN())))</formula>
    </cfRule>
  </conditionalFormatting>
  <conditionalFormatting sqref="AU206">
    <cfRule type="expression" dxfId="1074" priority="1301">
      <formula>INDIRECT(ADDRESS(ROW(),COLUMN()))=TRUNC(INDIRECT(ADDRESS(ROW(),COLUMN())))</formula>
    </cfRule>
  </conditionalFormatting>
  <conditionalFormatting sqref="AV207:AW207">
    <cfRule type="expression" dxfId="1073" priority="1302">
      <formula>INDIRECT(ADDRESS(ROW(),COLUMN()))=TRUNC(INDIRECT(ADDRESS(ROW(),COLUMN())))</formula>
    </cfRule>
  </conditionalFormatting>
  <conditionalFormatting sqref="AV206:AW206">
    <cfRule type="expression" dxfId="1072" priority="1303">
      <formula>INDIRECT(ADDRESS(ROW(),COLUMN()))=TRUNC(INDIRECT(ADDRESS(ROW(),COLUMN())))</formula>
    </cfRule>
  </conditionalFormatting>
  <conditionalFormatting sqref="AX209:BA210">
    <cfRule type="expression" dxfId="1071" priority="1304">
      <formula>INDIRECT(ADDRESS(ROW(),COLUMN()))=TRUNC(INDIRECT(ADDRESS(ROW(),COLUMN())))</formula>
    </cfRule>
  </conditionalFormatting>
  <conditionalFormatting sqref="S210">
    <cfRule type="expression" dxfId="1070" priority="1305">
      <formula>INDIRECT(ADDRESS(ROW(),COLUMN()))=TRUNC(INDIRECT(ADDRESS(ROW(),COLUMN())))</formula>
    </cfRule>
  </conditionalFormatting>
  <conditionalFormatting sqref="S209">
    <cfRule type="expression" dxfId="1069" priority="1306">
      <formula>INDIRECT(ADDRESS(ROW(),COLUMN()))=TRUNC(INDIRECT(ADDRESS(ROW(),COLUMN())))</formula>
    </cfRule>
  </conditionalFormatting>
  <conditionalFormatting sqref="T210:Y210">
    <cfRule type="expression" dxfId="1068" priority="1307">
      <formula>INDIRECT(ADDRESS(ROW(),COLUMN()))=TRUNC(INDIRECT(ADDRESS(ROW(),COLUMN())))</formula>
    </cfRule>
  </conditionalFormatting>
  <conditionalFormatting sqref="T209:Y209">
    <cfRule type="expression" dxfId="1067" priority="1308">
      <formula>INDIRECT(ADDRESS(ROW(),COLUMN()))=TRUNC(INDIRECT(ADDRESS(ROW(),COLUMN())))</formula>
    </cfRule>
  </conditionalFormatting>
  <conditionalFormatting sqref="Z210">
    <cfRule type="expression" dxfId="1066" priority="1309">
      <formula>INDIRECT(ADDRESS(ROW(),COLUMN()))=TRUNC(INDIRECT(ADDRESS(ROW(),COLUMN())))</formula>
    </cfRule>
  </conditionalFormatting>
  <conditionalFormatting sqref="Z209">
    <cfRule type="expression" dxfId="1065" priority="1310">
      <formula>INDIRECT(ADDRESS(ROW(),COLUMN()))=TRUNC(INDIRECT(ADDRESS(ROW(),COLUMN())))</formula>
    </cfRule>
  </conditionalFormatting>
  <conditionalFormatting sqref="AA210:AF210">
    <cfRule type="expression" dxfId="1064" priority="1311">
      <formula>INDIRECT(ADDRESS(ROW(),COLUMN()))=TRUNC(INDIRECT(ADDRESS(ROW(),COLUMN())))</formula>
    </cfRule>
  </conditionalFormatting>
  <conditionalFormatting sqref="AA209:AF209">
    <cfRule type="expression" dxfId="1063" priority="1312">
      <formula>INDIRECT(ADDRESS(ROW(),COLUMN()))=TRUNC(INDIRECT(ADDRESS(ROW(),COLUMN())))</formula>
    </cfRule>
  </conditionalFormatting>
  <conditionalFormatting sqref="AG210">
    <cfRule type="expression" dxfId="1062" priority="1313">
      <formula>INDIRECT(ADDRESS(ROW(),COLUMN()))=TRUNC(INDIRECT(ADDRESS(ROW(),COLUMN())))</formula>
    </cfRule>
  </conditionalFormatting>
  <conditionalFormatting sqref="AG209">
    <cfRule type="expression" dxfId="1061" priority="1314">
      <formula>INDIRECT(ADDRESS(ROW(),COLUMN()))=TRUNC(INDIRECT(ADDRESS(ROW(),COLUMN())))</formula>
    </cfRule>
  </conditionalFormatting>
  <conditionalFormatting sqref="AH210:AM210">
    <cfRule type="expression" dxfId="1060" priority="1315">
      <formula>INDIRECT(ADDRESS(ROW(),COLUMN()))=TRUNC(INDIRECT(ADDRESS(ROW(),COLUMN())))</formula>
    </cfRule>
  </conditionalFormatting>
  <conditionalFormatting sqref="AH209:AM209">
    <cfRule type="expression" dxfId="1059" priority="1316">
      <formula>INDIRECT(ADDRESS(ROW(),COLUMN()))=TRUNC(INDIRECT(ADDRESS(ROW(),COLUMN())))</formula>
    </cfRule>
  </conditionalFormatting>
  <conditionalFormatting sqref="AN210">
    <cfRule type="expression" dxfId="1058" priority="1317">
      <formula>INDIRECT(ADDRESS(ROW(),COLUMN()))=TRUNC(INDIRECT(ADDRESS(ROW(),COLUMN())))</formula>
    </cfRule>
  </conditionalFormatting>
  <conditionalFormatting sqref="AN209">
    <cfRule type="expression" dxfId="1057" priority="1318">
      <formula>INDIRECT(ADDRESS(ROW(),COLUMN()))=TRUNC(INDIRECT(ADDRESS(ROW(),COLUMN())))</formula>
    </cfRule>
  </conditionalFormatting>
  <conditionalFormatting sqref="AO210:AT210">
    <cfRule type="expression" dxfId="1056" priority="1319">
      <formula>INDIRECT(ADDRESS(ROW(),COLUMN()))=TRUNC(INDIRECT(ADDRESS(ROW(),COLUMN())))</formula>
    </cfRule>
  </conditionalFormatting>
  <conditionalFormatting sqref="AO209:AT209">
    <cfRule type="expression" dxfId="1055" priority="1320">
      <formula>INDIRECT(ADDRESS(ROW(),COLUMN()))=TRUNC(INDIRECT(ADDRESS(ROW(),COLUMN())))</formula>
    </cfRule>
  </conditionalFormatting>
  <conditionalFormatting sqref="AU210">
    <cfRule type="expression" dxfId="1054" priority="1321">
      <formula>INDIRECT(ADDRESS(ROW(),COLUMN()))=TRUNC(INDIRECT(ADDRESS(ROW(),COLUMN())))</formula>
    </cfRule>
  </conditionalFormatting>
  <conditionalFormatting sqref="AU209">
    <cfRule type="expression" dxfId="1053" priority="1322">
      <formula>INDIRECT(ADDRESS(ROW(),COLUMN()))=TRUNC(INDIRECT(ADDRESS(ROW(),COLUMN())))</formula>
    </cfRule>
  </conditionalFormatting>
  <conditionalFormatting sqref="AV210:AW210">
    <cfRule type="expression" dxfId="1052" priority="1323">
      <formula>INDIRECT(ADDRESS(ROW(),COLUMN()))=TRUNC(INDIRECT(ADDRESS(ROW(),COLUMN())))</formula>
    </cfRule>
  </conditionalFormatting>
  <conditionalFormatting sqref="AV209:AW209">
    <cfRule type="expression" dxfId="1051" priority="1324">
      <formula>INDIRECT(ADDRESS(ROW(),COLUMN()))=TRUNC(INDIRECT(ADDRESS(ROW(),COLUMN())))</formula>
    </cfRule>
  </conditionalFormatting>
  <conditionalFormatting sqref="AX212:BA213">
    <cfRule type="expression" dxfId="1050" priority="1325">
      <formula>INDIRECT(ADDRESS(ROW(),COLUMN()))=TRUNC(INDIRECT(ADDRESS(ROW(),COLUMN())))</formula>
    </cfRule>
  </conditionalFormatting>
  <conditionalFormatting sqref="S213">
    <cfRule type="expression" dxfId="1049" priority="1326">
      <formula>INDIRECT(ADDRESS(ROW(),COLUMN()))=TRUNC(INDIRECT(ADDRESS(ROW(),COLUMN())))</formula>
    </cfRule>
  </conditionalFormatting>
  <conditionalFormatting sqref="S212">
    <cfRule type="expression" dxfId="1048" priority="1327">
      <formula>INDIRECT(ADDRESS(ROW(),COLUMN()))=TRUNC(INDIRECT(ADDRESS(ROW(),COLUMN())))</formula>
    </cfRule>
  </conditionalFormatting>
  <conditionalFormatting sqref="T213:Y213">
    <cfRule type="expression" dxfId="1047" priority="1328">
      <formula>INDIRECT(ADDRESS(ROW(),COLUMN()))=TRUNC(INDIRECT(ADDRESS(ROW(),COLUMN())))</formula>
    </cfRule>
  </conditionalFormatting>
  <conditionalFormatting sqref="T212:Y212">
    <cfRule type="expression" dxfId="1046" priority="1329">
      <formula>INDIRECT(ADDRESS(ROW(),COLUMN()))=TRUNC(INDIRECT(ADDRESS(ROW(),COLUMN())))</formula>
    </cfRule>
  </conditionalFormatting>
  <conditionalFormatting sqref="Z213">
    <cfRule type="expression" dxfId="1045" priority="1330">
      <formula>INDIRECT(ADDRESS(ROW(),COLUMN()))=TRUNC(INDIRECT(ADDRESS(ROW(),COLUMN())))</formula>
    </cfRule>
  </conditionalFormatting>
  <conditionalFormatting sqref="Z212">
    <cfRule type="expression" dxfId="1044" priority="1331">
      <formula>INDIRECT(ADDRESS(ROW(),COLUMN()))=TRUNC(INDIRECT(ADDRESS(ROW(),COLUMN())))</formula>
    </cfRule>
  </conditionalFormatting>
  <conditionalFormatting sqref="AA213:AF213">
    <cfRule type="expression" dxfId="1043" priority="1332">
      <formula>INDIRECT(ADDRESS(ROW(),COLUMN()))=TRUNC(INDIRECT(ADDRESS(ROW(),COLUMN())))</formula>
    </cfRule>
  </conditionalFormatting>
  <conditionalFormatting sqref="AA212:AF212">
    <cfRule type="expression" dxfId="1042" priority="1333">
      <formula>INDIRECT(ADDRESS(ROW(),COLUMN()))=TRUNC(INDIRECT(ADDRESS(ROW(),COLUMN())))</formula>
    </cfRule>
  </conditionalFormatting>
  <conditionalFormatting sqref="AG213">
    <cfRule type="expression" dxfId="1041" priority="1334">
      <formula>INDIRECT(ADDRESS(ROW(),COLUMN()))=TRUNC(INDIRECT(ADDRESS(ROW(),COLUMN())))</formula>
    </cfRule>
  </conditionalFormatting>
  <conditionalFormatting sqref="AG212">
    <cfRule type="expression" dxfId="1040" priority="1335">
      <formula>INDIRECT(ADDRESS(ROW(),COLUMN()))=TRUNC(INDIRECT(ADDRESS(ROW(),COLUMN())))</formula>
    </cfRule>
  </conditionalFormatting>
  <conditionalFormatting sqref="AH213:AM213">
    <cfRule type="expression" dxfId="1039" priority="1336">
      <formula>INDIRECT(ADDRESS(ROW(),COLUMN()))=TRUNC(INDIRECT(ADDRESS(ROW(),COLUMN())))</formula>
    </cfRule>
  </conditionalFormatting>
  <conditionalFormatting sqref="AH212:AM212">
    <cfRule type="expression" dxfId="1038" priority="1337">
      <formula>INDIRECT(ADDRESS(ROW(),COLUMN()))=TRUNC(INDIRECT(ADDRESS(ROW(),COLUMN())))</formula>
    </cfRule>
  </conditionalFormatting>
  <conditionalFormatting sqref="AN213">
    <cfRule type="expression" dxfId="1037" priority="1338">
      <formula>INDIRECT(ADDRESS(ROW(),COLUMN()))=TRUNC(INDIRECT(ADDRESS(ROW(),COLUMN())))</formula>
    </cfRule>
  </conditionalFormatting>
  <conditionalFormatting sqref="AN212">
    <cfRule type="expression" dxfId="1036" priority="1339">
      <formula>INDIRECT(ADDRESS(ROW(),COLUMN()))=TRUNC(INDIRECT(ADDRESS(ROW(),COLUMN())))</formula>
    </cfRule>
  </conditionalFormatting>
  <conditionalFormatting sqref="AO213:AT213">
    <cfRule type="expression" dxfId="1035" priority="1340">
      <formula>INDIRECT(ADDRESS(ROW(),COLUMN()))=TRUNC(INDIRECT(ADDRESS(ROW(),COLUMN())))</formula>
    </cfRule>
  </conditionalFormatting>
  <conditionalFormatting sqref="AO212:AT212">
    <cfRule type="expression" dxfId="1034" priority="1341">
      <formula>INDIRECT(ADDRESS(ROW(),COLUMN()))=TRUNC(INDIRECT(ADDRESS(ROW(),COLUMN())))</formula>
    </cfRule>
  </conditionalFormatting>
  <conditionalFormatting sqref="AU213">
    <cfRule type="expression" dxfId="1033" priority="1342">
      <formula>INDIRECT(ADDRESS(ROW(),COLUMN()))=TRUNC(INDIRECT(ADDRESS(ROW(),COLUMN())))</formula>
    </cfRule>
  </conditionalFormatting>
  <conditionalFormatting sqref="AU212">
    <cfRule type="expression" dxfId="1032" priority="1343">
      <formula>INDIRECT(ADDRESS(ROW(),COLUMN()))=TRUNC(INDIRECT(ADDRESS(ROW(),COLUMN())))</formula>
    </cfRule>
  </conditionalFormatting>
  <conditionalFormatting sqref="AV213:AW213">
    <cfRule type="expression" dxfId="1031" priority="1344">
      <formula>INDIRECT(ADDRESS(ROW(),COLUMN()))=TRUNC(INDIRECT(ADDRESS(ROW(),COLUMN())))</formula>
    </cfRule>
  </conditionalFormatting>
  <conditionalFormatting sqref="AV212:AW212">
    <cfRule type="expression" dxfId="1030" priority="1345">
      <formula>INDIRECT(ADDRESS(ROW(),COLUMN()))=TRUNC(INDIRECT(ADDRESS(ROW(),COLUMN())))</formula>
    </cfRule>
  </conditionalFormatting>
  <conditionalFormatting sqref="AX215:BA216">
    <cfRule type="expression" dxfId="1029" priority="1346">
      <formula>INDIRECT(ADDRESS(ROW(),COLUMN()))=TRUNC(INDIRECT(ADDRESS(ROW(),COLUMN())))</formula>
    </cfRule>
  </conditionalFormatting>
  <conditionalFormatting sqref="S216">
    <cfRule type="expression" dxfId="1028" priority="1347">
      <formula>INDIRECT(ADDRESS(ROW(),COLUMN()))=TRUNC(INDIRECT(ADDRESS(ROW(),COLUMN())))</formula>
    </cfRule>
  </conditionalFormatting>
  <conditionalFormatting sqref="S215">
    <cfRule type="expression" dxfId="1027" priority="1348">
      <formula>INDIRECT(ADDRESS(ROW(),COLUMN()))=TRUNC(INDIRECT(ADDRESS(ROW(),COLUMN())))</formula>
    </cfRule>
  </conditionalFormatting>
  <conditionalFormatting sqref="T216:Y216">
    <cfRule type="expression" dxfId="1026" priority="1349">
      <formula>INDIRECT(ADDRESS(ROW(),COLUMN()))=TRUNC(INDIRECT(ADDRESS(ROW(),COLUMN())))</formula>
    </cfRule>
  </conditionalFormatting>
  <conditionalFormatting sqref="T215:Y215">
    <cfRule type="expression" dxfId="1025" priority="1350">
      <formula>INDIRECT(ADDRESS(ROW(),COLUMN()))=TRUNC(INDIRECT(ADDRESS(ROW(),COLUMN())))</formula>
    </cfRule>
  </conditionalFormatting>
  <conditionalFormatting sqref="Z216">
    <cfRule type="expression" dxfId="1024" priority="1351">
      <formula>INDIRECT(ADDRESS(ROW(),COLUMN()))=TRUNC(INDIRECT(ADDRESS(ROW(),COLUMN())))</formula>
    </cfRule>
  </conditionalFormatting>
  <conditionalFormatting sqref="Z215">
    <cfRule type="expression" dxfId="1023" priority="1352">
      <formula>INDIRECT(ADDRESS(ROW(),COLUMN()))=TRUNC(INDIRECT(ADDRESS(ROW(),COLUMN())))</formula>
    </cfRule>
  </conditionalFormatting>
  <conditionalFormatting sqref="AA216:AF216">
    <cfRule type="expression" dxfId="1022" priority="1353">
      <formula>INDIRECT(ADDRESS(ROW(),COLUMN()))=TRUNC(INDIRECT(ADDRESS(ROW(),COLUMN())))</formula>
    </cfRule>
  </conditionalFormatting>
  <conditionalFormatting sqref="AA215:AF215">
    <cfRule type="expression" dxfId="1021" priority="1354">
      <formula>INDIRECT(ADDRESS(ROW(),COLUMN()))=TRUNC(INDIRECT(ADDRESS(ROW(),COLUMN())))</formula>
    </cfRule>
  </conditionalFormatting>
  <conditionalFormatting sqref="AG216">
    <cfRule type="expression" dxfId="1020" priority="1355">
      <formula>INDIRECT(ADDRESS(ROW(),COLUMN()))=TRUNC(INDIRECT(ADDRESS(ROW(),COLUMN())))</formula>
    </cfRule>
  </conditionalFormatting>
  <conditionalFormatting sqref="AG215">
    <cfRule type="expression" dxfId="1019" priority="1356">
      <formula>INDIRECT(ADDRESS(ROW(),COLUMN()))=TRUNC(INDIRECT(ADDRESS(ROW(),COLUMN())))</formula>
    </cfRule>
  </conditionalFormatting>
  <conditionalFormatting sqref="AH216:AM216">
    <cfRule type="expression" dxfId="1018" priority="1357">
      <formula>INDIRECT(ADDRESS(ROW(),COLUMN()))=TRUNC(INDIRECT(ADDRESS(ROW(),COLUMN())))</formula>
    </cfRule>
  </conditionalFormatting>
  <conditionalFormatting sqref="AH215:AM215">
    <cfRule type="expression" dxfId="1017" priority="1358">
      <formula>INDIRECT(ADDRESS(ROW(),COLUMN()))=TRUNC(INDIRECT(ADDRESS(ROW(),COLUMN())))</formula>
    </cfRule>
  </conditionalFormatting>
  <conditionalFormatting sqref="AN216">
    <cfRule type="expression" dxfId="1016" priority="1359">
      <formula>INDIRECT(ADDRESS(ROW(),COLUMN()))=TRUNC(INDIRECT(ADDRESS(ROW(),COLUMN())))</formula>
    </cfRule>
  </conditionalFormatting>
  <conditionalFormatting sqref="AN215">
    <cfRule type="expression" dxfId="1015" priority="1360">
      <formula>INDIRECT(ADDRESS(ROW(),COLUMN()))=TRUNC(INDIRECT(ADDRESS(ROW(),COLUMN())))</formula>
    </cfRule>
  </conditionalFormatting>
  <conditionalFormatting sqref="AO216:AT216">
    <cfRule type="expression" dxfId="1014" priority="1361">
      <formula>INDIRECT(ADDRESS(ROW(),COLUMN()))=TRUNC(INDIRECT(ADDRESS(ROW(),COLUMN())))</formula>
    </cfRule>
  </conditionalFormatting>
  <conditionalFormatting sqref="AO215:AT215">
    <cfRule type="expression" dxfId="1013" priority="1362">
      <formula>INDIRECT(ADDRESS(ROW(),COLUMN()))=TRUNC(INDIRECT(ADDRESS(ROW(),COLUMN())))</formula>
    </cfRule>
  </conditionalFormatting>
  <conditionalFormatting sqref="AU216">
    <cfRule type="expression" dxfId="1012" priority="1363">
      <formula>INDIRECT(ADDRESS(ROW(),COLUMN()))=TRUNC(INDIRECT(ADDRESS(ROW(),COLUMN())))</formula>
    </cfRule>
  </conditionalFormatting>
  <conditionalFormatting sqref="AU215">
    <cfRule type="expression" dxfId="1011" priority="1364">
      <formula>INDIRECT(ADDRESS(ROW(),COLUMN()))=TRUNC(INDIRECT(ADDRESS(ROW(),COLUMN())))</formula>
    </cfRule>
  </conditionalFormatting>
  <conditionalFormatting sqref="AV216:AW216">
    <cfRule type="expression" dxfId="1010" priority="1365">
      <formula>INDIRECT(ADDRESS(ROW(),COLUMN()))=TRUNC(INDIRECT(ADDRESS(ROW(),COLUMN())))</formula>
    </cfRule>
  </conditionalFormatting>
  <conditionalFormatting sqref="AV215:AW215">
    <cfRule type="expression" dxfId="1009" priority="1366">
      <formula>INDIRECT(ADDRESS(ROW(),COLUMN()))=TRUNC(INDIRECT(ADDRESS(ROW(),COLUMN())))</formula>
    </cfRule>
  </conditionalFormatting>
  <conditionalFormatting sqref="AX218:BA219">
    <cfRule type="expression" dxfId="1008" priority="1367">
      <formula>INDIRECT(ADDRESS(ROW(),COLUMN()))=TRUNC(INDIRECT(ADDRESS(ROW(),COLUMN())))</formula>
    </cfRule>
  </conditionalFormatting>
  <conditionalFormatting sqref="S219">
    <cfRule type="expression" dxfId="1007" priority="1368">
      <formula>INDIRECT(ADDRESS(ROW(),COLUMN()))=TRUNC(INDIRECT(ADDRESS(ROW(),COLUMN())))</formula>
    </cfRule>
  </conditionalFormatting>
  <conditionalFormatting sqref="S218">
    <cfRule type="expression" dxfId="1006" priority="1369">
      <formula>INDIRECT(ADDRESS(ROW(),COLUMN()))=TRUNC(INDIRECT(ADDRESS(ROW(),COLUMN())))</formula>
    </cfRule>
  </conditionalFormatting>
  <conditionalFormatting sqref="T219:Y219">
    <cfRule type="expression" dxfId="1005" priority="1370">
      <formula>INDIRECT(ADDRESS(ROW(),COLUMN()))=TRUNC(INDIRECT(ADDRESS(ROW(),COLUMN())))</formula>
    </cfRule>
  </conditionalFormatting>
  <conditionalFormatting sqref="T218:Y218">
    <cfRule type="expression" dxfId="1004" priority="1371">
      <formula>INDIRECT(ADDRESS(ROW(),COLUMN()))=TRUNC(INDIRECT(ADDRESS(ROW(),COLUMN())))</formula>
    </cfRule>
  </conditionalFormatting>
  <conditionalFormatting sqref="Z219">
    <cfRule type="expression" dxfId="1003" priority="1372">
      <formula>INDIRECT(ADDRESS(ROW(),COLUMN()))=TRUNC(INDIRECT(ADDRESS(ROW(),COLUMN())))</formula>
    </cfRule>
  </conditionalFormatting>
  <conditionalFormatting sqref="Z218">
    <cfRule type="expression" dxfId="1002" priority="1373">
      <formula>INDIRECT(ADDRESS(ROW(),COLUMN()))=TRUNC(INDIRECT(ADDRESS(ROW(),COLUMN())))</formula>
    </cfRule>
  </conditionalFormatting>
  <conditionalFormatting sqref="AA219:AF219">
    <cfRule type="expression" dxfId="1001" priority="1374">
      <formula>INDIRECT(ADDRESS(ROW(),COLUMN()))=TRUNC(INDIRECT(ADDRESS(ROW(),COLUMN())))</formula>
    </cfRule>
  </conditionalFormatting>
  <conditionalFormatting sqref="AA218:AF218">
    <cfRule type="expression" dxfId="1000" priority="1375">
      <formula>INDIRECT(ADDRESS(ROW(),COLUMN()))=TRUNC(INDIRECT(ADDRESS(ROW(),COLUMN())))</formula>
    </cfRule>
  </conditionalFormatting>
  <conditionalFormatting sqref="AG219">
    <cfRule type="expression" dxfId="999" priority="1376">
      <formula>INDIRECT(ADDRESS(ROW(),COLUMN()))=TRUNC(INDIRECT(ADDRESS(ROW(),COLUMN())))</formula>
    </cfRule>
  </conditionalFormatting>
  <conditionalFormatting sqref="AG218">
    <cfRule type="expression" dxfId="998" priority="1377">
      <formula>INDIRECT(ADDRESS(ROW(),COLUMN()))=TRUNC(INDIRECT(ADDRESS(ROW(),COLUMN())))</formula>
    </cfRule>
  </conditionalFormatting>
  <conditionalFormatting sqref="AH219:AM219">
    <cfRule type="expression" dxfId="997" priority="1378">
      <formula>INDIRECT(ADDRESS(ROW(),COLUMN()))=TRUNC(INDIRECT(ADDRESS(ROW(),COLUMN())))</formula>
    </cfRule>
  </conditionalFormatting>
  <conditionalFormatting sqref="AH218:AM218">
    <cfRule type="expression" dxfId="996" priority="1379">
      <formula>INDIRECT(ADDRESS(ROW(),COLUMN()))=TRUNC(INDIRECT(ADDRESS(ROW(),COLUMN())))</formula>
    </cfRule>
  </conditionalFormatting>
  <conditionalFormatting sqref="AN219">
    <cfRule type="expression" dxfId="995" priority="1380">
      <formula>INDIRECT(ADDRESS(ROW(),COLUMN()))=TRUNC(INDIRECT(ADDRESS(ROW(),COLUMN())))</formula>
    </cfRule>
  </conditionalFormatting>
  <conditionalFormatting sqref="AN218">
    <cfRule type="expression" dxfId="994" priority="1381">
      <formula>INDIRECT(ADDRESS(ROW(),COLUMN()))=TRUNC(INDIRECT(ADDRESS(ROW(),COLUMN())))</formula>
    </cfRule>
  </conditionalFormatting>
  <conditionalFormatting sqref="AO219:AT219">
    <cfRule type="expression" dxfId="993" priority="1382">
      <formula>INDIRECT(ADDRESS(ROW(),COLUMN()))=TRUNC(INDIRECT(ADDRESS(ROW(),COLUMN())))</formula>
    </cfRule>
  </conditionalFormatting>
  <conditionalFormatting sqref="AO218:AT218">
    <cfRule type="expression" dxfId="992" priority="1383">
      <formula>INDIRECT(ADDRESS(ROW(),COLUMN()))=TRUNC(INDIRECT(ADDRESS(ROW(),COLUMN())))</formula>
    </cfRule>
  </conditionalFormatting>
  <conditionalFormatting sqref="AU219">
    <cfRule type="expression" dxfId="991" priority="1384">
      <formula>INDIRECT(ADDRESS(ROW(),COLUMN()))=TRUNC(INDIRECT(ADDRESS(ROW(),COLUMN())))</formula>
    </cfRule>
  </conditionalFormatting>
  <conditionalFormatting sqref="AU218">
    <cfRule type="expression" dxfId="990" priority="1385">
      <formula>INDIRECT(ADDRESS(ROW(),COLUMN()))=TRUNC(INDIRECT(ADDRESS(ROW(),COLUMN())))</formula>
    </cfRule>
  </conditionalFormatting>
  <conditionalFormatting sqref="AV219:AW219">
    <cfRule type="expression" dxfId="989" priority="1386">
      <formula>INDIRECT(ADDRESS(ROW(),COLUMN()))=TRUNC(INDIRECT(ADDRESS(ROW(),COLUMN())))</formula>
    </cfRule>
  </conditionalFormatting>
  <conditionalFormatting sqref="AV218:AW218">
    <cfRule type="expression" dxfId="988" priority="1387">
      <formula>INDIRECT(ADDRESS(ROW(),COLUMN()))=TRUNC(INDIRECT(ADDRESS(ROW(),COLUMN())))</formula>
    </cfRule>
  </conditionalFormatting>
  <conditionalFormatting sqref="AX221:BA222">
    <cfRule type="expression" dxfId="987" priority="1388">
      <formula>INDIRECT(ADDRESS(ROW(),COLUMN()))=TRUNC(INDIRECT(ADDRESS(ROW(),COLUMN())))</formula>
    </cfRule>
  </conditionalFormatting>
  <conditionalFormatting sqref="S222">
    <cfRule type="expression" dxfId="986" priority="1389">
      <formula>INDIRECT(ADDRESS(ROW(),COLUMN()))=TRUNC(INDIRECT(ADDRESS(ROW(),COLUMN())))</formula>
    </cfRule>
  </conditionalFormatting>
  <conditionalFormatting sqref="S221">
    <cfRule type="expression" dxfId="985" priority="1390">
      <formula>INDIRECT(ADDRESS(ROW(),COLUMN()))=TRUNC(INDIRECT(ADDRESS(ROW(),COLUMN())))</formula>
    </cfRule>
  </conditionalFormatting>
  <conditionalFormatting sqref="T222:Y222">
    <cfRule type="expression" dxfId="984" priority="1391">
      <formula>INDIRECT(ADDRESS(ROW(),COLUMN()))=TRUNC(INDIRECT(ADDRESS(ROW(),COLUMN())))</formula>
    </cfRule>
  </conditionalFormatting>
  <conditionalFormatting sqref="T221:Y221">
    <cfRule type="expression" dxfId="983" priority="1392">
      <formula>INDIRECT(ADDRESS(ROW(),COLUMN()))=TRUNC(INDIRECT(ADDRESS(ROW(),COLUMN())))</formula>
    </cfRule>
  </conditionalFormatting>
  <conditionalFormatting sqref="Z222">
    <cfRule type="expression" dxfId="982" priority="1393">
      <formula>INDIRECT(ADDRESS(ROW(),COLUMN()))=TRUNC(INDIRECT(ADDRESS(ROW(),COLUMN())))</formula>
    </cfRule>
  </conditionalFormatting>
  <conditionalFormatting sqref="Z221">
    <cfRule type="expression" dxfId="981" priority="1394">
      <formula>INDIRECT(ADDRESS(ROW(),COLUMN()))=TRUNC(INDIRECT(ADDRESS(ROW(),COLUMN())))</formula>
    </cfRule>
  </conditionalFormatting>
  <conditionalFormatting sqref="AA222:AF222">
    <cfRule type="expression" dxfId="980" priority="1395">
      <formula>INDIRECT(ADDRESS(ROW(),COLUMN()))=TRUNC(INDIRECT(ADDRESS(ROW(),COLUMN())))</formula>
    </cfRule>
  </conditionalFormatting>
  <conditionalFormatting sqref="AA221:AF221">
    <cfRule type="expression" dxfId="979" priority="1396">
      <formula>INDIRECT(ADDRESS(ROW(),COLUMN()))=TRUNC(INDIRECT(ADDRESS(ROW(),COLUMN())))</formula>
    </cfRule>
  </conditionalFormatting>
  <conditionalFormatting sqref="AG222">
    <cfRule type="expression" dxfId="978" priority="1397">
      <formula>INDIRECT(ADDRESS(ROW(),COLUMN()))=TRUNC(INDIRECT(ADDRESS(ROW(),COLUMN())))</formula>
    </cfRule>
  </conditionalFormatting>
  <conditionalFormatting sqref="AG221">
    <cfRule type="expression" dxfId="977" priority="1398">
      <formula>INDIRECT(ADDRESS(ROW(),COLUMN()))=TRUNC(INDIRECT(ADDRESS(ROW(),COLUMN())))</formula>
    </cfRule>
  </conditionalFormatting>
  <conditionalFormatting sqref="AH222:AM222">
    <cfRule type="expression" dxfId="976" priority="1399">
      <formula>INDIRECT(ADDRESS(ROW(),COLUMN()))=TRUNC(INDIRECT(ADDRESS(ROW(),COLUMN())))</formula>
    </cfRule>
  </conditionalFormatting>
  <conditionalFormatting sqref="AH221:AM221">
    <cfRule type="expression" dxfId="975" priority="1400">
      <formula>INDIRECT(ADDRESS(ROW(),COLUMN()))=TRUNC(INDIRECT(ADDRESS(ROW(),COLUMN())))</formula>
    </cfRule>
  </conditionalFormatting>
  <conditionalFormatting sqref="AN222">
    <cfRule type="expression" dxfId="974" priority="1401">
      <formula>INDIRECT(ADDRESS(ROW(),COLUMN()))=TRUNC(INDIRECT(ADDRESS(ROW(),COLUMN())))</formula>
    </cfRule>
  </conditionalFormatting>
  <conditionalFormatting sqref="AN221">
    <cfRule type="expression" dxfId="973" priority="1402">
      <formula>INDIRECT(ADDRESS(ROW(),COLUMN()))=TRUNC(INDIRECT(ADDRESS(ROW(),COLUMN())))</formula>
    </cfRule>
  </conditionalFormatting>
  <conditionalFormatting sqref="AO222:AT222">
    <cfRule type="expression" dxfId="972" priority="1403">
      <formula>INDIRECT(ADDRESS(ROW(),COLUMN()))=TRUNC(INDIRECT(ADDRESS(ROW(),COLUMN())))</formula>
    </cfRule>
  </conditionalFormatting>
  <conditionalFormatting sqref="AO221:AT221">
    <cfRule type="expression" dxfId="971" priority="1404">
      <formula>INDIRECT(ADDRESS(ROW(),COLUMN()))=TRUNC(INDIRECT(ADDRESS(ROW(),COLUMN())))</formula>
    </cfRule>
  </conditionalFormatting>
  <conditionalFormatting sqref="AU222">
    <cfRule type="expression" dxfId="970" priority="1405">
      <formula>INDIRECT(ADDRESS(ROW(),COLUMN()))=TRUNC(INDIRECT(ADDRESS(ROW(),COLUMN())))</formula>
    </cfRule>
  </conditionalFormatting>
  <conditionalFormatting sqref="AU221">
    <cfRule type="expression" dxfId="969" priority="1406">
      <formula>INDIRECT(ADDRESS(ROW(),COLUMN()))=TRUNC(INDIRECT(ADDRESS(ROW(),COLUMN())))</formula>
    </cfRule>
  </conditionalFormatting>
  <conditionalFormatting sqref="AV222:AW222">
    <cfRule type="expression" dxfId="968" priority="1407">
      <formula>INDIRECT(ADDRESS(ROW(),COLUMN()))=TRUNC(INDIRECT(ADDRESS(ROW(),COLUMN())))</formula>
    </cfRule>
  </conditionalFormatting>
  <conditionalFormatting sqref="AV221:AW221">
    <cfRule type="expression" dxfId="967" priority="1408">
      <formula>INDIRECT(ADDRESS(ROW(),COLUMN()))=TRUNC(INDIRECT(ADDRESS(ROW(),COLUMN())))</formula>
    </cfRule>
  </conditionalFormatting>
  <conditionalFormatting sqref="AX224:BA225">
    <cfRule type="expression" dxfId="966" priority="1409">
      <formula>INDIRECT(ADDRESS(ROW(),COLUMN()))=TRUNC(INDIRECT(ADDRESS(ROW(),COLUMN())))</formula>
    </cfRule>
  </conditionalFormatting>
  <conditionalFormatting sqref="S225">
    <cfRule type="expression" dxfId="965" priority="1410">
      <formula>INDIRECT(ADDRESS(ROW(),COLUMN()))=TRUNC(INDIRECT(ADDRESS(ROW(),COLUMN())))</formula>
    </cfRule>
  </conditionalFormatting>
  <conditionalFormatting sqref="S224">
    <cfRule type="expression" dxfId="964" priority="1411">
      <formula>INDIRECT(ADDRESS(ROW(),COLUMN()))=TRUNC(INDIRECT(ADDRESS(ROW(),COLUMN())))</formula>
    </cfRule>
  </conditionalFormatting>
  <conditionalFormatting sqref="T225:Y225">
    <cfRule type="expression" dxfId="963" priority="1412">
      <formula>INDIRECT(ADDRESS(ROW(),COLUMN()))=TRUNC(INDIRECT(ADDRESS(ROW(),COLUMN())))</formula>
    </cfRule>
  </conditionalFormatting>
  <conditionalFormatting sqref="T224:Y224">
    <cfRule type="expression" dxfId="962" priority="1413">
      <formula>INDIRECT(ADDRESS(ROW(),COLUMN()))=TRUNC(INDIRECT(ADDRESS(ROW(),COLUMN())))</formula>
    </cfRule>
  </conditionalFormatting>
  <conditionalFormatting sqref="Z225">
    <cfRule type="expression" dxfId="961" priority="1414">
      <formula>INDIRECT(ADDRESS(ROW(),COLUMN()))=TRUNC(INDIRECT(ADDRESS(ROW(),COLUMN())))</formula>
    </cfRule>
  </conditionalFormatting>
  <conditionalFormatting sqref="Z224">
    <cfRule type="expression" dxfId="960" priority="1415">
      <formula>INDIRECT(ADDRESS(ROW(),COLUMN()))=TRUNC(INDIRECT(ADDRESS(ROW(),COLUMN())))</formula>
    </cfRule>
  </conditionalFormatting>
  <conditionalFormatting sqref="AA225:AF225">
    <cfRule type="expression" dxfId="959" priority="1416">
      <formula>INDIRECT(ADDRESS(ROW(),COLUMN()))=TRUNC(INDIRECT(ADDRESS(ROW(),COLUMN())))</formula>
    </cfRule>
  </conditionalFormatting>
  <conditionalFormatting sqref="AA224:AF224">
    <cfRule type="expression" dxfId="958" priority="1417">
      <formula>INDIRECT(ADDRESS(ROW(),COLUMN()))=TRUNC(INDIRECT(ADDRESS(ROW(),COLUMN())))</formula>
    </cfRule>
  </conditionalFormatting>
  <conditionalFormatting sqref="AG225">
    <cfRule type="expression" dxfId="957" priority="1418">
      <formula>INDIRECT(ADDRESS(ROW(),COLUMN()))=TRUNC(INDIRECT(ADDRESS(ROW(),COLUMN())))</formula>
    </cfRule>
  </conditionalFormatting>
  <conditionalFormatting sqref="AG224">
    <cfRule type="expression" dxfId="956" priority="1419">
      <formula>INDIRECT(ADDRESS(ROW(),COLUMN()))=TRUNC(INDIRECT(ADDRESS(ROW(),COLUMN())))</formula>
    </cfRule>
  </conditionalFormatting>
  <conditionalFormatting sqref="AH225:AM225">
    <cfRule type="expression" dxfId="955" priority="1420">
      <formula>INDIRECT(ADDRESS(ROW(),COLUMN()))=TRUNC(INDIRECT(ADDRESS(ROW(),COLUMN())))</formula>
    </cfRule>
  </conditionalFormatting>
  <conditionalFormatting sqref="AH224:AM224">
    <cfRule type="expression" dxfId="954" priority="1421">
      <formula>INDIRECT(ADDRESS(ROW(),COLUMN()))=TRUNC(INDIRECT(ADDRESS(ROW(),COLUMN())))</formula>
    </cfRule>
  </conditionalFormatting>
  <conditionalFormatting sqref="AN225">
    <cfRule type="expression" dxfId="953" priority="1422">
      <formula>INDIRECT(ADDRESS(ROW(),COLUMN()))=TRUNC(INDIRECT(ADDRESS(ROW(),COLUMN())))</formula>
    </cfRule>
  </conditionalFormatting>
  <conditionalFormatting sqref="AN224">
    <cfRule type="expression" dxfId="952" priority="1423">
      <formula>INDIRECT(ADDRESS(ROW(),COLUMN()))=TRUNC(INDIRECT(ADDRESS(ROW(),COLUMN())))</formula>
    </cfRule>
  </conditionalFormatting>
  <conditionalFormatting sqref="AO225:AT225">
    <cfRule type="expression" dxfId="951" priority="1424">
      <formula>INDIRECT(ADDRESS(ROW(),COLUMN()))=TRUNC(INDIRECT(ADDRESS(ROW(),COLUMN())))</formula>
    </cfRule>
  </conditionalFormatting>
  <conditionalFormatting sqref="AO224:AT224">
    <cfRule type="expression" dxfId="950" priority="1425">
      <formula>INDIRECT(ADDRESS(ROW(),COLUMN()))=TRUNC(INDIRECT(ADDRESS(ROW(),COLUMN())))</formula>
    </cfRule>
  </conditionalFormatting>
  <conditionalFormatting sqref="AU225">
    <cfRule type="expression" dxfId="949" priority="1426">
      <formula>INDIRECT(ADDRESS(ROW(),COLUMN()))=TRUNC(INDIRECT(ADDRESS(ROW(),COLUMN())))</formula>
    </cfRule>
  </conditionalFormatting>
  <conditionalFormatting sqref="AU224">
    <cfRule type="expression" dxfId="948" priority="1427">
      <formula>INDIRECT(ADDRESS(ROW(),COLUMN()))=TRUNC(INDIRECT(ADDRESS(ROW(),COLUMN())))</formula>
    </cfRule>
  </conditionalFormatting>
  <conditionalFormatting sqref="AV225:AW225">
    <cfRule type="expression" dxfId="947" priority="1428">
      <formula>INDIRECT(ADDRESS(ROW(),COLUMN()))=TRUNC(INDIRECT(ADDRESS(ROW(),COLUMN())))</formula>
    </cfRule>
  </conditionalFormatting>
  <conditionalFormatting sqref="AV224:AW224">
    <cfRule type="expression" dxfId="946" priority="1429">
      <formula>INDIRECT(ADDRESS(ROW(),COLUMN()))=TRUNC(INDIRECT(ADDRESS(ROW(),COLUMN())))</formula>
    </cfRule>
  </conditionalFormatting>
  <conditionalFormatting sqref="AX227:BA228">
    <cfRule type="expression" dxfId="945" priority="1430">
      <formula>INDIRECT(ADDRESS(ROW(),COLUMN()))=TRUNC(INDIRECT(ADDRESS(ROW(),COLUMN())))</formula>
    </cfRule>
  </conditionalFormatting>
  <conditionalFormatting sqref="S228">
    <cfRule type="expression" dxfId="944" priority="1431">
      <formula>INDIRECT(ADDRESS(ROW(),COLUMN()))=TRUNC(INDIRECT(ADDRESS(ROW(),COLUMN())))</formula>
    </cfRule>
  </conditionalFormatting>
  <conditionalFormatting sqref="S227">
    <cfRule type="expression" dxfId="943" priority="1432">
      <formula>INDIRECT(ADDRESS(ROW(),COLUMN()))=TRUNC(INDIRECT(ADDRESS(ROW(),COLUMN())))</formula>
    </cfRule>
  </conditionalFormatting>
  <conditionalFormatting sqref="T228:Y228">
    <cfRule type="expression" dxfId="942" priority="1433">
      <formula>INDIRECT(ADDRESS(ROW(),COLUMN()))=TRUNC(INDIRECT(ADDRESS(ROW(),COLUMN())))</formula>
    </cfRule>
  </conditionalFormatting>
  <conditionalFormatting sqref="T227:Y227">
    <cfRule type="expression" dxfId="941" priority="1434">
      <formula>INDIRECT(ADDRESS(ROW(),COLUMN()))=TRUNC(INDIRECT(ADDRESS(ROW(),COLUMN())))</formula>
    </cfRule>
  </conditionalFormatting>
  <conditionalFormatting sqref="Z228">
    <cfRule type="expression" dxfId="940" priority="1435">
      <formula>INDIRECT(ADDRESS(ROW(),COLUMN()))=TRUNC(INDIRECT(ADDRESS(ROW(),COLUMN())))</formula>
    </cfRule>
  </conditionalFormatting>
  <conditionalFormatting sqref="Z227">
    <cfRule type="expression" dxfId="939" priority="1436">
      <formula>INDIRECT(ADDRESS(ROW(),COLUMN()))=TRUNC(INDIRECT(ADDRESS(ROW(),COLUMN())))</formula>
    </cfRule>
  </conditionalFormatting>
  <conditionalFormatting sqref="AA228:AF228">
    <cfRule type="expression" dxfId="938" priority="1437">
      <formula>INDIRECT(ADDRESS(ROW(),COLUMN()))=TRUNC(INDIRECT(ADDRESS(ROW(),COLUMN())))</formula>
    </cfRule>
  </conditionalFormatting>
  <conditionalFormatting sqref="AA227:AF227">
    <cfRule type="expression" dxfId="937" priority="1438">
      <formula>INDIRECT(ADDRESS(ROW(),COLUMN()))=TRUNC(INDIRECT(ADDRESS(ROW(),COLUMN())))</formula>
    </cfRule>
  </conditionalFormatting>
  <conditionalFormatting sqref="AG228">
    <cfRule type="expression" dxfId="936" priority="1439">
      <formula>INDIRECT(ADDRESS(ROW(),COLUMN()))=TRUNC(INDIRECT(ADDRESS(ROW(),COLUMN())))</formula>
    </cfRule>
  </conditionalFormatting>
  <conditionalFormatting sqref="AG227">
    <cfRule type="expression" dxfId="935" priority="1440">
      <formula>INDIRECT(ADDRESS(ROW(),COLUMN()))=TRUNC(INDIRECT(ADDRESS(ROW(),COLUMN())))</formula>
    </cfRule>
  </conditionalFormatting>
  <conditionalFormatting sqref="AH228:AM228">
    <cfRule type="expression" dxfId="934" priority="1441">
      <formula>INDIRECT(ADDRESS(ROW(),COLUMN()))=TRUNC(INDIRECT(ADDRESS(ROW(),COLUMN())))</formula>
    </cfRule>
  </conditionalFormatting>
  <conditionalFormatting sqref="AH227:AM227">
    <cfRule type="expression" dxfId="933" priority="1442">
      <formula>INDIRECT(ADDRESS(ROW(),COLUMN()))=TRUNC(INDIRECT(ADDRESS(ROW(),COLUMN())))</formula>
    </cfRule>
  </conditionalFormatting>
  <conditionalFormatting sqref="AN228">
    <cfRule type="expression" dxfId="932" priority="1443">
      <formula>INDIRECT(ADDRESS(ROW(),COLUMN()))=TRUNC(INDIRECT(ADDRESS(ROW(),COLUMN())))</formula>
    </cfRule>
  </conditionalFormatting>
  <conditionalFormatting sqref="AN227">
    <cfRule type="expression" dxfId="931" priority="1444">
      <formula>INDIRECT(ADDRESS(ROW(),COLUMN()))=TRUNC(INDIRECT(ADDRESS(ROW(),COLUMN())))</formula>
    </cfRule>
  </conditionalFormatting>
  <conditionalFormatting sqref="AO228:AT228">
    <cfRule type="expression" dxfId="930" priority="1445">
      <formula>INDIRECT(ADDRESS(ROW(),COLUMN()))=TRUNC(INDIRECT(ADDRESS(ROW(),COLUMN())))</formula>
    </cfRule>
  </conditionalFormatting>
  <conditionalFormatting sqref="AO227:AT227">
    <cfRule type="expression" dxfId="929" priority="1446">
      <formula>INDIRECT(ADDRESS(ROW(),COLUMN()))=TRUNC(INDIRECT(ADDRESS(ROW(),COLUMN())))</formula>
    </cfRule>
  </conditionalFormatting>
  <conditionalFormatting sqref="AU228">
    <cfRule type="expression" dxfId="928" priority="1447">
      <formula>INDIRECT(ADDRESS(ROW(),COLUMN()))=TRUNC(INDIRECT(ADDRESS(ROW(),COLUMN())))</formula>
    </cfRule>
  </conditionalFormatting>
  <conditionalFormatting sqref="AU227">
    <cfRule type="expression" dxfId="927" priority="1448">
      <formula>INDIRECT(ADDRESS(ROW(),COLUMN()))=TRUNC(INDIRECT(ADDRESS(ROW(),COLUMN())))</formula>
    </cfRule>
  </conditionalFormatting>
  <conditionalFormatting sqref="AV228:AW228">
    <cfRule type="expression" dxfId="926" priority="1449">
      <formula>INDIRECT(ADDRESS(ROW(),COLUMN()))=TRUNC(INDIRECT(ADDRESS(ROW(),COLUMN())))</formula>
    </cfRule>
  </conditionalFormatting>
  <conditionalFormatting sqref="AV227:AW227">
    <cfRule type="expression" dxfId="925" priority="1450">
      <formula>INDIRECT(ADDRESS(ROW(),COLUMN()))=TRUNC(INDIRECT(ADDRESS(ROW(),COLUMN())))</formula>
    </cfRule>
  </conditionalFormatting>
  <conditionalFormatting sqref="AX230:BA231">
    <cfRule type="expression" dxfId="924" priority="1451">
      <formula>INDIRECT(ADDRESS(ROW(),COLUMN()))=TRUNC(INDIRECT(ADDRESS(ROW(),COLUMN())))</formula>
    </cfRule>
  </conditionalFormatting>
  <conditionalFormatting sqref="S231">
    <cfRule type="expression" dxfId="923" priority="1452">
      <formula>INDIRECT(ADDRESS(ROW(),COLUMN()))=TRUNC(INDIRECT(ADDRESS(ROW(),COLUMN())))</formula>
    </cfRule>
  </conditionalFormatting>
  <conditionalFormatting sqref="S230">
    <cfRule type="expression" dxfId="922" priority="1453">
      <formula>INDIRECT(ADDRESS(ROW(),COLUMN()))=TRUNC(INDIRECT(ADDRESS(ROW(),COLUMN())))</formula>
    </cfRule>
  </conditionalFormatting>
  <conditionalFormatting sqref="T231:Y231">
    <cfRule type="expression" dxfId="921" priority="1454">
      <formula>INDIRECT(ADDRESS(ROW(),COLUMN()))=TRUNC(INDIRECT(ADDRESS(ROW(),COLUMN())))</formula>
    </cfRule>
  </conditionalFormatting>
  <conditionalFormatting sqref="T230:Y230">
    <cfRule type="expression" dxfId="920" priority="1455">
      <formula>INDIRECT(ADDRESS(ROW(),COLUMN()))=TRUNC(INDIRECT(ADDRESS(ROW(),COLUMN())))</formula>
    </cfRule>
  </conditionalFormatting>
  <conditionalFormatting sqref="Z231">
    <cfRule type="expression" dxfId="919" priority="1456">
      <formula>INDIRECT(ADDRESS(ROW(),COLUMN()))=TRUNC(INDIRECT(ADDRESS(ROW(),COLUMN())))</formula>
    </cfRule>
  </conditionalFormatting>
  <conditionalFormatting sqref="Z230">
    <cfRule type="expression" dxfId="918" priority="1457">
      <formula>INDIRECT(ADDRESS(ROW(),COLUMN()))=TRUNC(INDIRECT(ADDRESS(ROW(),COLUMN())))</formula>
    </cfRule>
  </conditionalFormatting>
  <conditionalFormatting sqref="AA231:AF231">
    <cfRule type="expression" dxfId="917" priority="1458">
      <formula>INDIRECT(ADDRESS(ROW(),COLUMN()))=TRUNC(INDIRECT(ADDRESS(ROW(),COLUMN())))</formula>
    </cfRule>
  </conditionalFormatting>
  <conditionalFormatting sqref="AA230:AF230">
    <cfRule type="expression" dxfId="916" priority="1459">
      <formula>INDIRECT(ADDRESS(ROW(),COLUMN()))=TRUNC(INDIRECT(ADDRESS(ROW(),COLUMN())))</formula>
    </cfRule>
  </conditionalFormatting>
  <conditionalFormatting sqref="AG231">
    <cfRule type="expression" dxfId="915" priority="1460">
      <formula>INDIRECT(ADDRESS(ROW(),COLUMN()))=TRUNC(INDIRECT(ADDRESS(ROW(),COLUMN())))</formula>
    </cfRule>
  </conditionalFormatting>
  <conditionalFormatting sqref="AG230">
    <cfRule type="expression" dxfId="914" priority="1461">
      <formula>INDIRECT(ADDRESS(ROW(),COLUMN()))=TRUNC(INDIRECT(ADDRESS(ROW(),COLUMN())))</formula>
    </cfRule>
  </conditionalFormatting>
  <conditionalFormatting sqref="AH231:AM231">
    <cfRule type="expression" dxfId="913" priority="1462">
      <formula>INDIRECT(ADDRESS(ROW(),COLUMN()))=TRUNC(INDIRECT(ADDRESS(ROW(),COLUMN())))</formula>
    </cfRule>
  </conditionalFormatting>
  <conditionalFormatting sqref="AH230:AM230">
    <cfRule type="expression" dxfId="912" priority="1463">
      <formula>INDIRECT(ADDRESS(ROW(),COLUMN()))=TRUNC(INDIRECT(ADDRESS(ROW(),COLUMN())))</formula>
    </cfRule>
  </conditionalFormatting>
  <conditionalFormatting sqref="AN231">
    <cfRule type="expression" dxfId="911" priority="1464">
      <formula>INDIRECT(ADDRESS(ROW(),COLUMN()))=TRUNC(INDIRECT(ADDRESS(ROW(),COLUMN())))</formula>
    </cfRule>
  </conditionalFormatting>
  <conditionalFormatting sqref="AN230">
    <cfRule type="expression" dxfId="910" priority="1465">
      <formula>INDIRECT(ADDRESS(ROW(),COLUMN()))=TRUNC(INDIRECT(ADDRESS(ROW(),COLUMN())))</formula>
    </cfRule>
  </conditionalFormatting>
  <conditionalFormatting sqref="AO231:AT231">
    <cfRule type="expression" dxfId="909" priority="1466">
      <formula>INDIRECT(ADDRESS(ROW(),COLUMN()))=TRUNC(INDIRECT(ADDRESS(ROW(),COLUMN())))</formula>
    </cfRule>
  </conditionalFormatting>
  <conditionalFormatting sqref="AO230:AT230">
    <cfRule type="expression" dxfId="908" priority="1467">
      <formula>INDIRECT(ADDRESS(ROW(),COLUMN()))=TRUNC(INDIRECT(ADDRESS(ROW(),COLUMN())))</formula>
    </cfRule>
  </conditionalFormatting>
  <conditionalFormatting sqref="AU231">
    <cfRule type="expression" dxfId="907" priority="1468">
      <formula>INDIRECT(ADDRESS(ROW(),COLUMN()))=TRUNC(INDIRECT(ADDRESS(ROW(),COLUMN())))</formula>
    </cfRule>
  </conditionalFormatting>
  <conditionalFormatting sqref="AU230">
    <cfRule type="expression" dxfId="906" priority="1469">
      <formula>INDIRECT(ADDRESS(ROW(),COLUMN()))=TRUNC(INDIRECT(ADDRESS(ROW(),COLUMN())))</formula>
    </cfRule>
  </conditionalFormatting>
  <conditionalFormatting sqref="AV231:AW231">
    <cfRule type="expression" dxfId="905" priority="1470">
      <formula>INDIRECT(ADDRESS(ROW(),COLUMN()))=TRUNC(INDIRECT(ADDRESS(ROW(),COLUMN())))</formula>
    </cfRule>
  </conditionalFormatting>
  <conditionalFormatting sqref="AV230:AW230">
    <cfRule type="expression" dxfId="904" priority="1471">
      <formula>INDIRECT(ADDRESS(ROW(),COLUMN()))=TRUNC(INDIRECT(ADDRESS(ROW(),COLUMN())))</formula>
    </cfRule>
  </conditionalFormatting>
  <conditionalFormatting sqref="AX233:BA234">
    <cfRule type="expression" dxfId="903" priority="1472">
      <formula>INDIRECT(ADDRESS(ROW(),COLUMN()))=TRUNC(INDIRECT(ADDRESS(ROW(),COLUMN())))</formula>
    </cfRule>
  </conditionalFormatting>
  <conditionalFormatting sqref="S234">
    <cfRule type="expression" dxfId="902" priority="1473">
      <formula>INDIRECT(ADDRESS(ROW(),COLUMN()))=TRUNC(INDIRECT(ADDRESS(ROW(),COLUMN())))</formula>
    </cfRule>
  </conditionalFormatting>
  <conditionalFormatting sqref="S233">
    <cfRule type="expression" dxfId="901" priority="1474">
      <formula>INDIRECT(ADDRESS(ROW(),COLUMN()))=TRUNC(INDIRECT(ADDRESS(ROW(),COLUMN())))</formula>
    </cfRule>
  </conditionalFormatting>
  <conditionalFormatting sqref="T234:Y234">
    <cfRule type="expression" dxfId="900" priority="1475">
      <formula>INDIRECT(ADDRESS(ROW(),COLUMN()))=TRUNC(INDIRECT(ADDRESS(ROW(),COLUMN())))</formula>
    </cfRule>
  </conditionalFormatting>
  <conditionalFormatting sqref="T233:Y233">
    <cfRule type="expression" dxfId="899" priority="1476">
      <formula>INDIRECT(ADDRESS(ROW(),COLUMN()))=TRUNC(INDIRECT(ADDRESS(ROW(),COLUMN())))</formula>
    </cfRule>
  </conditionalFormatting>
  <conditionalFormatting sqref="Z234">
    <cfRule type="expression" dxfId="898" priority="1477">
      <formula>INDIRECT(ADDRESS(ROW(),COLUMN()))=TRUNC(INDIRECT(ADDRESS(ROW(),COLUMN())))</formula>
    </cfRule>
  </conditionalFormatting>
  <conditionalFormatting sqref="Z233">
    <cfRule type="expression" dxfId="897" priority="1478">
      <formula>INDIRECT(ADDRESS(ROW(),COLUMN()))=TRUNC(INDIRECT(ADDRESS(ROW(),COLUMN())))</formula>
    </cfRule>
  </conditionalFormatting>
  <conditionalFormatting sqref="AA234:AF234">
    <cfRule type="expression" dxfId="896" priority="1479">
      <formula>INDIRECT(ADDRESS(ROW(),COLUMN()))=TRUNC(INDIRECT(ADDRESS(ROW(),COLUMN())))</formula>
    </cfRule>
  </conditionalFormatting>
  <conditionalFormatting sqref="AA233:AF233">
    <cfRule type="expression" dxfId="895" priority="1480">
      <formula>INDIRECT(ADDRESS(ROW(),COLUMN()))=TRUNC(INDIRECT(ADDRESS(ROW(),COLUMN())))</formula>
    </cfRule>
  </conditionalFormatting>
  <conditionalFormatting sqref="AG234">
    <cfRule type="expression" dxfId="894" priority="1481">
      <formula>INDIRECT(ADDRESS(ROW(),COLUMN()))=TRUNC(INDIRECT(ADDRESS(ROW(),COLUMN())))</formula>
    </cfRule>
  </conditionalFormatting>
  <conditionalFormatting sqref="AG233">
    <cfRule type="expression" dxfId="893" priority="1482">
      <formula>INDIRECT(ADDRESS(ROW(),COLUMN()))=TRUNC(INDIRECT(ADDRESS(ROW(),COLUMN())))</formula>
    </cfRule>
  </conditionalFormatting>
  <conditionalFormatting sqref="AH234:AM234">
    <cfRule type="expression" dxfId="892" priority="1483">
      <formula>INDIRECT(ADDRESS(ROW(),COLUMN()))=TRUNC(INDIRECT(ADDRESS(ROW(),COLUMN())))</formula>
    </cfRule>
  </conditionalFormatting>
  <conditionalFormatting sqref="AH233:AM233">
    <cfRule type="expression" dxfId="891" priority="1484">
      <formula>INDIRECT(ADDRESS(ROW(),COLUMN()))=TRUNC(INDIRECT(ADDRESS(ROW(),COLUMN())))</formula>
    </cfRule>
  </conditionalFormatting>
  <conditionalFormatting sqref="AN234">
    <cfRule type="expression" dxfId="890" priority="1485">
      <formula>INDIRECT(ADDRESS(ROW(),COLUMN()))=TRUNC(INDIRECT(ADDRESS(ROW(),COLUMN())))</formula>
    </cfRule>
  </conditionalFormatting>
  <conditionalFormatting sqref="AN233">
    <cfRule type="expression" dxfId="889" priority="1486">
      <formula>INDIRECT(ADDRESS(ROW(),COLUMN()))=TRUNC(INDIRECT(ADDRESS(ROW(),COLUMN())))</formula>
    </cfRule>
  </conditionalFormatting>
  <conditionalFormatting sqref="AO234:AT234">
    <cfRule type="expression" dxfId="888" priority="1487">
      <formula>INDIRECT(ADDRESS(ROW(),COLUMN()))=TRUNC(INDIRECT(ADDRESS(ROW(),COLUMN())))</formula>
    </cfRule>
  </conditionalFormatting>
  <conditionalFormatting sqref="AO233:AT233">
    <cfRule type="expression" dxfId="887" priority="1488">
      <formula>INDIRECT(ADDRESS(ROW(),COLUMN()))=TRUNC(INDIRECT(ADDRESS(ROW(),COLUMN())))</formula>
    </cfRule>
  </conditionalFormatting>
  <conditionalFormatting sqref="AU234">
    <cfRule type="expression" dxfId="886" priority="1489">
      <formula>INDIRECT(ADDRESS(ROW(),COLUMN()))=TRUNC(INDIRECT(ADDRESS(ROW(),COLUMN())))</formula>
    </cfRule>
  </conditionalFormatting>
  <conditionalFormatting sqref="AU233">
    <cfRule type="expression" dxfId="885" priority="1490">
      <formula>INDIRECT(ADDRESS(ROW(),COLUMN()))=TRUNC(INDIRECT(ADDRESS(ROW(),COLUMN())))</formula>
    </cfRule>
  </conditionalFormatting>
  <conditionalFormatting sqref="AV234:AW234">
    <cfRule type="expression" dxfId="884" priority="1491">
      <formula>INDIRECT(ADDRESS(ROW(),COLUMN()))=TRUNC(INDIRECT(ADDRESS(ROW(),COLUMN())))</formula>
    </cfRule>
  </conditionalFormatting>
  <conditionalFormatting sqref="AV233:AW233">
    <cfRule type="expression" dxfId="883" priority="1492">
      <formula>INDIRECT(ADDRESS(ROW(),COLUMN()))=TRUNC(INDIRECT(ADDRESS(ROW(),COLUMN())))</formula>
    </cfRule>
  </conditionalFormatting>
  <conditionalFormatting sqref="AX236:BA237">
    <cfRule type="expression" dxfId="882" priority="1493">
      <formula>INDIRECT(ADDRESS(ROW(),COLUMN()))=TRUNC(INDIRECT(ADDRESS(ROW(),COLUMN())))</formula>
    </cfRule>
  </conditionalFormatting>
  <conditionalFormatting sqref="S237">
    <cfRule type="expression" dxfId="881" priority="1494">
      <formula>INDIRECT(ADDRESS(ROW(),COLUMN()))=TRUNC(INDIRECT(ADDRESS(ROW(),COLUMN())))</formula>
    </cfRule>
  </conditionalFormatting>
  <conditionalFormatting sqref="S236">
    <cfRule type="expression" dxfId="880" priority="1495">
      <formula>INDIRECT(ADDRESS(ROW(),COLUMN()))=TRUNC(INDIRECT(ADDRESS(ROW(),COLUMN())))</formula>
    </cfRule>
  </conditionalFormatting>
  <conditionalFormatting sqref="T237:Y237">
    <cfRule type="expression" dxfId="879" priority="1496">
      <formula>INDIRECT(ADDRESS(ROW(),COLUMN()))=TRUNC(INDIRECT(ADDRESS(ROW(),COLUMN())))</formula>
    </cfRule>
  </conditionalFormatting>
  <conditionalFormatting sqref="T236:Y236">
    <cfRule type="expression" dxfId="878" priority="1497">
      <formula>INDIRECT(ADDRESS(ROW(),COLUMN()))=TRUNC(INDIRECT(ADDRESS(ROW(),COLUMN())))</formula>
    </cfRule>
  </conditionalFormatting>
  <conditionalFormatting sqref="Z237">
    <cfRule type="expression" dxfId="877" priority="1498">
      <formula>INDIRECT(ADDRESS(ROW(),COLUMN()))=TRUNC(INDIRECT(ADDRESS(ROW(),COLUMN())))</formula>
    </cfRule>
  </conditionalFormatting>
  <conditionalFormatting sqref="Z236">
    <cfRule type="expression" dxfId="876" priority="1499">
      <formula>INDIRECT(ADDRESS(ROW(),COLUMN()))=TRUNC(INDIRECT(ADDRESS(ROW(),COLUMN())))</formula>
    </cfRule>
  </conditionalFormatting>
  <conditionalFormatting sqref="AA237:AF237">
    <cfRule type="expression" dxfId="875" priority="1500">
      <formula>INDIRECT(ADDRESS(ROW(),COLUMN()))=TRUNC(INDIRECT(ADDRESS(ROW(),COLUMN())))</formula>
    </cfRule>
  </conditionalFormatting>
  <conditionalFormatting sqref="AA236:AF236">
    <cfRule type="expression" dxfId="874" priority="1501">
      <formula>INDIRECT(ADDRESS(ROW(),COLUMN()))=TRUNC(INDIRECT(ADDRESS(ROW(),COLUMN())))</formula>
    </cfRule>
  </conditionalFormatting>
  <conditionalFormatting sqref="AG237">
    <cfRule type="expression" dxfId="873" priority="1502">
      <formula>INDIRECT(ADDRESS(ROW(),COLUMN()))=TRUNC(INDIRECT(ADDRESS(ROW(),COLUMN())))</formula>
    </cfRule>
  </conditionalFormatting>
  <conditionalFormatting sqref="AG236">
    <cfRule type="expression" dxfId="872" priority="1503">
      <formula>INDIRECT(ADDRESS(ROW(),COLUMN()))=TRUNC(INDIRECT(ADDRESS(ROW(),COLUMN())))</formula>
    </cfRule>
  </conditionalFormatting>
  <conditionalFormatting sqref="AH237:AM237">
    <cfRule type="expression" dxfId="871" priority="1504">
      <formula>INDIRECT(ADDRESS(ROW(),COLUMN()))=TRUNC(INDIRECT(ADDRESS(ROW(),COLUMN())))</formula>
    </cfRule>
  </conditionalFormatting>
  <conditionalFormatting sqref="AH236:AM236">
    <cfRule type="expression" dxfId="870" priority="1505">
      <formula>INDIRECT(ADDRESS(ROW(),COLUMN()))=TRUNC(INDIRECT(ADDRESS(ROW(),COLUMN())))</formula>
    </cfRule>
  </conditionalFormatting>
  <conditionalFormatting sqref="AN237">
    <cfRule type="expression" dxfId="869" priority="1506">
      <formula>INDIRECT(ADDRESS(ROW(),COLUMN()))=TRUNC(INDIRECT(ADDRESS(ROW(),COLUMN())))</formula>
    </cfRule>
  </conditionalFormatting>
  <conditionalFormatting sqref="AN236">
    <cfRule type="expression" dxfId="868" priority="1507">
      <formula>INDIRECT(ADDRESS(ROW(),COLUMN()))=TRUNC(INDIRECT(ADDRESS(ROW(),COLUMN())))</formula>
    </cfRule>
  </conditionalFormatting>
  <conditionalFormatting sqref="AO237:AT237">
    <cfRule type="expression" dxfId="867" priority="1508">
      <formula>INDIRECT(ADDRESS(ROW(),COLUMN()))=TRUNC(INDIRECT(ADDRESS(ROW(),COLUMN())))</formula>
    </cfRule>
  </conditionalFormatting>
  <conditionalFormatting sqref="AO236:AT236">
    <cfRule type="expression" dxfId="866" priority="1509">
      <formula>INDIRECT(ADDRESS(ROW(),COLUMN()))=TRUNC(INDIRECT(ADDRESS(ROW(),COLUMN())))</formula>
    </cfRule>
  </conditionalFormatting>
  <conditionalFormatting sqref="AU237">
    <cfRule type="expression" dxfId="865" priority="1510">
      <formula>INDIRECT(ADDRESS(ROW(),COLUMN()))=TRUNC(INDIRECT(ADDRESS(ROW(),COLUMN())))</formula>
    </cfRule>
  </conditionalFormatting>
  <conditionalFormatting sqref="AU236">
    <cfRule type="expression" dxfId="864" priority="1511">
      <formula>INDIRECT(ADDRESS(ROW(),COLUMN()))=TRUNC(INDIRECT(ADDRESS(ROW(),COLUMN())))</formula>
    </cfRule>
  </conditionalFormatting>
  <conditionalFormatting sqref="AV237:AW237">
    <cfRule type="expression" dxfId="863" priority="1512">
      <formula>INDIRECT(ADDRESS(ROW(),COLUMN()))=TRUNC(INDIRECT(ADDRESS(ROW(),COLUMN())))</formula>
    </cfRule>
  </conditionalFormatting>
  <conditionalFormatting sqref="AV236:AW236">
    <cfRule type="expression" dxfId="862" priority="1513">
      <formula>INDIRECT(ADDRESS(ROW(),COLUMN()))=TRUNC(INDIRECT(ADDRESS(ROW(),COLUMN())))</formula>
    </cfRule>
  </conditionalFormatting>
  <conditionalFormatting sqref="AX239:BA240">
    <cfRule type="expression" dxfId="861" priority="1514">
      <formula>INDIRECT(ADDRESS(ROW(),COLUMN()))=TRUNC(INDIRECT(ADDRESS(ROW(),COLUMN())))</formula>
    </cfRule>
  </conditionalFormatting>
  <conditionalFormatting sqref="S240">
    <cfRule type="expression" dxfId="860" priority="1515">
      <formula>INDIRECT(ADDRESS(ROW(),COLUMN()))=TRUNC(INDIRECT(ADDRESS(ROW(),COLUMN())))</formula>
    </cfRule>
  </conditionalFormatting>
  <conditionalFormatting sqref="S239">
    <cfRule type="expression" dxfId="859" priority="1516">
      <formula>INDIRECT(ADDRESS(ROW(),COLUMN()))=TRUNC(INDIRECT(ADDRESS(ROW(),COLUMN())))</formula>
    </cfRule>
  </conditionalFormatting>
  <conditionalFormatting sqref="T240:Y240">
    <cfRule type="expression" dxfId="858" priority="1517">
      <formula>INDIRECT(ADDRESS(ROW(),COLUMN()))=TRUNC(INDIRECT(ADDRESS(ROW(),COLUMN())))</formula>
    </cfRule>
  </conditionalFormatting>
  <conditionalFormatting sqref="T239:Y239">
    <cfRule type="expression" dxfId="857" priority="1518">
      <formula>INDIRECT(ADDRESS(ROW(),COLUMN()))=TRUNC(INDIRECT(ADDRESS(ROW(),COLUMN())))</formula>
    </cfRule>
  </conditionalFormatting>
  <conditionalFormatting sqref="Z240">
    <cfRule type="expression" dxfId="856" priority="1519">
      <formula>INDIRECT(ADDRESS(ROW(),COLUMN()))=TRUNC(INDIRECT(ADDRESS(ROW(),COLUMN())))</formula>
    </cfRule>
  </conditionalFormatting>
  <conditionalFormatting sqref="Z239">
    <cfRule type="expression" dxfId="855" priority="1520">
      <formula>INDIRECT(ADDRESS(ROW(),COLUMN()))=TRUNC(INDIRECT(ADDRESS(ROW(),COLUMN())))</formula>
    </cfRule>
  </conditionalFormatting>
  <conditionalFormatting sqref="AA240:AF240">
    <cfRule type="expression" dxfId="854" priority="1521">
      <formula>INDIRECT(ADDRESS(ROW(),COLUMN()))=TRUNC(INDIRECT(ADDRESS(ROW(),COLUMN())))</formula>
    </cfRule>
  </conditionalFormatting>
  <conditionalFormatting sqref="AA239:AF239">
    <cfRule type="expression" dxfId="853" priority="1522">
      <formula>INDIRECT(ADDRESS(ROW(),COLUMN()))=TRUNC(INDIRECT(ADDRESS(ROW(),COLUMN())))</formula>
    </cfRule>
  </conditionalFormatting>
  <conditionalFormatting sqref="AG240">
    <cfRule type="expression" dxfId="852" priority="1523">
      <formula>INDIRECT(ADDRESS(ROW(),COLUMN()))=TRUNC(INDIRECT(ADDRESS(ROW(),COLUMN())))</formula>
    </cfRule>
  </conditionalFormatting>
  <conditionalFormatting sqref="AG239">
    <cfRule type="expression" dxfId="851" priority="1524">
      <formula>INDIRECT(ADDRESS(ROW(),COLUMN()))=TRUNC(INDIRECT(ADDRESS(ROW(),COLUMN())))</formula>
    </cfRule>
  </conditionalFormatting>
  <conditionalFormatting sqref="AH240:AM240">
    <cfRule type="expression" dxfId="850" priority="1525">
      <formula>INDIRECT(ADDRESS(ROW(),COLUMN()))=TRUNC(INDIRECT(ADDRESS(ROW(),COLUMN())))</formula>
    </cfRule>
  </conditionalFormatting>
  <conditionalFormatting sqref="AH239:AM239">
    <cfRule type="expression" dxfId="849" priority="1526">
      <formula>INDIRECT(ADDRESS(ROW(),COLUMN()))=TRUNC(INDIRECT(ADDRESS(ROW(),COLUMN())))</formula>
    </cfRule>
  </conditionalFormatting>
  <conditionalFormatting sqref="AN240">
    <cfRule type="expression" dxfId="848" priority="1527">
      <formula>INDIRECT(ADDRESS(ROW(),COLUMN()))=TRUNC(INDIRECT(ADDRESS(ROW(),COLUMN())))</formula>
    </cfRule>
  </conditionalFormatting>
  <conditionalFormatting sqref="AN239">
    <cfRule type="expression" dxfId="847" priority="1528">
      <formula>INDIRECT(ADDRESS(ROW(),COLUMN()))=TRUNC(INDIRECT(ADDRESS(ROW(),COLUMN())))</formula>
    </cfRule>
  </conditionalFormatting>
  <conditionalFormatting sqref="AO240:AT240">
    <cfRule type="expression" dxfId="846" priority="1529">
      <formula>INDIRECT(ADDRESS(ROW(),COLUMN()))=TRUNC(INDIRECT(ADDRESS(ROW(),COLUMN())))</formula>
    </cfRule>
  </conditionalFormatting>
  <conditionalFormatting sqref="AO239:AT239">
    <cfRule type="expression" dxfId="845" priority="1530">
      <formula>INDIRECT(ADDRESS(ROW(),COLUMN()))=TRUNC(INDIRECT(ADDRESS(ROW(),COLUMN())))</formula>
    </cfRule>
  </conditionalFormatting>
  <conditionalFormatting sqref="AU240">
    <cfRule type="expression" dxfId="844" priority="1531">
      <formula>INDIRECT(ADDRESS(ROW(),COLUMN()))=TRUNC(INDIRECT(ADDRESS(ROW(),COLUMN())))</formula>
    </cfRule>
  </conditionalFormatting>
  <conditionalFormatting sqref="AU239">
    <cfRule type="expression" dxfId="843" priority="1532">
      <formula>INDIRECT(ADDRESS(ROW(),COLUMN()))=TRUNC(INDIRECT(ADDRESS(ROW(),COLUMN())))</formula>
    </cfRule>
  </conditionalFormatting>
  <conditionalFormatting sqref="AV240:AW240">
    <cfRule type="expression" dxfId="842" priority="1533">
      <formula>INDIRECT(ADDRESS(ROW(),COLUMN()))=TRUNC(INDIRECT(ADDRESS(ROW(),COLUMN())))</formula>
    </cfRule>
  </conditionalFormatting>
  <conditionalFormatting sqref="AV239:AW239">
    <cfRule type="expression" dxfId="841" priority="1534">
      <formula>INDIRECT(ADDRESS(ROW(),COLUMN()))=TRUNC(INDIRECT(ADDRESS(ROW(),COLUMN())))</formula>
    </cfRule>
  </conditionalFormatting>
  <conditionalFormatting sqref="AX242:BA243">
    <cfRule type="expression" dxfId="840" priority="1535">
      <formula>INDIRECT(ADDRESS(ROW(),COLUMN()))=TRUNC(INDIRECT(ADDRESS(ROW(),COLUMN())))</formula>
    </cfRule>
  </conditionalFormatting>
  <conditionalFormatting sqref="S243">
    <cfRule type="expression" dxfId="839" priority="1536">
      <formula>INDIRECT(ADDRESS(ROW(),COLUMN()))=TRUNC(INDIRECT(ADDRESS(ROW(),COLUMN())))</formula>
    </cfRule>
  </conditionalFormatting>
  <conditionalFormatting sqref="S242">
    <cfRule type="expression" dxfId="838" priority="1537">
      <formula>INDIRECT(ADDRESS(ROW(),COLUMN()))=TRUNC(INDIRECT(ADDRESS(ROW(),COLUMN())))</formula>
    </cfRule>
  </conditionalFormatting>
  <conditionalFormatting sqref="T243:Y243">
    <cfRule type="expression" dxfId="837" priority="1538">
      <formula>INDIRECT(ADDRESS(ROW(),COLUMN()))=TRUNC(INDIRECT(ADDRESS(ROW(),COLUMN())))</formula>
    </cfRule>
  </conditionalFormatting>
  <conditionalFormatting sqref="T242:Y242">
    <cfRule type="expression" dxfId="836" priority="1539">
      <formula>INDIRECT(ADDRESS(ROW(),COLUMN()))=TRUNC(INDIRECT(ADDRESS(ROW(),COLUMN())))</formula>
    </cfRule>
  </conditionalFormatting>
  <conditionalFormatting sqref="Z243">
    <cfRule type="expression" dxfId="835" priority="1540">
      <formula>INDIRECT(ADDRESS(ROW(),COLUMN()))=TRUNC(INDIRECT(ADDRESS(ROW(),COLUMN())))</formula>
    </cfRule>
  </conditionalFormatting>
  <conditionalFormatting sqref="Z242">
    <cfRule type="expression" dxfId="834" priority="1541">
      <formula>INDIRECT(ADDRESS(ROW(),COLUMN()))=TRUNC(INDIRECT(ADDRESS(ROW(),COLUMN())))</formula>
    </cfRule>
  </conditionalFormatting>
  <conditionalFormatting sqref="AA243:AF243">
    <cfRule type="expression" dxfId="833" priority="1542">
      <formula>INDIRECT(ADDRESS(ROW(),COLUMN()))=TRUNC(INDIRECT(ADDRESS(ROW(),COLUMN())))</formula>
    </cfRule>
  </conditionalFormatting>
  <conditionalFormatting sqref="AA242:AF242">
    <cfRule type="expression" dxfId="832" priority="1543">
      <formula>INDIRECT(ADDRESS(ROW(),COLUMN()))=TRUNC(INDIRECT(ADDRESS(ROW(),COLUMN())))</formula>
    </cfRule>
  </conditionalFormatting>
  <conditionalFormatting sqref="AG243">
    <cfRule type="expression" dxfId="831" priority="1544">
      <formula>INDIRECT(ADDRESS(ROW(),COLUMN()))=TRUNC(INDIRECT(ADDRESS(ROW(),COLUMN())))</formula>
    </cfRule>
  </conditionalFormatting>
  <conditionalFormatting sqref="AG242">
    <cfRule type="expression" dxfId="830" priority="1545">
      <formula>INDIRECT(ADDRESS(ROW(),COLUMN()))=TRUNC(INDIRECT(ADDRESS(ROW(),COLUMN())))</formula>
    </cfRule>
  </conditionalFormatting>
  <conditionalFormatting sqref="AH243:AM243">
    <cfRule type="expression" dxfId="829" priority="1546">
      <formula>INDIRECT(ADDRESS(ROW(),COLUMN()))=TRUNC(INDIRECT(ADDRESS(ROW(),COLUMN())))</formula>
    </cfRule>
  </conditionalFormatting>
  <conditionalFormatting sqref="AH242:AM242">
    <cfRule type="expression" dxfId="828" priority="1547">
      <formula>INDIRECT(ADDRESS(ROW(),COLUMN()))=TRUNC(INDIRECT(ADDRESS(ROW(),COLUMN())))</formula>
    </cfRule>
  </conditionalFormatting>
  <conditionalFormatting sqref="AN243">
    <cfRule type="expression" dxfId="827" priority="1548">
      <formula>INDIRECT(ADDRESS(ROW(),COLUMN()))=TRUNC(INDIRECT(ADDRESS(ROW(),COLUMN())))</formula>
    </cfRule>
  </conditionalFormatting>
  <conditionalFormatting sqref="AN242">
    <cfRule type="expression" dxfId="826" priority="1549">
      <formula>INDIRECT(ADDRESS(ROW(),COLUMN()))=TRUNC(INDIRECT(ADDRESS(ROW(),COLUMN())))</formula>
    </cfRule>
  </conditionalFormatting>
  <conditionalFormatting sqref="AO243:AT243">
    <cfRule type="expression" dxfId="825" priority="1550">
      <formula>INDIRECT(ADDRESS(ROW(),COLUMN()))=TRUNC(INDIRECT(ADDRESS(ROW(),COLUMN())))</formula>
    </cfRule>
  </conditionalFormatting>
  <conditionalFormatting sqref="AO242:AT242">
    <cfRule type="expression" dxfId="824" priority="1551">
      <formula>INDIRECT(ADDRESS(ROW(),COLUMN()))=TRUNC(INDIRECT(ADDRESS(ROW(),COLUMN())))</formula>
    </cfRule>
  </conditionalFormatting>
  <conditionalFormatting sqref="AU243">
    <cfRule type="expression" dxfId="823" priority="1552">
      <formula>INDIRECT(ADDRESS(ROW(),COLUMN()))=TRUNC(INDIRECT(ADDRESS(ROW(),COLUMN())))</formula>
    </cfRule>
  </conditionalFormatting>
  <conditionalFormatting sqref="AU242">
    <cfRule type="expression" dxfId="822" priority="1553">
      <formula>INDIRECT(ADDRESS(ROW(),COLUMN()))=TRUNC(INDIRECT(ADDRESS(ROW(),COLUMN())))</formula>
    </cfRule>
  </conditionalFormatting>
  <conditionalFormatting sqref="AV243:AW243">
    <cfRule type="expression" dxfId="821" priority="1554">
      <formula>INDIRECT(ADDRESS(ROW(),COLUMN()))=TRUNC(INDIRECT(ADDRESS(ROW(),COLUMN())))</formula>
    </cfRule>
  </conditionalFormatting>
  <conditionalFormatting sqref="AV242:AW242">
    <cfRule type="expression" dxfId="820" priority="1555">
      <formula>INDIRECT(ADDRESS(ROW(),COLUMN()))=TRUNC(INDIRECT(ADDRESS(ROW(),COLUMN())))</formula>
    </cfRule>
  </conditionalFormatting>
  <conditionalFormatting sqref="AX245:BA246">
    <cfRule type="expression" dxfId="819" priority="1556">
      <formula>INDIRECT(ADDRESS(ROW(),COLUMN()))=TRUNC(INDIRECT(ADDRESS(ROW(),COLUMN())))</formula>
    </cfRule>
  </conditionalFormatting>
  <conditionalFormatting sqref="S246">
    <cfRule type="expression" dxfId="818" priority="1557">
      <formula>INDIRECT(ADDRESS(ROW(),COLUMN()))=TRUNC(INDIRECT(ADDRESS(ROW(),COLUMN())))</formula>
    </cfRule>
  </conditionalFormatting>
  <conditionalFormatting sqref="S245">
    <cfRule type="expression" dxfId="817" priority="1558">
      <formula>INDIRECT(ADDRESS(ROW(),COLUMN()))=TRUNC(INDIRECT(ADDRESS(ROW(),COLUMN())))</formula>
    </cfRule>
  </conditionalFormatting>
  <conditionalFormatting sqref="T246:Y246">
    <cfRule type="expression" dxfId="816" priority="1559">
      <formula>INDIRECT(ADDRESS(ROW(),COLUMN()))=TRUNC(INDIRECT(ADDRESS(ROW(),COLUMN())))</formula>
    </cfRule>
  </conditionalFormatting>
  <conditionalFormatting sqref="T245:Y245">
    <cfRule type="expression" dxfId="815" priority="1560">
      <formula>INDIRECT(ADDRESS(ROW(),COLUMN()))=TRUNC(INDIRECT(ADDRESS(ROW(),COLUMN())))</formula>
    </cfRule>
  </conditionalFormatting>
  <conditionalFormatting sqref="Z246">
    <cfRule type="expression" dxfId="814" priority="1561">
      <formula>INDIRECT(ADDRESS(ROW(),COLUMN()))=TRUNC(INDIRECT(ADDRESS(ROW(),COLUMN())))</formula>
    </cfRule>
  </conditionalFormatting>
  <conditionalFormatting sqref="Z245">
    <cfRule type="expression" dxfId="813" priority="1562">
      <formula>INDIRECT(ADDRESS(ROW(),COLUMN()))=TRUNC(INDIRECT(ADDRESS(ROW(),COLUMN())))</formula>
    </cfRule>
  </conditionalFormatting>
  <conditionalFormatting sqref="AA246:AF246">
    <cfRule type="expression" dxfId="812" priority="1563">
      <formula>INDIRECT(ADDRESS(ROW(),COLUMN()))=TRUNC(INDIRECT(ADDRESS(ROW(),COLUMN())))</formula>
    </cfRule>
  </conditionalFormatting>
  <conditionalFormatting sqref="AA245:AF245">
    <cfRule type="expression" dxfId="811" priority="1564">
      <formula>INDIRECT(ADDRESS(ROW(),COLUMN()))=TRUNC(INDIRECT(ADDRESS(ROW(),COLUMN())))</formula>
    </cfRule>
  </conditionalFormatting>
  <conditionalFormatting sqref="AG246">
    <cfRule type="expression" dxfId="810" priority="1565">
      <formula>INDIRECT(ADDRESS(ROW(),COLUMN()))=TRUNC(INDIRECT(ADDRESS(ROW(),COLUMN())))</formula>
    </cfRule>
  </conditionalFormatting>
  <conditionalFormatting sqref="AG245">
    <cfRule type="expression" dxfId="809" priority="1566">
      <formula>INDIRECT(ADDRESS(ROW(),COLUMN()))=TRUNC(INDIRECT(ADDRESS(ROW(),COLUMN())))</formula>
    </cfRule>
  </conditionalFormatting>
  <conditionalFormatting sqref="AH246:AM246">
    <cfRule type="expression" dxfId="808" priority="1567">
      <formula>INDIRECT(ADDRESS(ROW(),COLUMN()))=TRUNC(INDIRECT(ADDRESS(ROW(),COLUMN())))</formula>
    </cfRule>
  </conditionalFormatting>
  <conditionalFormatting sqref="AH245:AM245">
    <cfRule type="expression" dxfId="807" priority="1568">
      <formula>INDIRECT(ADDRESS(ROW(),COLUMN()))=TRUNC(INDIRECT(ADDRESS(ROW(),COLUMN())))</formula>
    </cfRule>
  </conditionalFormatting>
  <conditionalFormatting sqref="AN246">
    <cfRule type="expression" dxfId="806" priority="1569">
      <formula>INDIRECT(ADDRESS(ROW(),COLUMN()))=TRUNC(INDIRECT(ADDRESS(ROW(),COLUMN())))</formula>
    </cfRule>
  </conditionalFormatting>
  <conditionalFormatting sqref="AN245">
    <cfRule type="expression" dxfId="805" priority="1570">
      <formula>INDIRECT(ADDRESS(ROW(),COLUMN()))=TRUNC(INDIRECT(ADDRESS(ROW(),COLUMN())))</formula>
    </cfRule>
  </conditionalFormatting>
  <conditionalFormatting sqref="AO246:AT246">
    <cfRule type="expression" dxfId="804" priority="1571">
      <formula>INDIRECT(ADDRESS(ROW(),COLUMN()))=TRUNC(INDIRECT(ADDRESS(ROW(),COLUMN())))</formula>
    </cfRule>
  </conditionalFormatting>
  <conditionalFormatting sqref="AO245:AT245">
    <cfRule type="expression" dxfId="803" priority="1572">
      <formula>INDIRECT(ADDRESS(ROW(),COLUMN()))=TRUNC(INDIRECT(ADDRESS(ROW(),COLUMN())))</formula>
    </cfRule>
  </conditionalFormatting>
  <conditionalFormatting sqref="AU246">
    <cfRule type="expression" dxfId="802" priority="1573">
      <formula>INDIRECT(ADDRESS(ROW(),COLUMN()))=TRUNC(INDIRECT(ADDRESS(ROW(),COLUMN())))</formula>
    </cfRule>
  </conditionalFormatting>
  <conditionalFormatting sqref="AU245">
    <cfRule type="expression" dxfId="801" priority="1574">
      <formula>INDIRECT(ADDRESS(ROW(),COLUMN()))=TRUNC(INDIRECT(ADDRESS(ROW(),COLUMN())))</formula>
    </cfRule>
  </conditionalFormatting>
  <conditionalFormatting sqref="AV246:AW246">
    <cfRule type="expression" dxfId="800" priority="1575">
      <formula>INDIRECT(ADDRESS(ROW(),COLUMN()))=TRUNC(INDIRECT(ADDRESS(ROW(),COLUMN())))</formula>
    </cfRule>
  </conditionalFormatting>
  <conditionalFormatting sqref="AV245:AW245">
    <cfRule type="expression" dxfId="799" priority="1576">
      <formula>INDIRECT(ADDRESS(ROW(),COLUMN()))=TRUNC(INDIRECT(ADDRESS(ROW(),COLUMN())))</formula>
    </cfRule>
  </conditionalFormatting>
  <conditionalFormatting sqref="AX248:BA249">
    <cfRule type="expression" dxfId="798" priority="1577">
      <formula>INDIRECT(ADDRESS(ROW(),COLUMN()))=TRUNC(INDIRECT(ADDRESS(ROW(),COLUMN())))</formula>
    </cfRule>
  </conditionalFormatting>
  <conditionalFormatting sqref="S249">
    <cfRule type="expression" dxfId="797" priority="1578">
      <formula>INDIRECT(ADDRESS(ROW(),COLUMN()))=TRUNC(INDIRECT(ADDRESS(ROW(),COLUMN())))</formula>
    </cfRule>
  </conditionalFormatting>
  <conditionalFormatting sqref="S248">
    <cfRule type="expression" dxfId="796" priority="1579">
      <formula>INDIRECT(ADDRESS(ROW(),COLUMN()))=TRUNC(INDIRECT(ADDRESS(ROW(),COLUMN())))</formula>
    </cfRule>
  </conditionalFormatting>
  <conditionalFormatting sqref="T249:Y249">
    <cfRule type="expression" dxfId="795" priority="1580">
      <formula>INDIRECT(ADDRESS(ROW(),COLUMN()))=TRUNC(INDIRECT(ADDRESS(ROW(),COLUMN())))</formula>
    </cfRule>
  </conditionalFormatting>
  <conditionalFormatting sqref="T248:Y248">
    <cfRule type="expression" dxfId="794" priority="1581">
      <formula>INDIRECT(ADDRESS(ROW(),COLUMN()))=TRUNC(INDIRECT(ADDRESS(ROW(),COLUMN())))</formula>
    </cfRule>
  </conditionalFormatting>
  <conditionalFormatting sqref="Z249">
    <cfRule type="expression" dxfId="793" priority="1582">
      <formula>INDIRECT(ADDRESS(ROW(),COLUMN()))=TRUNC(INDIRECT(ADDRESS(ROW(),COLUMN())))</formula>
    </cfRule>
  </conditionalFormatting>
  <conditionalFormatting sqref="Z248">
    <cfRule type="expression" dxfId="792" priority="1583">
      <formula>INDIRECT(ADDRESS(ROW(),COLUMN()))=TRUNC(INDIRECT(ADDRESS(ROW(),COLUMN())))</formula>
    </cfRule>
  </conditionalFormatting>
  <conditionalFormatting sqref="AA249:AF249">
    <cfRule type="expression" dxfId="791" priority="1584">
      <formula>INDIRECT(ADDRESS(ROW(),COLUMN()))=TRUNC(INDIRECT(ADDRESS(ROW(),COLUMN())))</formula>
    </cfRule>
  </conditionalFormatting>
  <conditionalFormatting sqref="AA248:AF248">
    <cfRule type="expression" dxfId="790" priority="1585">
      <formula>INDIRECT(ADDRESS(ROW(),COLUMN()))=TRUNC(INDIRECT(ADDRESS(ROW(),COLUMN())))</formula>
    </cfRule>
  </conditionalFormatting>
  <conditionalFormatting sqref="AG249">
    <cfRule type="expression" dxfId="789" priority="1586">
      <formula>INDIRECT(ADDRESS(ROW(),COLUMN()))=TRUNC(INDIRECT(ADDRESS(ROW(),COLUMN())))</formula>
    </cfRule>
  </conditionalFormatting>
  <conditionalFormatting sqref="AG248">
    <cfRule type="expression" dxfId="788" priority="1587">
      <formula>INDIRECT(ADDRESS(ROW(),COLUMN()))=TRUNC(INDIRECT(ADDRESS(ROW(),COLUMN())))</formula>
    </cfRule>
  </conditionalFormatting>
  <conditionalFormatting sqref="AH249:AM249">
    <cfRule type="expression" dxfId="787" priority="1588">
      <formula>INDIRECT(ADDRESS(ROW(),COLUMN()))=TRUNC(INDIRECT(ADDRESS(ROW(),COLUMN())))</formula>
    </cfRule>
  </conditionalFormatting>
  <conditionalFormatting sqref="AH248:AM248">
    <cfRule type="expression" dxfId="786" priority="1589">
      <formula>INDIRECT(ADDRESS(ROW(),COLUMN()))=TRUNC(INDIRECT(ADDRESS(ROW(),COLUMN())))</formula>
    </cfRule>
  </conditionalFormatting>
  <conditionalFormatting sqref="AN249">
    <cfRule type="expression" dxfId="785" priority="1590">
      <formula>INDIRECT(ADDRESS(ROW(),COLUMN()))=TRUNC(INDIRECT(ADDRESS(ROW(),COLUMN())))</formula>
    </cfRule>
  </conditionalFormatting>
  <conditionalFormatting sqref="AN248">
    <cfRule type="expression" dxfId="784" priority="1591">
      <formula>INDIRECT(ADDRESS(ROW(),COLUMN()))=TRUNC(INDIRECT(ADDRESS(ROW(),COLUMN())))</formula>
    </cfRule>
  </conditionalFormatting>
  <conditionalFormatting sqref="AO249:AT249">
    <cfRule type="expression" dxfId="783" priority="1592">
      <formula>INDIRECT(ADDRESS(ROW(),COLUMN()))=TRUNC(INDIRECT(ADDRESS(ROW(),COLUMN())))</formula>
    </cfRule>
  </conditionalFormatting>
  <conditionalFormatting sqref="AO248:AT248">
    <cfRule type="expression" dxfId="782" priority="1593">
      <formula>INDIRECT(ADDRESS(ROW(),COLUMN()))=TRUNC(INDIRECT(ADDRESS(ROW(),COLUMN())))</formula>
    </cfRule>
  </conditionalFormatting>
  <conditionalFormatting sqref="AU249">
    <cfRule type="expression" dxfId="781" priority="1594">
      <formula>INDIRECT(ADDRESS(ROW(),COLUMN()))=TRUNC(INDIRECT(ADDRESS(ROW(),COLUMN())))</formula>
    </cfRule>
  </conditionalFormatting>
  <conditionalFormatting sqref="AU248">
    <cfRule type="expression" dxfId="780" priority="1595">
      <formula>INDIRECT(ADDRESS(ROW(),COLUMN()))=TRUNC(INDIRECT(ADDRESS(ROW(),COLUMN())))</formula>
    </cfRule>
  </conditionalFormatting>
  <conditionalFormatting sqref="AV249:AW249">
    <cfRule type="expression" dxfId="779" priority="1596">
      <formula>INDIRECT(ADDRESS(ROW(),COLUMN()))=TRUNC(INDIRECT(ADDRESS(ROW(),COLUMN())))</formula>
    </cfRule>
  </conditionalFormatting>
  <conditionalFormatting sqref="AV248:AW248">
    <cfRule type="expression" dxfId="778" priority="1597">
      <formula>INDIRECT(ADDRESS(ROW(),COLUMN()))=TRUNC(INDIRECT(ADDRESS(ROW(),COLUMN())))</formula>
    </cfRule>
  </conditionalFormatting>
  <conditionalFormatting sqref="AX251:BA252">
    <cfRule type="expression" dxfId="777" priority="1598">
      <formula>INDIRECT(ADDRESS(ROW(),COLUMN()))=TRUNC(INDIRECT(ADDRESS(ROW(),COLUMN())))</formula>
    </cfRule>
  </conditionalFormatting>
  <conditionalFormatting sqref="S252">
    <cfRule type="expression" dxfId="776" priority="1599">
      <formula>INDIRECT(ADDRESS(ROW(),COLUMN()))=TRUNC(INDIRECT(ADDRESS(ROW(),COLUMN())))</formula>
    </cfRule>
  </conditionalFormatting>
  <conditionalFormatting sqref="S251">
    <cfRule type="expression" dxfId="775" priority="1600">
      <formula>INDIRECT(ADDRESS(ROW(),COLUMN()))=TRUNC(INDIRECT(ADDRESS(ROW(),COLUMN())))</formula>
    </cfRule>
  </conditionalFormatting>
  <conditionalFormatting sqref="T252:Y252">
    <cfRule type="expression" dxfId="774" priority="1601">
      <formula>INDIRECT(ADDRESS(ROW(),COLUMN()))=TRUNC(INDIRECT(ADDRESS(ROW(),COLUMN())))</formula>
    </cfRule>
  </conditionalFormatting>
  <conditionalFormatting sqref="T251:Y251">
    <cfRule type="expression" dxfId="773" priority="1602">
      <formula>INDIRECT(ADDRESS(ROW(),COLUMN()))=TRUNC(INDIRECT(ADDRESS(ROW(),COLUMN())))</formula>
    </cfRule>
  </conditionalFormatting>
  <conditionalFormatting sqref="Z252">
    <cfRule type="expression" dxfId="772" priority="1603">
      <formula>INDIRECT(ADDRESS(ROW(),COLUMN()))=TRUNC(INDIRECT(ADDRESS(ROW(),COLUMN())))</formula>
    </cfRule>
  </conditionalFormatting>
  <conditionalFormatting sqref="Z251">
    <cfRule type="expression" dxfId="771" priority="1604">
      <formula>INDIRECT(ADDRESS(ROW(),COLUMN()))=TRUNC(INDIRECT(ADDRESS(ROW(),COLUMN())))</formula>
    </cfRule>
  </conditionalFormatting>
  <conditionalFormatting sqref="AA252:AF252">
    <cfRule type="expression" dxfId="770" priority="1605">
      <formula>INDIRECT(ADDRESS(ROW(),COLUMN()))=TRUNC(INDIRECT(ADDRESS(ROW(),COLUMN())))</formula>
    </cfRule>
  </conditionalFormatting>
  <conditionalFormatting sqref="AA251:AF251">
    <cfRule type="expression" dxfId="769" priority="1606">
      <formula>INDIRECT(ADDRESS(ROW(),COLUMN()))=TRUNC(INDIRECT(ADDRESS(ROW(),COLUMN())))</formula>
    </cfRule>
  </conditionalFormatting>
  <conditionalFormatting sqref="AG252">
    <cfRule type="expression" dxfId="768" priority="1607">
      <formula>INDIRECT(ADDRESS(ROW(),COLUMN()))=TRUNC(INDIRECT(ADDRESS(ROW(),COLUMN())))</formula>
    </cfRule>
  </conditionalFormatting>
  <conditionalFormatting sqref="AG251">
    <cfRule type="expression" dxfId="767" priority="1608">
      <formula>INDIRECT(ADDRESS(ROW(),COLUMN()))=TRUNC(INDIRECT(ADDRESS(ROW(),COLUMN())))</formula>
    </cfRule>
  </conditionalFormatting>
  <conditionalFormatting sqref="AH252:AM252">
    <cfRule type="expression" dxfId="766" priority="1609">
      <formula>INDIRECT(ADDRESS(ROW(),COLUMN()))=TRUNC(INDIRECT(ADDRESS(ROW(),COLUMN())))</formula>
    </cfRule>
  </conditionalFormatting>
  <conditionalFormatting sqref="AH251:AM251">
    <cfRule type="expression" dxfId="765" priority="1610">
      <formula>INDIRECT(ADDRESS(ROW(),COLUMN()))=TRUNC(INDIRECT(ADDRESS(ROW(),COLUMN())))</formula>
    </cfRule>
  </conditionalFormatting>
  <conditionalFormatting sqref="AN252">
    <cfRule type="expression" dxfId="764" priority="1611">
      <formula>INDIRECT(ADDRESS(ROW(),COLUMN()))=TRUNC(INDIRECT(ADDRESS(ROW(),COLUMN())))</formula>
    </cfRule>
  </conditionalFormatting>
  <conditionalFormatting sqref="AN251">
    <cfRule type="expression" dxfId="763" priority="1612">
      <formula>INDIRECT(ADDRESS(ROW(),COLUMN()))=TRUNC(INDIRECT(ADDRESS(ROW(),COLUMN())))</formula>
    </cfRule>
  </conditionalFormatting>
  <conditionalFormatting sqref="AO252:AT252">
    <cfRule type="expression" dxfId="762" priority="1613">
      <formula>INDIRECT(ADDRESS(ROW(),COLUMN()))=TRUNC(INDIRECT(ADDRESS(ROW(),COLUMN())))</formula>
    </cfRule>
  </conditionalFormatting>
  <conditionalFormatting sqref="AO251:AT251">
    <cfRule type="expression" dxfId="761" priority="1614">
      <formula>INDIRECT(ADDRESS(ROW(),COLUMN()))=TRUNC(INDIRECT(ADDRESS(ROW(),COLUMN())))</formula>
    </cfRule>
  </conditionalFormatting>
  <conditionalFormatting sqref="AU252">
    <cfRule type="expression" dxfId="760" priority="1615">
      <formula>INDIRECT(ADDRESS(ROW(),COLUMN()))=TRUNC(INDIRECT(ADDRESS(ROW(),COLUMN())))</formula>
    </cfRule>
  </conditionalFormatting>
  <conditionalFormatting sqref="AU251">
    <cfRule type="expression" dxfId="759" priority="1616">
      <formula>INDIRECT(ADDRESS(ROW(),COLUMN()))=TRUNC(INDIRECT(ADDRESS(ROW(),COLUMN())))</formula>
    </cfRule>
  </conditionalFormatting>
  <conditionalFormatting sqref="AV252:AW252">
    <cfRule type="expression" dxfId="758" priority="1617">
      <formula>INDIRECT(ADDRESS(ROW(),COLUMN()))=TRUNC(INDIRECT(ADDRESS(ROW(),COLUMN())))</formula>
    </cfRule>
  </conditionalFormatting>
  <conditionalFormatting sqref="AV251:AW251">
    <cfRule type="expression" dxfId="757" priority="1618">
      <formula>INDIRECT(ADDRESS(ROW(),COLUMN()))=TRUNC(INDIRECT(ADDRESS(ROW(),COLUMN())))</formula>
    </cfRule>
  </conditionalFormatting>
  <conditionalFormatting sqref="AX254:BA255">
    <cfRule type="expression" dxfId="756" priority="1619">
      <formula>INDIRECT(ADDRESS(ROW(),COLUMN()))=TRUNC(INDIRECT(ADDRESS(ROW(),COLUMN())))</formula>
    </cfRule>
  </conditionalFormatting>
  <conditionalFormatting sqref="S255">
    <cfRule type="expression" dxfId="755" priority="1620">
      <formula>INDIRECT(ADDRESS(ROW(),COLUMN()))=TRUNC(INDIRECT(ADDRESS(ROW(),COLUMN())))</formula>
    </cfRule>
  </conditionalFormatting>
  <conditionalFormatting sqref="S254">
    <cfRule type="expression" dxfId="754" priority="1621">
      <formula>INDIRECT(ADDRESS(ROW(),COLUMN()))=TRUNC(INDIRECT(ADDRESS(ROW(),COLUMN())))</formula>
    </cfRule>
  </conditionalFormatting>
  <conditionalFormatting sqref="T255:Y255">
    <cfRule type="expression" dxfId="753" priority="1622">
      <formula>INDIRECT(ADDRESS(ROW(),COLUMN()))=TRUNC(INDIRECT(ADDRESS(ROW(),COLUMN())))</formula>
    </cfRule>
  </conditionalFormatting>
  <conditionalFormatting sqref="T254:Y254">
    <cfRule type="expression" dxfId="752" priority="1623">
      <formula>INDIRECT(ADDRESS(ROW(),COLUMN()))=TRUNC(INDIRECT(ADDRESS(ROW(),COLUMN())))</formula>
    </cfRule>
  </conditionalFormatting>
  <conditionalFormatting sqref="Z255">
    <cfRule type="expression" dxfId="751" priority="1624">
      <formula>INDIRECT(ADDRESS(ROW(),COLUMN()))=TRUNC(INDIRECT(ADDRESS(ROW(),COLUMN())))</formula>
    </cfRule>
  </conditionalFormatting>
  <conditionalFormatting sqref="Z254">
    <cfRule type="expression" dxfId="750" priority="1625">
      <formula>INDIRECT(ADDRESS(ROW(),COLUMN()))=TRUNC(INDIRECT(ADDRESS(ROW(),COLUMN())))</formula>
    </cfRule>
  </conditionalFormatting>
  <conditionalFormatting sqref="AA255:AF255">
    <cfRule type="expression" dxfId="749" priority="1626">
      <formula>INDIRECT(ADDRESS(ROW(),COLUMN()))=TRUNC(INDIRECT(ADDRESS(ROW(),COLUMN())))</formula>
    </cfRule>
  </conditionalFormatting>
  <conditionalFormatting sqref="AA254:AF254">
    <cfRule type="expression" dxfId="748" priority="1627">
      <formula>INDIRECT(ADDRESS(ROW(),COLUMN()))=TRUNC(INDIRECT(ADDRESS(ROW(),COLUMN())))</formula>
    </cfRule>
  </conditionalFormatting>
  <conditionalFormatting sqref="AG255">
    <cfRule type="expression" dxfId="747" priority="1628">
      <formula>INDIRECT(ADDRESS(ROW(),COLUMN()))=TRUNC(INDIRECT(ADDRESS(ROW(),COLUMN())))</formula>
    </cfRule>
  </conditionalFormatting>
  <conditionalFormatting sqref="AG254">
    <cfRule type="expression" dxfId="746" priority="1629">
      <formula>INDIRECT(ADDRESS(ROW(),COLUMN()))=TRUNC(INDIRECT(ADDRESS(ROW(),COLUMN())))</formula>
    </cfRule>
  </conditionalFormatting>
  <conditionalFormatting sqref="AH255:AM255">
    <cfRule type="expression" dxfId="745" priority="1630">
      <formula>INDIRECT(ADDRESS(ROW(),COLUMN()))=TRUNC(INDIRECT(ADDRESS(ROW(),COLUMN())))</formula>
    </cfRule>
  </conditionalFormatting>
  <conditionalFormatting sqref="AH254:AM254">
    <cfRule type="expression" dxfId="744" priority="1631">
      <formula>INDIRECT(ADDRESS(ROW(),COLUMN()))=TRUNC(INDIRECT(ADDRESS(ROW(),COLUMN())))</formula>
    </cfRule>
  </conditionalFormatting>
  <conditionalFormatting sqref="AN255">
    <cfRule type="expression" dxfId="743" priority="1632">
      <formula>INDIRECT(ADDRESS(ROW(),COLUMN()))=TRUNC(INDIRECT(ADDRESS(ROW(),COLUMN())))</formula>
    </cfRule>
  </conditionalFormatting>
  <conditionalFormatting sqref="AN254">
    <cfRule type="expression" dxfId="742" priority="1633">
      <formula>INDIRECT(ADDRESS(ROW(),COLUMN()))=TRUNC(INDIRECT(ADDRESS(ROW(),COLUMN())))</formula>
    </cfRule>
  </conditionalFormatting>
  <conditionalFormatting sqref="AO255:AT255">
    <cfRule type="expression" dxfId="741" priority="1634">
      <formula>INDIRECT(ADDRESS(ROW(),COLUMN()))=TRUNC(INDIRECT(ADDRESS(ROW(),COLUMN())))</formula>
    </cfRule>
  </conditionalFormatting>
  <conditionalFormatting sqref="AO254:AT254">
    <cfRule type="expression" dxfId="740" priority="1635">
      <formula>INDIRECT(ADDRESS(ROW(),COLUMN()))=TRUNC(INDIRECT(ADDRESS(ROW(),COLUMN())))</formula>
    </cfRule>
  </conditionalFormatting>
  <conditionalFormatting sqref="AU255">
    <cfRule type="expression" dxfId="739" priority="1636">
      <formula>INDIRECT(ADDRESS(ROW(),COLUMN()))=TRUNC(INDIRECT(ADDRESS(ROW(),COLUMN())))</formula>
    </cfRule>
  </conditionalFormatting>
  <conditionalFormatting sqref="AU254">
    <cfRule type="expression" dxfId="738" priority="1637">
      <formula>INDIRECT(ADDRESS(ROW(),COLUMN()))=TRUNC(INDIRECT(ADDRESS(ROW(),COLUMN())))</formula>
    </cfRule>
  </conditionalFormatting>
  <conditionalFormatting sqref="AV255:AW255">
    <cfRule type="expression" dxfId="737" priority="1638">
      <formula>INDIRECT(ADDRESS(ROW(),COLUMN()))=TRUNC(INDIRECT(ADDRESS(ROW(),COLUMN())))</formula>
    </cfRule>
  </conditionalFormatting>
  <conditionalFormatting sqref="AV254:AW254">
    <cfRule type="expression" dxfId="736" priority="1639">
      <formula>INDIRECT(ADDRESS(ROW(),COLUMN()))=TRUNC(INDIRECT(ADDRESS(ROW(),COLUMN())))</formula>
    </cfRule>
  </conditionalFormatting>
  <conditionalFormatting sqref="AX257:BA258">
    <cfRule type="expression" dxfId="735" priority="1640">
      <formula>INDIRECT(ADDRESS(ROW(),COLUMN()))=TRUNC(INDIRECT(ADDRESS(ROW(),COLUMN())))</formula>
    </cfRule>
  </conditionalFormatting>
  <conditionalFormatting sqref="S258">
    <cfRule type="expression" dxfId="734" priority="1641">
      <formula>INDIRECT(ADDRESS(ROW(),COLUMN()))=TRUNC(INDIRECT(ADDRESS(ROW(),COLUMN())))</formula>
    </cfRule>
  </conditionalFormatting>
  <conditionalFormatting sqref="S257">
    <cfRule type="expression" dxfId="733" priority="1642">
      <formula>INDIRECT(ADDRESS(ROW(),COLUMN()))=TRUNC(INDIRECT(ADDRESS(ROW(),COLUMN())))</formula>
    </cfRule>
  </conditionalFormatting>
  <conditionalFormatting sqref="T258:Y258">
    <cfRule type="expression" dxfId="732" priority="1643">
      <formula>INDIRECT(ADDRESS(ROW(),COLUMN()))=TRUNC(INDIRECT(ADDRESS(ROW(),COLUMN())))</formula>
    </cfRule>
  </conditionalFormatting>
  <conditionalFormatting sqref="T257:Y257">
    <cfRule type="expression" dxfId="731" priority="1644">
      <formula>INDIRECT(ADDRESS(ROW(),COLUMN()))=TRUNC(INDIRECT(ADDRESS(ROW(),COLUMN())))</formula>
    </cfRule>
  </conditionalFormatting>
  <conditionalFormatting sqref="Z258">
    <cfRule type="expression" dxfId="730" priority="1645">
      <formula>INDIRECT(ADDRESS(ROW(),COLUMN()))=TRUNC(INDIRECT(ADDRESS(ROW(),COLUMN())))</formula>
    </cfRule>
  </conditionalFormatting>
  <conditionalFormatting sqref="Z257">
    <cfRule type="expression" dxfId="729" priority="1646">
      <formula>INDIRECT(ADDRESS(ROW(),COLUMN()))=TRUNC(INDIRECT(ADDRESS(ROW(),COLUMN())))</formula>
    </cfRule>
  </conditionalFormatting>
  <conditionalFormatting sqref="AA258:AF258">
    <cfRule type="expression" dxfId="728" priority="1647">
      <formula>INDIRECT(ADDRESS(ROW(),COLUMN()))=TRUNC(INDIRECT(ADDRESS(ROW(),COLUMN())))</formula>
    </cfRule>
  </conditionalFormatting>
  <conditionalFormatting sqref="AA257:AF257">
    <cfRule type="expression" dxfId="727" priority="1648">
      <formula>INDIRECT(ADDRESS(ROW(),COLUMN()))=TRUNC(INDIRECT(ADDRESS(ROW(),COLUMN())))</formula>
    </cfRule>
  </conditionalFormatting>
  <conditionalFormatting sqref="AG258">
    <cfRule type="expression" dxfId="726" priority="1649">
      <formula>INDIRECT(ADDRESS(ROW(),COLUMN()))=TRUNC(INDIRECT(ADDRESS(ROW(),COLUMN())))</formula>
    </cfRule>
  </conditionalFormatting>
  <conditionalFormatting sqref="AG257">
    <cfRule type="expression" dxfId="725" priority="1650">
      <formula>INDIRECT(ADDRESS(ROW(),COLUMN()))=TRUNC(INDIRECT(ADDRESS(ROW(),COLUMN())))</formula>
    </cfRule>
  </conditionalFormatting>
  <conditionalFormatting sqref="AH258:AM258">
    <cfRule type="expression" dxfId="724" priority="1651">
      <formula>INDIRECT(ADDRESS(ROW(),COLUMN()))=TRUNC(INDIRECT(ADDRESS(ROW(),COLUMN())))</formula>
    </cfRule>
  </conditionalFormatting>
  <conditionalFormatting sqref="AH257:AM257">
    <cfRule type="expression" dxfId="723" priority="1652">
      <formula>INDIRECT(ADDRESS(ROW(),COLUMN()))=TRUNC(INDIRECT(ADDRESS(ROW(),COLUMN())))</formula>
    </cfRule>
  </conditionalFormatting>
  <conditionalFormatting sqref="AN258">
    <cfRule type="expression" dxfId="722" priority="1653">
      <formula>INDIRECT(ADDRESS(ROW(),COLUMN()))=TRUNC(INDIRECT(ADDRESS(ROW(),COLUMN())))</formula>
    </cfRule>
  </conditionalFormatting>
  <conditionalFormatting sqref="AN257">
    <cfRule type="expression" dxfId="721" priority="1654">
      <formula>INDIRECT(ADDRESS(ROW(),COLUMN()))=TRUNC(INDIRECT(ADDRESS(ROW(),COLUMN())))</formula>
    </cfRule>
  </conditionalFormatting>
  <conditionalFormatting sqref="AO258:AT258">
    <cfRule type="expression" dxfId="720" priority="1655">
      <formula>INDIRECT(ADDRESS(ROW(),COLUMN()))=TRUNC(INDIRECT(ADDRESS(ROW(),COLUMN())))</formula>
    </cfRule>
  </conditionalFormatting>
  <conditionalFormatting sqref="AO257:AT257">
    <cfRule type="expression" dxfId="719" priority="1656">
      <formula>INDIRECT(ADDRESS(ROW(),COLUMN()))=TRUNC(INDIRECT(ADDRESS(ROW(),COLUMN())))</formula>
    </cfRule>
  </conditionalFormatting>
  <conditionalFormatting sqref="AU258">
    <cfRule type="expression" dxfId="718" priority="1657">
      <formula>INDIRECT(ADDRESS(ROW(),COLUMN()))=TRUNC(INDIRECT(ADDRESS(ROW(),COLUMN())))</formula>
    </cfRule>
  </conditionalFormatting>
  <conditionalFormatting sqref="AU257">
    <cfRule type="expression" dxfId="717" priority="1658">
      <formula>INDIRECT(ADDRESS(ROW(),COLUMN()))=TRUNC(INDIRECT(ADDRESS(ROW(),COLUMN())))</formula>
    </cfRule>
  </conditionalFormatting>
  <conditionalFormatting sqref="AV258:AW258">
    <cfRule type="expression" dxfId="716" priority="1659">
      <formula>INDIRECT(ADDRESS(ROW(),COLUMN()))=TRUNC(INDIRECT(ADDRESS(ROW(),COLUMN())))</formula>
    </cfRule>
  </conditionalFormatting>
  <conditionalFormatting sqref="AV257:AW257">
    <cfRule type="expression" dxfId="715" priority="1660">
      <formula>INDIRECT(ADDRESS(ROW(),COLUMN()))=TRUNC(INDIRECT(ADDRESS(ROW(),COLUMN())))</formula>
    </cfRule>
  </conditionalFormatting>
  <conditionalFormatting sqref="AX260:BA261">
    <cfRule type="expression" dxfId="714" priority="1661">
      <formula>INDIRECT(ADDRESS(ROW(),COLUMN()))=TRUNC(INDIRECT(ADDRESS(ROW(),COLUMN())))</formula>
    </cfRule>
  </conditionalFormatting>
  <conditionalFormatting sqref="S261">
    <cfRule type="expression" dxfId="713" priority="1662">
      <formula>INDIRECT(ADDRESS(ROW(),COLUMN()))=TRUNC(INDIRECT(ADDRESS(ROW(),COLUMN())))</formula>
    </cfRule>
  </conditionalFormatting>
  <conditionalFormatting sqref="S260">
    <cfRule type="expression" dxfId="712" priority="1663">
      <formula>INDIRECT(ADDRESS(ROW(),COLUMN()))=TRUNC(INDIRECT(ADDRESS(ROW(),COLUMN())))</formula>
    </cfRule>
  </conditionalFormatting>
  <conditionalFormatting sqref="T261:Y261">
    <cfRule type="expression" dxfId="711" priority="1664">
      <formula>INDIRECT(ADDRESS(ROW(),COLUMN()))=TRUNC(INDIRECT(ADDRESS(ROW(),COLUMN())))</formula>
    </cfRule>
  </conditionalFormatting>
  <conditionalFormatting sqref="T260:Y260">
    <cfRule type="expression" dxfId="710" priority="1665">
      <formula>INDIRECT(ADDRESS(ROW(),COLUMN()))=TRUNC(INDIRECT(ADDRESS(ROW(),COLUMN())))</formula>
    </cfRule>
  </conditionalFormatting>
  <conditionalFormatting sqref="Z261">
    <cfRule type="expression" dxfId="709" priority="1666">
      <formula>INDIRECT(ADDRESS(ROW(),COLUMN()))=TRUNC(INDIRECT(ADDRESS(ROW(),COLUMN())))</formula>
    </cfRule>
  </conditionalFormatting>
  <conditionalFormatting sqref="Z260">
    <cfRule type="expression" dxfId="708" priority="1667">
      <formula>INDIRECT(ADDRESS(ROW(),COLUMN()))=TRUNC(INDIRECT(ADDRESS(ROW(),COLUMN())))</formula>
    </cfRule>
  </conditionalFormatting>
  <conditionalFormatting sqref="AA261:AF261">
    <cfRule type="expression" dxfId="707" priority="1668">
      <formula>INDIRECT(ADDRESS(ROW(),COLUMN()))=TRUNC(INDIRECT(ADDRESS(ROW(),COLUMN())))</formula>
    </cfRule>
  </conditionalFormatting>
  <conditionalFormatting sqref="AA260:AF260">
    <cfRule type="expression" dxfId="706" priority="1669">
      <formula>INDIRECT(ADDRESS(ROW(),COLUMN()))=TRUNC(INDIRECT(ADDRESS(ROW(),COLUMN())))</formula>
    </cfRule>
  </conditionalFormatting>
  <conditionalFormatting sqref="AG261">
    <cfRule type="expression" dxfId="705" priority="1670">
      <formula>INDIRECT(ADDRESS(ROW(),COLUMN()))=TRUNC(INDIRECT(ADDRESS(ROW(),COLUMN())))</formula>
    </cfRule>
  </conditionalFormatting>
  <conditionalFormatting sqref="AG260">
    <cfRule type="expression" dxfId="704" priority="1671">
      <formula>INDIRECT(ADDRESS(ROW(),COLUMN()))=TRUNC(INDIRECT(ADDRESS(ROW(),COLUMN())))</formula>
    </cfRule>
  </conditionalFormatting>
  <conditionalFormatting sqref="AH261:AM261">
    <cfRule type="expression" dxfId="703" priority="1672">
      <formula>INDIRECT(ADDRESS(ROW(),COLUMN()))=TRUNC(INDIRECT(ADDRESS(ROW(),COLUMN())))</formula>
    </cfRule>
  </conditionalFormatting>
  <conditionalFormatting sqref="AH260:AM260">
    <cfRule type="expression" dxfId="702" priority="1673">
      <formula>INDIRECT(ADDRESS(ROW(),COLUMN()))=TRUNC(INDIRECT(ADDRESS(ROW(),COLUMN())))</formula>
    </cfRule>
  </conditionalFormatting>
  <conditionalFormatting sqref="AN261">
    <cfRule type="expression" dxfId="701" priority="1674">
      <formula>INDIRECT(ADDRESS(ROW(),COLUMN()))=TRUNC(INDIRECT(ADDRESS(ROW(),COLUMN())))</formula>
    </cfRule>
  </conditionalFormatting>
  <conditionalFormatting sqref="AN260">
    <cfRule type="expression" dxfId="700" priority="1675">
      <formula>INDIRECT(ADDRESS(ROW(),COLUMN()))=TRUNC(INDIRECT(ADDRESS(ROW(),COLUMN())))</formula>
    </cfRule>
  </conditionalFormatting>
  <conditionalFormatting sqref="AO261:AT261">
    <cfRule type="expression" dxfId="699" priority="1676">
      <formula>INDIRECT(ADDRESS(ROW(),COLUMN()))=TRUNC(INDIRECT(ADDRESS(ROW(),COLUMN())))</formula>
    </cfRule>
  </conditionalFormatting>
  <conditionalFormatting sqref="AO260:AT260">
    <cfRule type="expression" dxfId="698" priority="1677">
      <formula>INDIRECT(ADDRESS(ROW(),COLUMN()))=TRUNC(INDIRECT(ADDRESS(ROW(),COLUMN())))</formula>
    </cfRule>
  </conditionalFormatting>
  <conditionalFormatting sqref="AU261">
    <cfRule type="expression" dxfId="697" priority="1678">
      <formula>INDIRECT(ADDRESS(ROW(),COLUMN()))=TRUNC(INDIRECT(ADDRESS(ROW(),COLUMN())))</formula>
    </cfRule>
  </conditionalFormatting>
  <conditionalFormatting sqref="AU260">
    <cfRule type="expression" dxfId="696" priority="1679">
      <formula>INDIRECT(ADDRESS(ROW(),COLUMN()))=TRUNC(INDIRECT(ADDRESS(ROW(),COLUMN())))</formula>
    </cfRule>
  </conditionalFormatting>
  <conditionalFormatting sqref="AV261:AW261">
    <cfRule type="expression" dxfId="695" priority="1680">
      <formula>INDIRECT(ADDRESS(ROW(),COLUMN()))=TRUNC(INDIRECT(ADDRESS(ROW(),COLUMN())))</formula>
    </cfRule>
  </conditionalFormatting>
  <conditionalFormatting sqref="AV260:AW260">
    <cfRule type="expression" dxfId="694" priority="1681">
      <formula>INDIRECT(ADDRESS(ROW(),COLUMN()))=TRUNC(INDIRECT(ADDRESS(ROW(),COLUMN())))</formula>
    </cfRule>
  </conditionalFormatting>
  <conditionalFormatting sqref="AX263:BA264">
    <cfRule type="expression" dxfId="693" priority="1682">
      <formula>INDIRECT(ADDRESS(ROW(),COLUMN()))=TRUNC(INDIRECT(ADDRESS(ROW(),COLUMN())))</formula>
    </cfRule>
  </conditionalFormatting>
  <conditionalFormatting sqref="S264">
    <cfRule type="expression" dxfId="692" priority="1683">
      <formula>INDIRECT(ADDRESS(ROW(),COLUMN()))=TRUNC(INDIRECT(ADDRESS(ROW(),COLUMN())))</formula>
    </cfRule>
  </conditionalFormatting>
  <conditionalFormatting sqref="S263">
    <cfRule type="expression" dxfId="691" priority="1684">
      <formula>INDIRECT(ADDRESS(ROW(),COLUMN()))=TRUNC(INDIRECT(ADDRESS(ROW(),COLUMN())))</formula>
    </cfRule>
  </conditionalFormatting>
  <conditionalFormatting sqref="T264:Y264">
    <cfRule type="expression" dxfId="690" priority="1685">
      <formula>INDIRECT(ADDRESS(ROW(),COLUMN()))=TRUNC(INDIRECT(ADDRESS(ROW(),COLUMN())))</formula>
    </cfRule>
  </conditionalFormatting>
  <conditionalFormatting sqref="T263:Y263">
    <cfRule type="expression" dxfId="689" priority="1686">
      <formula>INDIRECT(ADDRESS(ROW(),COLUMN()))=TRUNC(INDIRECT(ADDRESS(ROW(),COLUMN())))</formula>
    </cfRule>
  </conditionalFormatting>
  <conditionalFormatting sqref="Z264">
    <cfRule type="expression" dxfId="688" priority="1687">
      <formula>INDIRECT(ADDRESS(ROW(),COLUMN()))=TRUNC(INDIRECT(ADDRESS(ROW(),COLUMN())))</formula>
    </cfRule>
  </conditionalFormatting>
  <conditionalFormatting sqref="Z263">
    <cfRule type="expression" dxfId="687" priority="1688">
      <formula>INDIRECT(ADDRESS(ROW(),COLUMN()))=TRUNC(INDIRECT(ADDRESS(ROW(),COLUMN())))</formula>
    </cfRule>
  </conditionalFormatting>
  <conditionalFormatting sqref="AA264:AF264">
    <cfRule type="expression" dxfId="686" priority="1689">
      <formula>INDIRECT(ADDRESS(ROW(),COLUMN()))=TRUNC(INDIRECT(ADDRESS(ROW(),COLUMN())))</formula>
    </cfRule>
  </conditionalFormatting>
  <conditionalFormatting sqref="AA263:AF263">
    <cfRule type="expression" dxfId="685" priority="1690">
      <formula>INDIRECT(ADDRESS(ROW(),COLUMN()))=TRUNC(INDIRECT(ADDRESS(ROW(),COLUMN())))</formula>
    </cfRule>
  </conditionalFormatting>
  <conditionalFormatting sqref="AG264">
    <cfRule type="expression" dxfId="684" priority="1691">
      <formula>INDIRECT(ADDRESS(ROW(),COLUMN()))=TRUNC(INDIRECT(ADDRESS(ROW(),COLUMN())))</formula>
    </cfRule>
  </conditionalFormatting>
  <conditionalFormatting sqref="AG263">
    <cfRule type="expression" dxfId="683" priority="1692">
      <formula>INDIRECT(ADDRESS(ROW(),COLUMN()))=TRUNC(INDIRECT(ADDRESS(ROW(),COLUMN())))</formula>
    </cfRule>
  </conditionalFormatting>
  <conditionalFormatting sqref="AH264:AM264">
    <cfRule type="expression" dxfId="682" priority="1693">
      <formula>INDIRECT(ADDRESS(ROW(),COLUMN()))=TRUNC(INDIRECT(ADDRESS(ROW(),COLUMN())))</formula>
    </cfRule>
  </conditionalFormatting>
  <conditionalFormatting sqref="AH263:AM263">
    <cfRule type="expression" dxfId="681" priority="1694">
      <formula>INDIRECT(ADDRESS(ROW(),COLUMN()))=TRUNC(INDIRECT(ADDRESS(ROW(),COLUMN())))</formula>
    </cfRule>
  </conditionalFormatting>
  <conditionalFormatting sqref="AN264">
    <cfRule type="expression" dxfId="680" priority="1695">
      <formula>INDIRECT(ADDRESS(ROW(),COLUMN()))=TRUNC(INDIRECT(ADDRESS(ROW(),COLUMN())))</formula>
    </cfRule>
  </conditionalFormatting>
  <conditionalFormatting sqref="AN263">
    <cfRule type="expression" dxfId="679" priority="1696">
      <formula>INDIRECT(ADDRESS(ROW(),COLUMN()))=TRUNC(INDIRECT(ADDRESS(ROW(),COLUMN())))</formula>
    </cfRule>
  </conditionalFormatting>
  <conditionalFormatting sqref="AO264:AT264">
    <cfRule type="expression" dxfId="678" priority="1697">
      <formula>INDIRECT(ADDRESS(ROW(),COLUMN()))=TRUNC(INDIRECT(ADDRESS(ROW(),COLUMN())))</formula>
    </cfRule>
  </conditionalFormatting>
  <conditionalFormatting sqref="AO263:AT263">
    <cfRule type="expression" dxfId="677" priority="1698">
      <formula>INDIRECT(ADDRESS(ROW(),COLUMN()))=TRUNC(INDIRECT(ADDRESS(ROW(),COLUMN())))</formula>
    </cfRule>
  </conditionalFormatting>
  <conditionalFormatting sqref="AU264">
    <cfRule type="expression" dxfId="676" priority="1699">
      <formula>INDIRECT(ADDRESS(ROW(),COLUMN()))=TRUNC(INDIRECT(ADDRESS(ROW(),COLUMN())))</formula>
    </cfRule>
  </conditionalFormatting>
  <conditionalFormatting sqref="AU263">
    <cfRule type="expression" dxfId="675" priority="1700">
      <formula>INDIRECT(ADDRESS(ROW(),COLUMN()))=TRUNC(INDIRECT(ADDRESS(ROW(),COLUMN())))</formula>
    </cfRule>
  </conditionalFormatting>
  <conditionalFormatting sqref="AV264:AW264">
    <cfRule type="expression" dxfId="674" priority="1701">
      <formula>INDIRECT(ADDRESS(ROW(),COLUMN()))=TRUNC(INDIRECT(ADDRESS(ROW(),COLUMN())))</formula>
    </cfRule>
  </conditionalFormatting>
  <conditionalFormatting sqref="AV263:AW263">
    <cfRule type="expression" dxfId="673" priority="1702">
      <formula>INDIRECT(ADDRESS(ROW(),COLUMN()))=TRUNC(INDIRECT(ADDRESS(ROW(),COLUMN())))</formula>
    </cfRule>
  </conditionalFormatting>
  <conditionalFormatting sqref="AX266:BA267">
    <cfRule type="expression" dxfId="672" priority="1703">
      <formula>INDIRECT(ADDRESS(ROW(),COLUMN()))=TRUNC(INDIRECT(ADDRESS(ROW(),COLUMN())))</formula>
    </cfRule>
  </conditionalFormatting>
  <conditionalFormatting sqref="S267">
    <cfRule type="expression" dxfId="671" priority="1704">
      <formula>INDIRECT(ADDRESS(ROW(),COLUMN()))=TRUNC(INDIRECT(ADDRESS(ROW(),COLUMN())))</formula>
    </cfRule>
  </conditionalFormatting>
  <conditionalFormatting sqref="S266">
    <cfRule type="expression" dxfId="670" priority="1705">
      <formula>INDIRECT(ADDRESS(ROW(),COLUMN()))=TRUNC(INDIRECT(ADDRESS(ROW(),COLUMN())))</formula>
    </cfRule>
  </conditionalFormatting>
  <conditionalFormatting sqref="T267:Y267">
    <cfRule type="expression" dxfId="669" priority="1706">
      <formula>INDIRECT(ADDRESS(ROW(),COLUMN()))=TRUNC(INDIRECT(ADDRESS(ROW(),COLUMN())))</formula>
    </cfRule>
  </conditionalFormatting>
  <conditionalFormatting sqref="T266:Y266">
    <cfRule type="expression" dxfId="668" priority="1707">
      <formula>INDIRECT(ADDRESS(ROW(),COLUMN()))=TRUNC(INDIRECT(ADDRESS(ROW(),COLUMN())))</formula>
    </cfRule>
  </conditionalFormatting>
  <conditionalFormatting sqref="Z267">
    <cfRule type="expression" dxfId="667" priority="1708">
      <formula>INDIRECT(ADDRESS(ROW(),COLUMN()))=TRUNC(INDIRECT(ADDRESS(ROW(),COLUMN())))</formula>
    </cfRule>
  </conditionalFormatting>
  <conditionalFormatting sqref="Z266">
    <cfRule type="expression" dxfId="666" priority="1709">
      <formula>INDIRECT(ADDRESS(ROW(),COLUMN()))=TRUNC(INDIRECT(ADDRESS(ROW(),COLUMN())))</formula>
    </cfRule>
  </conditionalFormatting>
  <conditionalFormatting sqref="AA267:AF267">
    <cfRule type="expression" dxfId="665" priority="1710">
      <formula>INDIRECT(ADDRESS(ROW(),COLUMN()))=TRUNC(INDIRECT(ADDRESS(ROW(),COLUMN())))</formula>
    </cfRule>
  </conditionalFormatting>
  <conditionalFormatting sqref="AA266:AF266">
    <cfRule type="expression" dxfId="664" priority="1711">
      <formula>INDIRECT(ADDRESS(ROW(),COLUMN()))=TRUNC(INDIRECT(ADDRESS(ROW(),COLUMN())))</formula>
    </cfRule>
  </conditionalFormatting>
  <conditionalFormatting sqref="AG267">
    <cfRule type="expression" dxfId="663" priority="1712">
      <formula>INDIRECT(ADDRESS(ROW(),COLUMN()))=TRUNC(INDIRECT(ADDRESS(ROW(),COLUMN())))</formula>
    </cfRule>
  </conditionalFormatting>
  <conditionalFormatting sqref="AG266">
    <cfRule type="expression" dxfId="662" priority="1713">
      <formula>INDIRECT(ADDRESS(ROW(),COLUMN()))=TRUNC(INDIRECT(ADDRESS(ROW(),COLUMN())))</formula>
    </cfRule>
  </conditionalFormatting>
  <conditionalFormatting sqref="AH267:AM267">
    <cfRule type="expression" dxfId="661" priority="1714">
      <formula>INDIRECT(ADDRESS(ROW(),COLUMN()))=TRUNC(INDIRECT(ADDRESS(ROW(),COLUMN())))</formula>
    </cfRule>
  </conditionalFormatting>
  <conditionalFormatting sqref="AH266:AM266">
    <cfRule type="expression" dxfId="660" priority="1715">
      <formula>INDIRECT(ADDRESS(ROW(),COLUMN()))=TRUNC(INDIRECT(ADDRESS(ROW(),COLUMN())))</formula>
    </cfRule>
  </conditionalFormatting>
  <conditionalFormatting sqref="AN267">
    <cfRule type="expression" dxfId="659" priority="1716">
      <formula>INDIRECT(ADDRESS(ROW(),COLUMN()))=TRUNC(INDIRECT(ADDRESS(ROW(),COLUMN())))</formula>
    </cfRule>
  </conditionalFormatting>
  <conditionalFormatting sqref="AN266">
    <cfRule type="expression" dxfId="658" priority="1717">
      <formula>INDIRECT(ADDRESS(ROW(),COLUMN()))=TRUNC(INDIRECT(ADDRESS(ROW(),COLUMN())))</formula>
    </cfRule>
  </conditionalFormatting>
  <conditionalFormatting sqref="AO267:AT267">
    <cfRule type="expression" dxfId="657" priority="1718">
      <formula>INDIRECT(ADDRESS(ROW(),COLUMN()))=TRUNC(INDIRECT(ADDRESS(ROW(),COLUMN())))</formula>
    </cfRule>
  </conditionalFormatting>
  <conditionalFormatting sqref="AO266:AT266">
    <cfRule type="expression" dxfId="656" priority="1719">
      <formula>INDIRECT(ADDRESS(ROW(),COLUMN()))=TRUNC(INDIRECT(ADDRESS(ROW(),COLUMN())))</formula>
    </cfRule>
  </conditionalFormatting>
  <conditionalFormatting sqref="AU267">
    <cfRule type="expression" dxfId="655" priority="1720">
      <formula>INDIRECT(ADDRESS(ROW(),COLUMN()))=TRUNC(INDIRECT(ADDRESS(ROW(),COLUMN())))</formula>
    </cfRule>
  </conditionalFormatting>
  <conditionalFormatting sqref="AU266">
    <cfRule type="expression" dxfId="654" priority="1721">
      <formula>INDIRECT(ADDRESS(ROW(),COLUMN()))=TRUNC(INDIRECT(ADDRESS(ROW(),COLUMN())))</formula>
    </cfRule>
  </conditionalFormatting>
  <conditionalFormatting sqref="AV267:AW267">
    <cfRule type="expression" dxfId="653" priority="1722">
      <formula>INDIRECT(ADDRESS(ROW(),COLUMN()))=TRUNC(INDIRECT(ADDRESS(ROW(),COLUMN())))</formula>
    </cfRule>
  </conditionalFormatting>
  <conditionalFormatting sqref="AV266:AW266">
    <cfRule type="expression" dxfId="652" priority="1723">
      <formula>INDIRECT(ADDRESS(ROW(),COLUMN()))=TRUNC(INDIRECT(ADDRESS(ROW(),COLUMN())))</formula>
    </cfRule>
  </conditionalFormatting>
  <conditionalFormatting sqref="AX269:BA270">
    <cfRule type="expression" dxfId="651" priority="1724">
      <formula>INDIRECT(ADDRESS(ROW(),COLUMN()))=TRUNC(INDIRECT(ADDRESS(ROW(),COLUMN())))</formula>
    </cfRule>
  </conditionalFormatting>
  <conditionalFormatting sqref="S270">
    <cfRule type="expression" dxfId="650" priority="1725">
      <formula>INDIRECT(ADDRESS(ROW(),COLUMN()))=TRUNC(INDIRECT(ADDRESS(ROW(),COLUMN())))</formula>
    </cfRule>
  </conditionalFormatting>
  <conditionalFormatting sqref="S269">
    <cfRule type="expression" dxfId="649" priority="1726">
      <formula>INDIRECT(ADDRESS(ROW(),COLUMN()))=TRUNC(INDIRECT(ADDRESS(ROW(),COLUMN())))</formula>
    </cfRule>
  </conditionalFormatting>
  <conditionalFormatting sqref="T270:Y270">
    <cfRule type="expression" dxfId="648" priority="1727">
      <formula>INDIRECT(ADDRESS(ROW(),COLUMN()))=TRUNC(INDIRECT(ADDRESS(ROW(),COLUMN())))</formula>
    </cfRule>
  </conditionalFormatting>
  <conditionalFormatting sqref="T269:Y269">
    <cfRule type="expression" dxfId="647" priority="1728">
      <formula>INDIRECT(ADDRESS(ROW(),COLUMN()))=TRUNC(INDIRECT(ADDRESS(ROW(),COLUMN())))</formula>
    </cfRule>
  </conditionalFormatting>
  <conditionalFormatting sqref="Z270">
    <cfRule type="expression" dxfId="646" priority="1729">
      <formula>INDIRECT(ADDRESS(ROW(),COLUMN()))=TRUNC(INDIRECT(ADDRESS(ROW(),COLUMN())))</formula>
    </cfRule>
  </conditionalFormatting>
  <conditionalFormatting sqref="Z269">
    <cfRule type="expression" dxfId="645" priority="1730">
      <formula>INDIRECT(ADDRESS(ROW(),COLUMN()))=TRUNC(INDIRECT(ADDRESS(ROW(),COLUMN())))</formula>
    </cfRule>
  </conditionalFormatting>
  <conditionalFormatting sqref="AA270:AF270">
    <cfRule type="expression" dxfId="644" priority="1731">
      <formula>INDIRECT(ADDRESS(ROW(),COLUMN()))=TRUNC(INDIRECT(ADDRESS(ROW(),COLUMN())))</formula>
    </cfRule>
  </conditionalFormatting>
  <conditionalFormatting sqref="AA269:AF269">
    <cfRule type="expression" dxfId="643" priority="1732">
      <formula>INDIRECT(ADDRESS(ROW(),COLUMN()))=TRUNC(INDIRECT(ADDRESS(ROW(),COLUMN())))</formula>
    </cfRule>
  </conditionalFormatting>
  <conditionalFormatting sqref="AG270">
    <cfRule type="expression" dxfId="642" priority="1733">
      <formula>INDIRECT(ADDRESS(ROW(),COLUMN()))=TRUNC(INDIRECT(ADDRESS(ROW(),COLUMN())))</formula>
    </cfRule>
  </conditionalFormatting>
  <conditionalFormatting sqref="AG269">
    <cfRule type="expression" dxfId="641" priority="1734">
      <formula>INDIRECT(ADDRESS(ROW(),COLUMN()))=TRUNC(INDIRECT(ADDRESS(ROW(),COLUMN())))</formula>
    </cfRule>
  </conditionalFormatting>
  <conditionalFormatting sqref="AH270:AM270">
    <cfRule type="expression" dxfId="640" priority="1735">
      <formula>INDIRECT(ADDRESS(ROW(),COLUMN()))=TRUNC(INDIRECT(ADDRESS(ROW(),COLUMN())))</formula>
    </cfRule>
  </conditionalFormatting>
  <conditionalFormatting sqref="AH269:AM269">
    <cfRule type="expression" dxfId="639" priority="1736">
      <formula>INDIRECT(ADDRESS(ROW(),COLUMN()))=TRUNC(INDIRECT(ADDRESS(ROW(),COLUMN())))</formula>
    </cfRule>
  </conditionalFormatting>
  <conditionalFormatting sqref="AN270">
    <cfRule type="expression" dxfId="638" priority="1737">
      <formula>INDIRECT(ADDRESS(ROW(),COLUMN()))=TRUNC(INDIRECT(ADDRESS(ROW(),COLUMN())))</formula>
    </cfRule>
  </conditionalFormatting>
  <conditionalFormatting sqref="AN269">
    <cfRule type="expression" dxfId="637" priority="1738">
      <formula>INDIRECT(ADDRESS(ROW(),COLUMN()))=TRUNC(INDIRECT(ADDRESS(ROW(),COLUMN())))</formula>
    </cfRule>
  </conditionalFormatting>
  <conditionalFormatting sqref="AO270:AT270">
    <cfRule type="expression" dxfId="636" priority="1739">
      <formula>INDIRECT(ADDRESS(ROW(),COLUMN()))=TRUNC(INDIRECT(ADDRESS(ROW(),COLUMN())))</formula>
    </cfRule>
  </conditionalFormatting>
  <conditionalFormatting sqref="AO269:AT269">
    <cfRule type="expression" dxfId="635" priority="1740">
      <formula>INDIRECT(ADDRESS(ROW(),COLUMN()))=TRUNC(INDIRECT(ADDRESS(ROW(),COLUMN())))</formula>
    </cfRule>
  </conditionalFormatting>
  <conditionalFormatting sqref="AU270">
    <cfRule type="expression" dxfId="634" priority="1741">
      <formula>INDIRECT(ADDRESS(ROW(),COLUMN()))=TRUNC(INDIRECT(ADDRESS(ROW(),COLUMN())))</formula>
    </cfRule>
  </conditionalFormatting>
  <conditionalFormatting sqref="AU269">
    <cfRule type="expression" dxfId="633" priority="1742">
      <formula>INDIRECT(ADDRESS(ROW(),COLUMN()))=TRUNC(INDIRECT(ADDRESS(ROW(),COLUMN())))</formula>
    </cfRule>
  </conditionalFormatting>
  <conditionalFormatting sqref="AV270:AW270">
    <cfRule type="expression" dxfId="632" priority="1743">
      <formula>INDIRECT(ADDRESS(ROW(),COLUMN()))=TRUNC(INDIRECT(ADDRESS(ROW(),COLUMN())))</formula>
    </cfRule>
  </conditionalFormatting>
  <conditionalFormatting sqref="AV269:AW269">
    <cfRule type="expression" dxfId="631" priority="1744">
      <formula>INDIRECT(ADDRESS(ROW(),COLUMN()))=TRUNC(INDIRECT(ADDRESS(ROW(),COLUMN())))</formula>
    </cfRule>
  </conditionalFormatting>
  <conditionalFormatting sqref="AX272:BA273">
    <cfRule type="expression" dxfId="630" priority="1745">
      <formula>INDIRECT(ADDRESS(ROW(),COLUMN()))=TRUNC(INDIRECT(ADDRESS(ROW(),COLUMN())))</formula>
    </cfRule>
  </conditionalFormatting>
  <conditionalFormatting sqref="S273">
    <cfRule type="expression" dxfId="629" priority="1746">
      <formula>INDIRECT(ADDRESS(ROW(),COLUMN()))=TRUNC(INDIRECT(ADDRESS(ROW(),COLUMN())))</formula>
    </cfRule>
  </conditionalFormatting>
  <conditionalFormatting sqref="S272">
    <cfRule type="expression" dxfId="628" priority="1747">
      <formula>INDIRECT(ADDRESS(ROW(),COLUMN()))=TRUNC(INDIRECT(ADDRESS(ROW(),COLUMN())))</formula>
    </cfRule>
  </conditionalFormatting>
  <conditionalFormatting sqref="T273:Y273">
    <cfRule type="expression" dxfId="627" priority="1748">
      <formula>INDIRECT(ADDRESS(ROW(),COLUMN()))=TRUNC(INDIRECT(ADDRESS(ROW(),COLUMN())))</formula>
    </cfRule>
  </conditionalFormatting>
  <conditionalFormatting sqref="T272:Y272">
    <cfRule type="expression" dxfId="626" priority="1749">
      <formula>INDIRECT(ADDRESS(ROW(),COLUMN()))=TRUNC(INDIRECT(ADDRESS(ROW(),COLUMN())))</formula>
    </cfRule>
  </conditionalFormatting>
  <conditionalFormatting sqref="Z273">
    <cfRule type="expression" dxfId="625" priority="1750">
      <formula>INDIRECT(ADDRESS(ROW(),COLUMN()))=TRUNC(INDIRECT(ADDRESS(ROW(),COLUMN())))</formula>
    </cfRule>
  </conditionalFormatting>
  <conditionalFormatting sqref="Z272">
    <cfRule type="expression" dxfId="624" priority="1751">
      <formula>INDIRECT(ADDRESS(ROW(),COLUMN()))=TRUNC(INDIRECT(ADDRESS(ROW(),COLUMN())))</formula>
    </cfRule>
  </conditionalFormatting>
  <conditionalFormatting sqref="AA273:AF273">
    <cfRule type="expression" dxfId="623" priority="1752">
      <formula>INDIRECT(ADDRESS(ROW(),COLUMN()))=TRUNC(INDIRECT(ADDRESS(ROW(),COLUMN())))</formula>
    </cfRule>
  </conditionalFormatting>
  <conditionalFormatting sqref="AA272:AF272">
    <cfRule type="expression" dxfId="622" priority="1753">
      <formula>INDIRECT(ADDRESS(ROW(),COLUMN()))=TRUNC(INDIRECT(ADDRESS(ROW(),COLUMN())))</formula>
    </cfRule>
  </conditionalFormatting>
  <conditionalFormatting sqref="AG273">
    <cfRule type="expression" dxfId="621" priority="1754">
      <formula>INDIRECT(ADDRESS(ROW(),COLUMN()))=TRUNC(INDIRECT(ADDRESS(ROW(),COLUMN())))</formula>
    </cfRule>
  </conditionalFormatting>
  <conditionalFormatting sqref="AG272">
    <cfRule type="expression" dxfId="620" priority="1755">
      <formula>INDIRECT(ADDRESS(ROW(),COLUMN()))=TRUNC(INDIRECT(ADDRESS(ROW(),COLUMN())))</formula>
    </cfRule>
  </conditionalFormatting>
  <conditionalFormatting sqref="AH273:AM273">
    <cfRule type="expression" dxfId="619" priority="1756">
      <formula>INDIRECT(ADDRESS(ROW(),COLUMN()))=TRUNC(INDIRECT(ADDRESS(ROW(),COLUMN())))</formula>
    </cfRule>
  </conditionalFormatting>
  <conditionalFormatting sqref="AH272:AM272">
    <cfRule type="expression" dxfId="618" priority="1757">
      <formula>INDIRECT(ADDRESS(ROW(),COLUMN()))=TRUNC(INDIRECT(ADDRESS(ROW(),COLUMN())))</formula>
    </cfRule>
  </conditionalFormatting>
  <conditionalFormatting sqref="AN273">
    <cfRule type="expression" dxfId="617" priority="1758">
      <formula>INDIRECT(ADDRESS(ROW(),COLUMN()))=TRUNC(INDIRECT(ADDRESS(ROW(),COLUMN())))</formula>
    </cfRule>
  </conditionalFormatting>
  <conditionalFormatting sqref="AN272">
    <cfRule type="expression" dxfId="616" priority="1759">
      <formula>INDIRECT(ADDRESS(ROW(),COLUMN()))=TRUNC(INDIRECT(ADDRESS(ROW(),COLUMN())))</formula>
    </cfRule>
  </conditionalFormatting>
  <conditionalFormatting sqref="AO273:AT273">
    <cfRule type="expression" dxfId="615" priority="1760">
      <formula>INDIRECT(ADDRESS(ROW(),COLUMN()))=TRUNC(INDIRECT(ADDRESS(ROW(),COLUMN())))</formula>
    </cfRule>
  </conditionalFormatting>
  <conditionalFormatting sqref="AO272:AT272">
    <cfRule type="expression" dxfId="614" priority="1761">
      <formula>INDIRECT(ADDRESS(ROW(),COLUMN()))=TRUNC(INDIRECT(ADDRESS(ROW(),COLUMN())))</formula>
    </cfRule>
  </conditionalFormatting>
  <conditionalFormatting sqref="AU273">
    <cfRule type="expression" dxfId="613" priority="1762">
      <formula>INDIRECT(ADDRESS(ROW(),COLUMN()))=TRUNC(INDIRECT(ADDRESS(ROW(),COLUMN())))</formula>
    </cfRule>
  </conditionalFormatting>
  <conditionalFormatting sqref="AU272">
    <cfRule type="expression" dxfId="612" priority="1763">
      <formula>INDIRECT(ADDRESS(ROW(),COLUMN()))=TRUNC(INDIRECT(ADDRESS(ROW(),COLUMN())))</formula>
    </cfRule>
  </conditionalFormatting>
  <conditionalFormatting sqref="AV273:AW273">
    <cfRule type="expression" dxfId="611" priority="1764">
      <formula>INDIRECT(ADDRESS(ROW(),COLUMN()))=TRUNC(INDIRECT(ADDRESS(ROW(),COLUMN())))</formula>
    </cfRule>
  </conditionalFormatting>
  <conditionalFormatting sqref="AV272:AW272">
    <cfRule type="expression" dxfId="610" priority="1765">
      <formula>INDIRECT(ADDRESS(ROW(),COLUMN()))=TRUNC(INDIRECT(ADDRESS(ROW(),COLUMN())))</formula>
    </cfRule>
  </conditionalFormatting>
  <conditionalFormatting sqref="AX275:BA276">
    <cfRule type="expression" dxfId="609" priority="1766">
      <formula>INDIRECT(ADDRESS(ROW(),COLUMN()))=TRUNC(INDIRECT(ADDRESS(ROW(),COLUMN())))</formula>
    </cfRule>
  </conditionalFormatting>
  <conditionalFormatting sqref="S276">
    <cfRule type="expression" dxfId="608" priority="1767">
      <formula>INDIRECT(ADDRESS(ROW(),COLUMN()))=TRUNC(INDIRECT(ADDRESS(ROW(),COLUMN())))</formula>
    </cfRule>
  </conditionalFormatting>
  <conditionalFormatting sqref="S275">
    <cfRule type="expression" dxfId="607" priority="1768">
      <formula>INDIRECT(ADDRESS(ROW(),COLUMN()))=TRUNC(INDIRECT(ADDRESS(ROW(),COLUMN())))</formula>
    </cfRule>
  </conditionalFormatting>
  <conditionalFormatting sqref="T276:Y276">
    <cfRule type="expression" dxfId="606" priority="1769">
      <formula>INDIRECT(ADDRESS(ROW(),COLUMN()))=TRUNC(INDIRECT(ADDRESS(ROW(),COLUMN())))</formula>
    </cfRule>
  </conditionalFormatting>
  <conditionalFormatting sqref="T275:Y275">
    <cfRule type="expression" dxfId="605" priority="1770">
      <formula>INDIRECT(ADDRESS(ROW(),COLUMN()))=TRUNC(INDIRECT(ADDRESS(ROW(),COLUMN())))</formula>
    </cfRule>
  </conditionalFormatting>
  <conditionalFormatting sqref="Z276">
    <cfRule type="expression" dxfId="604" priority="1771">
      <formula>INDIRECT(ADDRESS(ROW(),COLUMN()))=TRUNC(INDIRECT(ADDRESS(ROW(),COLUMN())))</formula>
    </cfRule>
  </conditionalFormatting>
  <conditionalFormatting sqref="Z275">
    <cfRule type="expression" dxfId="603" priority="1772">
      <formula>INDIRECT(ADDRESS(ROW(),COLUMN()))=TRUNC(INDIRECT(ADDRESS(ROW(),COLUMN())))</formula>
    </cfRule>
  </conditionalFormatting>
  <conditionalFormatting sqref="AA276:AF276">
    <cfRule type="expression" dxfId="602" priority="1773">
      <formula>INDIRECT(ADDRESS(ROW(),COLUMN()))=TRUNC(INDIRECT(ADDRESS(ROW(),COLUMN())))</formula>
    </cfRule>
  </conditionalFormatting>
  <conditionalFormatting sqref="AA275:AF275">
    <cfRule type="expression" dxfId="601" priority="1774">
      <formula>INDIRECT(ADDRESS(ROW(),COLUMN()))=TRUNC(INDIRECT(ADDRESS(ROW(),COLUMN())))</formula>
    </cfRule>
  </conditionalFormatting>
  <conditionalFormatting sqref="AG276">
    <cfRule type="expression" dxfId="600" priority="1775">
      <formula>INDIRECT(ADDRESS(ROW(),COLUMN()))=TRUNC(INDIRECT(ADDRESS(ROW(),COLUMN())))</formula>
    </cfRule>
  </conditionalFormatting>
  <conditionalFormatting sqref="AG275">
    <cfRule type="expression" dxfId="599" priority="1776">
      <formula>INDIRECT(ADDRESS(ROW(),COLUMN()))=TRUNC(INDIRECT(ADDRESS(ROW(),COLUMN())))</formula>
    </cfRule>
  </conditionalFormatting>
  <conditionalFormatting sqref="AH276:AM276">
    <cfRule type="expression" dxfId="598" priority="1777">
      <formula>INDIRECT(ADDRESS(ROW(),COLUMN()))=TRUNC(INDIRECT(ADDRESS(ROW(),COLUMN())))</formula>
    </cfRule>
  </conditionalFormatting>
  <conditionalFormatting sqref="AH275:AM275">
    <cfRule type="expression" dxfId="597" priority="1778">
      <formula>INDIRECT(ADDRESS(ROW(),COLUMN()))=TRUNC(INDIRECT(ADDRESS(ROW(),COLUMN())))</formula>
    </cfRule>
  </conditionalFormatting>
  <conditionalFormatting sqref="AN276">
    <cfRule type="expression" dxfId="596" priority="1779">
      <formula>INDIRECT(ADDRESS(ROW(),COLUMN()))=TRUNC(INDIRECT(ADDRESS(ROW(),COLUMN())))</formula>
    </cfRule>
  </conditionalFormatting>
  <conditionalFormatting sqref="AN275">
    <cfRule type="expression" dxfId="595" priority="1780">
      <formula>INDIRECT(ADDRESS(ROW(),COLUMN()))=TRUNC(INDIRECT(ADDRESS(ROW(),COLUMN())))</formula>
    </cfRule>
  </conditionalFormatting>
  <conditionalFormatting sqref="AO276:AT276">
    <cfRule type="expression" dxfId="594" priority="1781">
      <formula>INDIRECT(ADDRESS(ROW(),COLUMN()))=TRUNC(INDIRECT(ADDRESS(ROW(),COLUMN())))</formula>
    </cfRule>
  </conditionalFormatting>
  <conditionalFormatting sqref="AO275:AT275">
    <cfRule type="expression" dxfId="593" priority="1782">
      <formula>INDIRECT(ADDRESS(ROW(),COLUMN()))=TRUNC(INDIRECT(ADDRESS(ROW(),COLUMN())))</formula>
    </cfRule>
  </conditionalFormatting>
  <conditionalFormatting sqref="AU276">
    <cfRule type="expression" dxfId="592" priority="1783">
      <formula>INDIRECT(ADDRESS(ROW(),COLUMN()))=TRUNC(INDIRECT(ADDRESS(ROW(),COLUMN())))</formula>
    </cfRule>
  </conditionalFormatting>
  <conditionalFormatting sqref="AU275">
    <cfRule type="expression" dxfId="591" priority="1784">
      <formula>INDIRECT(ADDRESS(ROW(),COLUMN()))=TRUNC(INDIRECT(ADDRESS(ROW(),COLUMN())))</formula>
    </cfRule>
  </conditionalFormatting>
  <conditionalFormatting sqref="AV276:AW276">
    <cfRule type="expression" dxfId="590" priority="1785">
      <formula>INDIRECT(ADDRESS(ROW(),COLUMN()))=TRUNC(INDIRECT(ADDRESS(ROW(),COLUMN())))</formula>
    </cfRule>
  </conditionalFormatting>
  <conditionalFormatting sqref="AV275:AW275">
    <cfRule type="expression" dxfId="589" priority="1786">
      <formula>INDIRECT(ADDRESS(ROW(),COLUMN()))=TRUNC(INDIRECT(ADDRESS(ROW(),COLUMN())))</formula>
    </cfRule>
  </conditionalFormatting>
  <conditionalFormatting sqref="AX278:BA279">
    <cfRule type="expression" dxfId="588" priority="1787">
      <formula>INDIRECT(ADDRESS(ROW(),COLUMN()))=TRUNC(INDIRECT(ADDRESS(ROW(),COLUMN())))</formula>
    </cfRule>
  </conditionalFormatting>
  <conditionalFormatting sqref="S279">
    <cfRule type="expression" dxfId="587" priority="1788">
      <formula>INDIRECT(ADDRESS(ROW(),COLUMN()))=TRUNC(INDIRECT(ADDRESS(ROW(),COLUMN())))</formula>
    </cfRule>
  </conditionalFormatting>
  <conditionalFormatting sqref="S278">
    <cfRule type="expression" dxfId="586" priority="1789">
      <formula>INDIRECT(ADDRESS(ROW(),COLUMN()))=TRUNC(INDIRECT(ADDRESS(ROW(),COLUMN())))</formula>
    </cfRule>
  </conditionalFormatting>
  <conditionalFormatting sqref="T279:Y279">
    <cfRule type="expression" dxfId="585" priority="1790">
      <formula>INDIRECT(ADDRESS(ROW(),COLUMN()))=TRUNC(INDIRECT(ADDRESS(ROW(),COLUMN())))</formula>
    </cfRule>
  </conditionalFormatting>
  <conditionalFormatting sqref="T278:Y278">
    <cfRule type="expression" dxfId="584" priority="1791">
      <formula>INDIRECT(ADDRESS(ROW(),COLUMN()))=TRUNC(INDIRECT(ADDRESS(ROW(),COLUMN())))</formula>
    </cfRule>
  </conditionalFormatting>
  <conditionalFormatting sqref="Z279">
    <cfRule type="expression" dxfId="583" priority="1792">
      <formula>INDIRECT(ADDRESS(ROW(),COLUMN()))=TRUNC(INDIRECT(ADDRESS(ROW(),COLUMN())))</formula>
    </cfRule>
  </conditionalFormatting>
  <conditionalFormatting sqref="Z278">
    <cfRule type="expression" dxfId="582" priority="1793">
      <formula>INDIRECT(ADDRESS(ROW(),COLUMN()))=TRUNC(INDIRECT(ADDRESS(ROW(),COLUMN())))</formula>
    </cfRule>
  </conditionalFormatting>
  <conditionalFormatting sqref="AA279:AF279">
    <cfRule type="expression" dxfId="581" priority="1794">
      <formula>INDIRECT(ADDRESS(ROW(),COLUMN()))=TRUNC(INDIRECT(ADDRESS(ROW(),COLUMN())))</formula>
    </cfRule>
  </conditionalFormatting>
  <conditionalFormatting sqref="AA278:AF278">
    <cfRule type="expression" dxfId="580" priority="1795">
      <formula>INDIRECT(ADDRESS(ROW(),COLUMN()))=TRUNC(INDIRECT(ADDRESS(ROW(),COLUMN())))</formula>
    </cfRule>
  </conditionalFormatting>
  <conditionalFormatting sqref="AG279">
    <cfRule type="expression" dxfId="579" priority="1796">
      <formula>INDIRECT(ADDRESS(ROW(),COLUMN()))=TRUNC(INDIRECT(ADDRESS(ROW(),COLUMN())))</formula>
    </cfRule>
  </conditionalFormatting>
  <conditionalFormatting sqref="AG278">
    <cfRule type="expression" dxfId="578" priority="1797">
      <formula>INDIRECT(ADDRESS(ROW(),COLUMN()))=TRUNC(INDIRECT(ADDRESS(ROW(),COLUMN())))</formula>
    </cfRule>
  </conditionalFormatting>
  <conditionalFormatting sqref="AH279:AM279">
    <cfRule type="expression" dxfId="577" priority="1798">
      <formula>INDIRECT(ADDRESS(ROW(),COLUMN()))=TRUNC(INDIRECT(ADDRESS(ROW(),COLUMN())))</formula>
    </cfRule>
  </conditionalFormatting>
  <conditionalFormatting sqref="AH278:AM278">
    <cfRule type="expression" dxfId="576" priority="1799">
      <formula>INDIRECT(ADDRESS(ROW(),COLUMN()))=TRUNC(INDIRECT(ADDRESS(ROW(),COLUMN())))</formula>
    </cfRule>
  </conditionalFormatting>
  <conditionalFormatting sqref="AN279">
    <cfRule type="expression" dxfId="575" priority="1800">
      <formula>INDIRECT(ADDRESS(ROW(),COLUMN()))=TRUNC(INDIRECT(ADDRESS(ROW(),COLUMN())))</formula>
    </cfRule>
  </conditionalFormatting>
  <conditionalFormatting sqref="AN278">
    <cfRule type="expression" dxfId="574" priority="1801">
      <formula>INDIRECT(ADDRESS(ROW(),COLUMN()))=TRUNC(INDIRECT(ADDRESS(ROW(),COLUMN())))</formula>
    </cfRule>
  </conditionalFormatting>
  <conditionalFormatting sqref="AO279:AT279">
    <cfRule type="expression" dxfId="573" priority="1802">
      <formula>INDIRECT(ADDRESS(ROW(),COLUMN()))=TRUNC(INDIRECT(ADDRESS(ROW(),COLUMN())))</formula>
    </cfRule>
  </conditionalFormatting>
  <conditionalFormatting sqref="AO278:AT278">
    <cfRule type="expression" dxfId="572" priority="1803">
      <formula>INDIRECT(ADDRESS(ROW(),COLUMN()))=TRUNC(INDIRECT(ADDRESS(ROW(),COLUMN())))</formula>
    </cfRule>
  </conditionalFormatting>
  <conditionalFormatting sqref="AU279">
    <cfRule type="expression" dxfId="571" priority="1804">
      <formula>INDIRECT(ADDRESS(ROW(),COLUMN()))=TRUNC(INDIRECT(ADDRESS(ROW(),COLUMN())))</formula>
    </cfRule>
  </conditionalFormatting>
  <conditionalFormatting sqref="AU278">
    <cfRule type="expression" dxfId="570" priority="1805">
      <formula>INDIRECT(ADDRESS(ROW(),COLUMN()))=TRUNC(INDIRECT(ADDRESS(ROW(),COLUMN())))</formula>
    </cfRule>
  </conditionalFormatting>
  <conditionalFormatting sqref="AV279:AW279">
    <cfRule type="expression" dxfId="569" priority="1806">
      <formula>INDIRECT(ADDRESS(ROW(),COLUMN()))=TRUNC(INDIRECT(ADDRESS(ROW(),COLUMN())))</formula>
    </cfRule>
  </conditionalFormatting>
  <conditionalFormatting sqref="AV278:AW278">
    <cfRule type="expression" dxfId="568" priority="1807">
      <formula>INDIRECT(ADDRESS(ROW(),COLUMN()))=TRUNC(INDIRECT(ADDRESS(ROW(),COLUMN())))</formula>
    </cfRule>
  </conditionalFormatting>
  <conditionalFormatting sqref="AX281:BA282">
    <cfRule type="expression" dxfId="567" priority="1808">
      <formula>INDIRECT(ADDRESS(ROW(),COLUMN()))=TRUNC(INDIRECT(ADDRESS(ROW(),COLUMN())))</formula>
    </cfRule>
  </conditionalFormatting>
  <conditionalFormatting sqref="S282">
    <cfRule type="expression" dxfId="566" priority="1809">
      <formula>INDIRECT(ADDRESS(ROW(),COLUMN()))=TRUNC(INDIRECT(ADDRESS(ROW(),COLUMN())))</formula>
    </cfRule>
  </conditionalFormatting>
  <conditionalFormatting sqref="S281">
    <cfRule type="expression" dxfId="565" priority="1810">
      <formula>INDIRECT(ADDRESS(ROW(),COLUMN()))=TRUNC(INDIRECT(ADDRESS(ROW(),COLUMN())))</formula>
    </cfRule>
  </conditionalFormatting>
  <conditionalFormatting sqref="T282:Y282">
    <cfRule type="expression" dxfId="564" priority="1811">
      <formula>INDIRECT(ADDRESS(ROW(),COLUMN()))=TRUNC(INDIRECT(ADDRESS(ROW(),COLUMN())))</formula>
    </cfRule>
  </conditionalFormatting>
  <conditionalFormatting sqref="T281:Y281">
    <cfRule type="expression" dxfId="563" priority="1812">
      <formula>INDIRECT(ADDRESS(ROW(),COLUMN()))=TRUNC(INDIRECT(ADDRESS(ROW(),COLUMN())))</formula>
    </cfRule>
  </conditionalFormatting>
  <conditionalFormatting sqref="Z282">
    <cfRule type="expression" dxfId="562" priority="1813">
      <formula>INDIRECT(ADDRESS(ROW(),COLUMN()))=TRUNC(INDIRECT(ADDRESS(ROW(),COLUMN())))</formula>
    </cfRule>
  </conditionalFormatting>
  <conditionalFormatting sqref="Z281">
    <cfRule type="expression" dxfId="561" priority="1814">
      <formula>INDIRECT(ADDRESS(ROW(),COLUMN()))=TRUNC(INDIRECT(ADDRESS(ROW(),COLUMN())))</formula>
    </cfRule>
  </conditionalFormatting>
  <conditionalFormatting sqref="AA282:AF282">
    <cfRule type="expression" dxfId="560" priority="1815">
      <formula>INDIRECT(ADDRESS(ROW(),COLUMN()))=TRUNC(INDIRECT(ADDRESS(ROW(),COLUMN())))</formula>
    </cfRule>
  </conditionalFormatting>
  <conditionalFormatting sqref="AA281:AF281">
    <cfRule type="expression" dxfId="559" priority="1816">
      <formula>INDIRECT(ADDRESS(ROW(),COLUMN()))=TRUNC(INDIRECT(ADDRESS(ROW(),COLUMN())))</formula>
    </cfRule>
  </conditionalFormatting>
  <conditionalFormatting sqref="AG282">
    <cfRule type="expression" dxfId="558" priority="1817">
      <formula>INDIRECT(ADDRESS(ROW(),COLUMN()))=TRUNC(INDIRECT(ADDRESS(ROW(),COLUMN())))</formula>
    </cfRule>
  </conditionalFormatting>
  <conditionalFormatting sqref="AG281">
    <cfRule type="expression" dxfId="557" priority="1818">
      <formula>INDIRECT(ADDRESS(ROW(),COLUMN()))=TRUNC(INDIRECT(ADDRESS(ROW(),COLUMN())))</formula>
    </cfRule>
  </conditionalFormatting>
  <conditionalFormatting sqref="AH282:AM282">
    <cfRule type="expression" dxfId="556" priority="1819">
      <formula>INDIRECT(ADDRESS(ROW(),COLUMN()))=TRUNC(INDIRECT(ADDRESS(ROW(),COLUMN())))</formula>
    </cfRule>
  </conditionalFormatting>
  <conditionalFormatting sqref="AH281:AM281">
    <cfRule type="expression" dxfId="555" priority="1820">
      <formula>INDIRECT(ADDRESS(ROW(),COLUMN()))=TRUNC(INDIRECT(ADDRESS(ROW(),COLUMN())))</formula>
    </cfRule>
  </conditionalFormatting>
  <conditionalFormatting sqref="AN282">
    <cfRule type="expression" dxfId="554" priority="1821">
      <formula>INDIRECT(ADDRESS(ROW(),COLUMN()))=TRUNC(INDIRECT(ADDRESS(ROW(),COLUMN())))</formula>
    </cfRule>
  </conditionalFormatting>
  <conditionalFormatting sqref="AN281">
    <cfRule type="expression" dxfId="553" priority="1822">
      <formula>INDIRECT(ADDRESS(ROW(),COLUMN()))=TRUNC(INDIRECT(ADDRESS(ROW(),COLUMN())))</formula>
    </cfRule>
  </conditionalFormatting>
  <conditionalFormatting sqref="AO282:AT282">
    <cfRule type="expression" dxfId="552" priority="1823">
      <formula>INDIRECT(ADDRESS(ROW(),COLUMN()))=TRUNC(INDIRECT(ADDRESS(ROW(),COLUMN())))</formula>
    </cfRule>
  </conditionalFormatting>
  <conditionalFormatting sqref="AO281:AT281">
    <cfRule type="expression" dxfId="551" priority="1824">
      <formula>INDIRECT(ADDRESS(ROW(),COLUMN()))=TRUNC(INDIRECT(ADDRESS(ROW(),COLUMN())))</formula>
    </cfRule>
  </conditionalFormatting>
  <conditionalFormatting sqref="AU282">
    <cfRule type="expression" dxfId="550" priority="1825">
      <formula>INDIRECT(ADDRESS(ROW(),COLUMN()))=TRUNC(INDIRECT(ADDRESS(ROW(),COLUMN())))</formula>
    </cfRule>
  </conditionalFormatting>
  <conditionalFormatting sqref="AU281">
    <cfRule type="expression" dxfId="549" priority="1826">
      <formula>INDIRECT(ADDRESS(ROW(),COLUMN()))=TRUNC(INDIRECT(ADDRESS(ROW(),COLUMN())))</formula>
    </cfRule>
  </conditionalFormatting>
  <conditionalFormatting sqref="AV282:AW282">
    <cfRule type="expression" dxfId="548" priority="1827">
      <formula>INDIRECT(ADDRESS(ROW(),COLUMN()))=TRUNC(INDIRECT(ADDRESS(ROW(),COLUMN())))</formula>
    </cfRule>
  </conditionalFormatting>
  <conditionalFormatting sqref="AV281:AW281">
    <cfRule type="expression" dxfId="547" priority="1828">
      <formula>INDIRECT(ADDRESS(ROW(),COLUMN()))=TRUNC(INDIRECT(ADDRESS(ROW(),COLUMN())))</formula>
    </cfRule>
  </conditionalFormatting>
  <conditionalFormatting sqref="AX284:BA285">
    <cfRule type="expression" dxfId="546" priority="1829">
      <formula>INDIRECT(ADDRESS(ROW(),COLUMN()))=TRUNC(INDIRECT(ADDRESS(ROW(),COLUMN())))</formula>
    </cfRule>
  </conditionalFormatting>
  <conditionalFormatting sqref="S285">
    <cfRule type="expression" dxfId="545" priority="1830">
      <formula>INDIRECT(ADDRESS(ROW(),COLUMN()))=TRUNC(INDIRECT(ADDRESS(ROW(),COLUMN())))</formula>
    </cfRule>
  </conditionalFormatting>
  <conditionalFormatting sqref="S284">
    <cfRule type="expression" dxfId="544" priority="1831">
      <formula>INDIRECT(ADDRESS(ROW(),COLUMN()))=TRUNC(INDIRECT(ADDRESS(ROW(),COLUMN())))</formula>
    </cfRule>
  </conditionalFormatting>
  <conditionalFormatting sqref="T285:Y285">
    <cfRule type="expression" dxfId="543" priority="1832">
      <formula>INDIRECT(ADDRESS(ROW(),COLUMN()))=TRUNC(INDIRECT(ADDRESS(ROW(),COLUMN())))</formula>
    </cfRule>
  </conditionalFormatting>
  <conditionalFormatting sqref="T284:Y284">
    <cfRule type="expression" dxfId="542" priority="1833">
      <formula>INDIRECT(ADDRESS(ROW(),COLUMN()))=TRUNC(INDIRECT(ADDRESS(ROW(),COLUMN())))</formula>
    </cfRule>
  </conditionalFormatting>
  <conditionalFormatting sqref="Z285">
    <cfRule type="expression" dxfId="541" priority="1834">
      <formula>INDIRECT(ADDRESS(ROW(),COLUMN()))=TRUNC(INDIRECT(ADDRESS(ROW(),COLUMN())))</formula>
    </cfRule>
  </conditionalFormatting>
  <conditionalFormatting sqref="Z284">
    <cfRule type="expression" dxfId="540" priority="1835">
      <formula>INDIRECT(ADDRESS(ROW(),COLUMN()))=TRUNC(INDIRECT(ADDRESS(ROW(),COLUMN())))</formula>
    </cfRule>
  </conditionalFormatting>
  <conditionalFormatting sqref="AA285:AF285">
    <cfRule type="expression" dxfId="539" priority="1836">
      <formula>INDIRECT(ADDRESS(ROW(),COLUMN()))=TRUNC(INDIRECT(ADDRESS(ROW(),COLUMN())))</formula>
    </cfRule>
  </conditionalFormatting>
  <conditionalFormatting sqref="AA284:AF284">
    <cfRule type="expression" dxfId="538" priority="1837">
      <formula>INDIRECT(ADDRESS(ROW(),COLUMN()))=TRUNC(INDIRECT(ADDRESS(ROW(),COLUMN())))</formula>
    </cfRule>
  </conditionalFormatting>
  <conditionalFormatting sqref="AG285">
    <cfRule type="expression" dxfId="537" priority="1838">
      <formula>INDIRECT(ADDRESS(ROW(),COLUMN()))=TRUNC(INDIRECT(ADDRESS(ROW(),COLUMN())))</formula>
    </cfRule>
  </conditionalFormatting>
  <conditionalFormatting sqref="AG284">
    <cfRule type="expression" dxfId="536" priority="1839">
      <formula>INDIRECT(ADDRESS(ROW(),COLUMN()))=TRUNC(INDIRECT(ADDRESS(ROW(),COLUMN())))</formula>
    </cfRule>
  </conditionalFormatting>
  <conditionalFormatting sqref="AH285:AM285">
    <cfRule type="expression" dxfId="535" priority="1840">
      <formula>INDIRECT(ADDRESS(ROW(),COLUMN()))=TRUNC(INDIRECT(ADDRESS(ROW(),COLUMN())))</formula>
    </cfRule>
  </conditionalFormatting>
  <conditionalFormatting sqref="AH284:AM284">
    <cfRule type="expression" dxfId="534" priority="1841">
      <formula>INDIRECT(ADDRESS(ROW(),COLUMN()))=TRUNC(INDIRECT(ADDRESS(ROW(),COLUMN())))</formula>
    </cfRule>
  </conditionalFormatting>
  <conditionalFormatting sqref="AN285">
    <cfRule type="expression" dxfId="533" priority="1842">
      <formula>INDIRECT(ADDRESS(ROW(),COLUMN()))=TRUNC(INDIRECT(ADDRESS(ROW(),COLUMN())))</formula>
    </cfRule>
  </conditionalFormatting>
  <conditionalFormatting sqref="AN284">
    <cfRule type="expression" dxfId="532" priority="1843">
      <formula>INDIRECT(ADDRESS(ROW(),COLUMN()))=TRUNC(INDIRECT(ADDRESS(ROW(),COLUMN())))</formula>
    </cfRule>
  </conditionalFormatting>
  <conditionalFormatting sqref="AO285:AT285">
    <cfRule type="expression" dxfId="531" priority="1844">
      <formula>INDIRECT(ADDRESS(ROW(),COLUMN()))=TRUNC(INDIRECT(ADDRESS(ROW(),COLUMN())))</formula>
    </cfRule>
  </conditionalFormatting>
  <conditionalFormatting sqref="AO284:AT284">
    <cfRule type="expression" dxfId="530" priority="1845">
      <formula>INDIRECT(ADDRESS(ROW(),COLUMN()))=TRUNC(INDIRECT(ADDRESS(ROW(),COLUMN())))</formula>
    </cfRule>
  </conditionalFormatting>
  <conditionalFormatting sqref="AU285">
    <cfRule type="expression" dxfId="529" priority="1846">
      <formula>INDIRECT(ADDRESS(ROW(),COLUMN()))=TRUNC(INDIRECT(ADDRESS(ROW(),COLUMN())))</formula>
    </cfRule>
  </conditionalFormatting>
  <conditionalFormatting sqref="AU284">
    <cfRule type="expression" dxfId="528" priority="1847">
      <formula>INDIRECT(ADDRESS(ROW(),COLUMN()))=TRUNC(INDIRECT(ADDRESS(ROW(),COLUMN())))</formula>
    </cfRule>
  </conditionalFormatting>
  <conditionalFormatting sqref="AV285:AW285">
    <cfRule type="expression" dxfId="527" priority="1848">
      <formula>INDIRECT(ADDRESS(ROW(),COLUMN()))=TRUNC(INDIRECT(ADDRESS(ROW(),COLUMN())))</formula>
    </cfRule>
  </conditionalFormatting>
  <conditionalFormatting sqref="AV284:AW284">
    <cfRule type="expression" dxfId="526" priority="1849">
      <formula>INDIRECT(ADDRESS(ROW(),COLUMN()))=TRUNC(INDIRECT(ADDRESS(ROW(),COLUMN())))</formula>
    </cfRule>
  </conditionalFormatting>
  <conditionalFormatting sqref="AX287:BA288">
    <cfRule type="expression" dxfId="525" priority="1850">
      <formula>INDIRECT(ADDRESS(ROW(),COLUMN()))=TRUNC(INDIRECT(ADDRESS(ROW(),COLUMN())))</formula>
    </cfRule>
  </conditionalFormatting>
  <conditionalFormatting sqref="S288">
    <cfRule type="expression" dxfId="524" priority="1851">
      <formula>INDIRECT(ADDRESS(ROW(),COLUMN()))=TRUNC(INDIRECT(ADDRESS(ROW(),COLUMN())))</formula>
    </cfRule>
  </conditionalFormatting>
  <conditionalFormatting sqref="S287">
    <cfRule type="expression" dxfId="523" priority="1852">
      <formula>INDIRECT(ADDRESS(ROW(),COLUMN()))=TRUNC(INDIRECT(ADDRESS(ROW(),COLUMN())))</formula>
    </cfRule>
  </conditionalFormatting>
  <conditionalFormatting sqref="T288:Y288">
    <cfRule type="expression" dxfId="522" priority="1853">
      <formula>INDIRECT(ADDRESS(ROW(),COLUMN()))=TRUNC(INDIRECT(ADDRESS(ROW(),COLUMN())))</formula>
    </cfRule>
  </conditionalFormatting>
  <conditionalFormatting sqref="T287:Y287">
    <cfRule type="expression" dxfId="521" priority="1854">
      <formula>INDIRECT(ADDRESS(ROW(),COLUMN()))=TRUNC(INDIRECT(ADDRESS(ROW(),COLUMN())))</formula>
    </cfRule>
  </conditionalFormatting>
  <conditionalFormatting sqref="Z288">
    <cfRule type="expression" dxfId="520" priority="1855">
      <formula>INDIRECT(ADDRESS(ROW(),COLUMN()))=TRUNC(INDIRECT(ADDRESS(ROW(),COLUMN())))</formula>
    </cfRule>
  </conditionalFormatting>
  <conditionalFormatting sqref="Z287">
    <cfRule type="expression" dxfId="519" priority="1856">
      <formula>INDIRECT(ADDRESS(ROW(),COLUMN()))=TRUNC(INDIRECT(ADDRESS(ROW(),COLUMN())))</formula>
    </cfRule>
  </conditionalFormatting>
  <conditionalFormatting sqref="AA288:AF288">
    <cfRule type="expression" dxfId="518" priority="1857">
      <formula>INDIRECT(ADDRESS(ROW(),COLUMN()))=TRUNC(INDIRECT(ADDRESS(ROW(),COLUMN())))</formula>
    </cfRule>
  </conditionalFormatting>
  <conditionalFormatting sqref="AA287:AF287">
    <cfRule type="expression" dxfId="517" priority="1858">
      <formula>INDIRECT(ADDRESS(ROW(),COLUMN()))=TRUNC(INDIRECT(ADDRESS(ROW(),COLUMN())))</formula>
    </cfRule>
  </conditionalFormatting>
  <conditionalFormatting sqref="AG288">
    <cfRule type="expression" dxfId="516" priority="1859">
      <formula>INDIRECT(ADDRESS(ROW(),COLUMN()))=TRUNC(INDIRECT(ADDRESS(ROW(),COLUMN())))</formula>
    </cfRule>
  </conditionalFormatting>
  <conditionalFormatting sqref="AG287">
    <cfRule type="expression" dxfId="515" priority="1860">
      <formula>INDIRECT(ADDRESS(ROW(),COLUMN()))=TRUNC(INDIRECT(ADDRESS(ROW(),COLUMN())))</formula>
    </cfRule>
  </conditionalFormatting>
  <conditionalFormatting sqref="AH288:AM288">
    <cfRule type="expression" dxfId="514" priority="1861">
      <formula>INDIRECT(ADDRESS(ROW(),COLUMN()))=TRUNC(INDIRECT(ADDRESS(ROW(),COLUMN())))</formula>
    </cfRule>
  </conditionalFormatting>
  <conditionalFormatting sqref="AH287:AM287">
    <cfRule type="expression" dxfId="513" priority="1862">
      <formula>INDIRECT(ADDRESS(ROW(),COLUMN()))=TRUNC(INDIRECT(ADDRESS(ROW(),COLUMN())))</formula>
    </cfRule>
  </conditionalFormatting>
  <conditionalFormatting sqref="AN288">
    <cfRule type="expression" dxfId="512" priority="1863">
      <formula>INDIRECT(ADDRESS(ROW(),COLUMN()))=TRUNC(INDIRECT(ADDRESS(ROW(),COLUMN())))</formula>
    </cfRule>
  </conditionalFormatting>
  <conditionalFormatting sqref="AN287">
    <cfRule type="expression" dxfId="511" priority="1864">
      <formula>INDIRECT(ADDRESS(ROW(),COLUMN()))=TRUNC(INDIRECT(ADDRESS(ROW(),COLUMN())))</formula>
    </cfRule>
  </conditionalFormatting>
  <conditionalFormatting sqref="AO288:AT288">
    <cfRule type="expression" dxfId="510" priority="1865">
      <formula>INDIRECT(ADDRESS(ROW(),COLUMN()))=TRUNC(INDIRECT(ADDRESS(ROW(),COLUMN())))</formula>
    </cfRule>
  </conditionalFormatting>
  <conditionalFormatting sqref="AO287:AT287">
    <cfRule type="expression" dxfId="509" priority="1866">
      <formula>INDIRECT(ADDRESS(ROW(),COLUMN()))=TRUNC(INDIRECT(ADDRESS(ROW(),COLUMN())))</formula>
    </cfRule>
  </conditionalFormatting>
  <conditionalFormatting sqref="AU288">
    <cfRule type="expression" dxfId="508" priority="1867">
      <formula>INDIRECT(ADDRESS(ROW(),COLUMN()))=TRUNC(INDIRECT(ADDRESS(ROW(),COLUMN())))</formula>
    </cfRule>
  </conditionalFormatting>
  <conditionalFormatting sqref="AU287">
    <cfRule type="expression" dxfId="507" priority="1868">
      <formula>INDIRECT(ADDRESS(ROW(),COLUMN()))=TRUNC(INDIRECT(ADDRESS(ROW(),COLUMN())))</formula>
    </cfRule>
  </conditionalFormatting>
  <conditionalFormatting sqref="AV288:AW288">
    <cfRule type="expression" dxfId="506" priority="1869">
      <formula>INDIRECT(ADDRESS(ROW(),COLUMN()))=TRUNC(INDIRECT(ADDRESS(ROW(),COLUMN())))</formula>
    </cfRule>
  </conditionalFormatting>
  <conditionalFormatting sqref="AV287:AW287">
    <cfRule type="expression" dxfId="505" priority="1870">
      <formula>INDIRECT(ADDRESS(ROW(),COLUMN()))=TRUNC(INDIRECT(ADDRESS(ROW(),COLUMN())))</formula>
    </cfRule>
  </conditionalFormatting>
  <conditionalFormatting sqref="AX290:BA291">
    <cfRule type="expression" dxfId="504" priority="1871">
      <formula>INDIRECT(ADDRESS(ROW(),COLUMN()))=TRUNC(INDIRECT(ADDRESS(ROW(),COLUMN())))</formula>
    </cfRule>
  </conditionalFormatting>
  <conditionalFormatting sqref="S291">
    <cfRule type="expression" dxfId="503" priority="1872">
      <formula>INDIRECT(ADDRESS(ROW(),COLUMN()))=TRUNC(INDIRECT(ADDRESS(ROW(),COLUMN())))</formula>
    </cfRule>
  </conditionalFormatting>
  <conditionalFormatting sqref="S290">
    <cfRule type="expression" dxfId="502" priority="1873">
      <formula>INDIRECT(ADDRESS(ROW(),COLUMN()))=TRUNC(INDIRECT(ADDRESS(ROW(),COLUMN())))</formula>
    </cfRule>
  </conditionalFormatting>
  <conditionalFormatting sqref="T291:Y291">
    <cfRule type="expression" dxfId="501" priority="1874">
      <formula>INDIRECT(ADDRESS(ROW(),COLUMN()))=TRUNC(INDIRECT(ADDRESS(ROW(),COLUMN())))</formula>
    </cfRule>
  </conditionalFormatting>
  <conditionalFormatting sqref="T290:Y290">
    <cfRule type="expression" dxfId="500" priority="1875">
      <formula>INDIRECT(ADDRESS(ROW(),COLUMN()))=TRUNC(INDIRECT(ADDRESS(ROW(),COLUMN())))</formula>
    </cfRule>
  </conditionalFormatting>
  <conditionalFormatting sqref="Z291">
    <cfRule type="expression" dxfId="499" priority="1876">
      <formula>INDIRECT(ADDRESS(ROW(),COLUMN()))=TRUNC(INDIRECT(ADDRESS(ROW(),COLUMN())))</formula>
    </cfRule>
  </conditionalFormatting>
  <conditionalFormatting sqref="Z290">
    <cfRule type="expression" dxfId="498" priority="1877">
      <formula>INDIRECT(ADDRESS(ROW(),COLUMN()))=TRUNC(INDIRECT(ADDRESS(ROW(),COLUMN())))</formula>
    </cfRule>
  </conditionalFormatting>
  <conditionalFormatting sqref="AA291:AF291">
    <cfRule type="expression" dxfId="497" priority="1878">
      <formula>INDIRECT(ADDRESS(ROW(),COLUMN()))=TRUNC(INDIRECT(ADDRESS(ROW(),COLUMN())))</formula>
    </cfRule>
  </conditionalFormatting>
  <conditionalFormatting sqref="AA290:AF290">
    <cfRule type="expression" dxfId="496" priority="1879">
      <formula>INDIRECT(ADDRESS(ROW(),COLUMN()))=TRUNC(INDIRECT(ADDRESS(ROW(),COLUMN())))</formula>
    </cfRule>
  </conditionalFormatting>
  <conditionalFormatting sqref="AG291">
    <cfRule type="expression" dxfId="495" priority="1880">
      <formula>INDIRECT(ADDRESS(ROW(),COLUMN()))=TRUNC(INDIRECT(ADDRESS(ROW(),COLUMN())))</formula>
    </cfRule>
  </conditionalFormatting>
  <conditionalFormatting sqref="AG290">
    <cfRule type="expression" dxfId="494" priority="1881">
      <formula>INDIRECT(ADDRESS(ROW(),COLUMN()))=TRUNC(INDIRECT(ADDRESS(ROW(),COLUMN())))</formula>
    </cfRule>
  </conditionalFormatting>
  <conditionalFormatting sqref="AH291:AM291">
    <cfRule type="expression" dxfId="493" priority="1882">
      <formula>INDIRECT(ADDRESS(ROW(),COLUMN()))=TRUNC(INDIRECT(ADDRESS(ROW(),COLUMN())))</formula>
    </cfRule>
  </conditionalFormatting>
  <conditionalFormatting sqref="AH290:AM290">
    <cfRule type="expression" dxfId="492" priority="1883">
      <formula>INDIRECT(ADDRESS(ROW(),COLUMN()))=TRUNC(INDIRECT(ADDRESS(ROW(),COLUMN())))</formula>
    </cfRule>
  </conditionalFormatting>
  <conditionalFormatting sqref="AN291">
    <cfRule type="expression" dxfId="491" priority="1884">
      <formula>INDIRECT(ADDRESS(ROW(),COLUMN()))=TRUNC(INDIRECT(ADDRESS(ROW(),COLUMN())))</formula>
    </cfRule>
  </conditionalFormatting>
  <conditionalFormatting sqref="AN290">
    <cfRule type="expression" dxfId="490" priority="1885">
      <formula>INDIRECT(ADDRESS(ROW(),COLUMN()))=TRUNC(INDIRECT(ADDRESS(ROW(),COLUMN())))</formula>
    </cfRule>
  </conditionalFormatting>
  <conditionalFormatting sqref="AO291:AT291">
    <cfRule type="expression" dxfId="489" priority="1886">
      <formula>INDIRECT(ADDRESS(ROW(),COLUMN()))=TRUNC(INDIRECT(ADDRESS(ROW(),COLUMN())))</formula>
    </cfRule>
  </conditionalFormatting>
  <conditionalFormatting sqref="AO290:AT290">
    <cfRule type="expression" dxfId="488" priority="1887">
      <formula>INDIRECT(ADDRESS(ROW(),COLUMN()))=TRUNC(INDIRECT(ADDRESS(ROW(),COLUMN())))</formula>
    </cfRule>
  </conditionalFormatting>
  <conditionalFormatting sqref="AU291">
    <cfRule type="expression" dxfId="487" priority="1888">
      <formula>INDIRECT(ADDRESS(ROW(),COLUMN()))=TRUNC(INDIRECT(ADDRESS(ROW(),COLUMN())))</formula>
    </cfRule>
  </conditionalFormatting>
  <conditionalFormatting sqref="AU290">
    <cfRule type="expression" dxfId="486" priority="1889">
      <formula>INDIRECT(ADDRESS(ROW(),COLUMN()))=TRUNC(INDIRECT(ADDRESS(ROW(),COLUMN())))</formula>
    </cfRule>
  </conditionalFormatting>
  <conditionalFormatting sqref="AV291:AW291">
    <cfRule type="expression" dxfId="485" priority="1890">
      <formula>INDIRECT(ADDRESS(ROW(),COLUMN()))=TRUNC(INDIRECT(ADDRESS(ROW(),COLUMN())))</formula>
    </cfRule>
  </conditionalFormatting>
  <conditionalFormatting sqref="AV290:AW290">
    <cfRule type="expression" dxfId="484" priority="1891">
      <formula>INDIRECT(ADDRESS(ROW(),COLUMN()))=TRUNC(INDIRECT(ADDRESS(ROW(),COLUMN())))</formula>
    </cfRule>
  </conditionalFormatting>
  <conditionalFormatting sqref="AX293:BA294">
    <cfRule type="expression" dxfId="483" priority="1892">
      <formula>INDIRECT(ADDRESS(ROW(),COLUMN()))=TRUNC(INDIRECT(ADDRESS(ROW(),COLUMN())))</formula>
    </cfRule>
  </conditionalFormatting>
  <conditionalFormatting sqref="S294">
    <cfRule type="expression" dxfId="482" priority="1893">
      <formula>INDIRECT(ADDRESS(ROW(),COLUMN()))=TRUNC(INDIRECT(ADDRESS(ROW(),COLUMN())))</formula>
    </cfRule>
  </conditionalFormatting>
  <conditionalFormatting sqref="S293">
    <cfRule type="expression" dxfId="481" priority="1894">
      <formula>INDIRECT(ADDRESS(ROW(),COLUMN()))=TRUNC(INDIRECT(ADDRESS(ROW(),COLUMN())))</formula>
    </cfRule>
  </conditionalFormatting>
  <conditionalFormatting sqref="T294:Y294">
    <cfRule type="expression" dxfId="480" priority="1895">
      <formula>INDIRECT(ADDRESS(ROW(),COLUMN()))=TRUNC(INDIRECT(ADDRESS(ROW(),COLUMN())))</formula>
    </cfRule>
  </conditionalFormatting>
  <conditionalFormatting sqref="T293:Y293">
    <cfRule type="expression" dxfId="479" priority="1896">
      <formula>INDIRECT(ADDRESS(ROW(),COLUMN()))=TRUNC(INDIRECT(ADDRESS(ROW(),COLUMN())))</formula>
    </cfRule>
  </conditionalFormatting>
  <conditionalFormatting sqref="Z294">
    <cfRule type="expression" dxfId="478" priority="1897">
      <formula>INDIRECT(ADDRESS(ROW(),COLUMN()))=TRUNC(INDIRECT(ADDRESS(ROW(),COLUMN())))</formula>
    </cfRule>
  </conditionalFormatting>
  <conditionalFormatting sqref="Z293">
    <cfRule type="expression" dxfId="477" priority="1898">
      <formula>INDIRECT(ADDRESS(ROW(),COLUMN()))=TRUNC(INDIRECT(ADDRESS(ROW(),COLUMN())))</formula>
    </cfRule>
  </conditionalFormatting>
  <conditionalFormatting sqref="AA294:AF294">
    <cfRule type="expression" dxfId="476" priority="1899">
      <formula>INDIRECT(ADDRESS(ROW(),COLUMN()))=TRUNC(INDIRECT(ADDRESS(ROW(),COLUMN())))</formula>
    </cfRule>
  </conditionalFormatting>
  <conditionalFormatting sqref="AA293:AF293">
    <cfRule type="expression" dxfId="475" priority="1900">
      <formula>INDIRECT(ADDRESS(ROW(),COLUMN()))=TRUNC(INDIRECT(ADDRESS(ROW(),COLUMN())))</formula>
    </cfRule>
  </conditionalFormatting>
  <conditionalFormatting sqref="AG294">
    <cfRule type="expression" dxfId="474" priority="1901">
      <formula>INDIRECT(ADDRESS(ROW(),COLUMN()))=TRUNC(INDIRECT(ADDRESS(ROW(),COLUMN())))</formula>
    </cfRule>
  </conditionalFormatting>
  <conditionalFormatting sqref="AG293">
    <cfRule type="expression" dxfId="473" priority="1902">
      <formula>INDIRECT(ADDRESS(ROW(),COLUMN()))=TRUNC(INDIRECT(ADDRESS(ROW(),COLUMN())))</formula>
    </cfRule>
  </conditionalFormatting>
  <conditionalFormatting sqref="AH294:AM294">
    <cfRule type="expression" dxfId="472" priority="1903">
      <formula>INDIRECT(ADDRESS(ROW(),COLUMN()))=TRUNC(INDIRECT(ADDRESS(ROW(),COLUMN())))</formula>
    </cfRule>
  </conditionalFormatting>
  <conditionalFormatting sqref="AH293:AM293">
    <cfRule type="expression" dxfId="471" priority="1904">
      <formula>INDIRECT(ADDRESS(ROW(),COLUMN()))=TRUNC(INDIRECT(ADDRESS(ROW(),COLUMN())))</formula>
    </cfRule>
  </conditionalFormatting>
  <conditionalFormatting sqref="AN294">
    <cfRule type="expression" dxfId="470" priority="1905">
      <formula>INDIRECT(ADDRESS(ROW(),COLUMN()))=TRUNC(INDIRECT(ADDRESS(ROW(),COLUMN())))</formula>
    </cfRule>
  </conditionalFormatting>
  <conditionalFormatting sqref="AN293">
    <cfRule type="expression" dxfId="469" priority="1906">
      <formula>INDIRECT(ADDRESS(ROW(),COLUMN()))=TRUNC(INDIRECT(ADDRESS(ROW(),COLUMN())))</formula>
    </cfRule>
  </conditionalFormatting>
  <conditionalFormatting sqref="AO294:AT294">
    <cfRule type="expression" dxfId="468" priority="1907">
      <formula>INDIRECT(ADDRESS(ROW(),COLUMN()))=TRUNC(INDIRECT(ADDRESS(ROW(),COLUMN())))</formula>
    </cfRule>
  </conditionalFormatting>
  <conditionalFormatting sqref="AO293:AT293">
    <cfRule type="expression" dxfId="467" priority="1908">
      <formula>INDIRECT(ADDRESS(ROW(),COLUMN()))=TRUNC(INDIRECT(ADDRESS(ROW(),COLUMN())))</formula>
    </cfRule>
  </conditionalFormatting>
  <conditionalFormatting sqref="AU294">
    <cfRule type="expression" dxfId="466" priority="1909">
      <formula>INDIRECT(ADDRESS(ROW(),COLUMN()))=TRUNC(INDIRECT(ADDRESS(ROW(),COLUMN())))</formula>
    </cfRule>
  </conditionalFormatting>
  <conditionalFormatting sqref="AU293">
    <cfRule type="expression" dxfId="465" priority="1910">
      <formula>INDIRECT(ADDRESS(ROW(),COLUMN()))=TRUNC(INDIRECT(ADDRESS(ROW(),COLUMN())))</formula>
    </cfRule>
  </conditionalFormatting>
  <conditionalFormatting sqref="AV294:AW294">
    <cfRule type="expression" dxfId="464" priority="1911">
      <formula>INDIRECT(ADDRESS(ROW(),COLUMN()))=TRUNC(INDIRECT(ADDRESS(ROW(),COLUMN())))</formula>
    </cfRule>
  </conditionalFormatting>
  <conditionalFormatting sqref="AV293:AW293">
    <cfRule type="expression" dxfId="463" priority="1912">
      <formula>INDIRECT(ADDRESS(ROW(),COLUMN()))=TRUNC(INDIRECT(ADDRESS(ROW(),COLUMN())))</formula>
    </cfRule>
  </conditionalFormatting>
  <conditionalFormatting sqref="AX296:BA297">
    <cfRule type="expression" dxfId="462" priority="1913">
      <formula>INDIRECT(ADDRESS(ROW(),COLUMN()))=TRUNC(INDIRECT(ADDRESS(ROW(),COLUMN())))</formula>
    </cfRule>
  </conditionalFormatting>
  <conditionalFormatting sqref="S297">
    <cfRule type="expression" dxfId="461" priority="1914">
      <formula>INDIRECT(ADDRESS(ROW(),COLUMN()))=TRUNC(INDIRECT(ADDRESS(ROW(),COLUMN())))</formula>
    </cfRule>
  </conditionalFormatting>
  <conditionalFormatting sqref="S296">
    <cfRule type="expression" dxfId="460" priority="1915">
      <formula>INDIRECT(ADDRESS(ROW(),COLUMN()))=TRUNC(INDIRECT(ADDRESS(ROW(),COLUMN())))</formula>
    </cfRule>
  </conditionalFormatting>
  <conditionalFormatting sqref="T297:Y297">
    <cfRule type="expression" dxfId="459" priority="1916">
      <formula>INDIRECT(ADDRESS(ROW(),COLUMN()))=TRUNC(INDIRECT(ADDRESS(ROW(),COLUMN())))</formula>
    </cfRule>
  </conditionalFormatting>
  <conditionalFormatting sqref="T296:Y296">
    <cfRule type="expression" dxfId="458" priority="1917">
      <formula>INDIRECT(ADDRESS(ROW(),COLUMN()))=TRUNC(INDIRECT(ADDRESS(ROW(),COLUMN())))</formula>
    </cfRule>
  </conditionalFormatting>
  <conditionalFormatting sqref="Z297">
    <cfRule type="expression" dxfId="457" priority="1918">
      <formula>INDIRECT(ADDRESS(ROW(),COLUMN()))=TRUNC(INDIRECT(ADDRESS(ROW(),COLUMN())))</formula>
    </cfRule>
  </conditionalFormatting>
  <conditionalFormatting sqref="Z296">
    <cfRule type="expression" dxfId="456" priority="1919">
      <formula>INDIRECT(ADDRESS(ROW(),COLUMN()))=TRUNC(INDIRECT(ADDRESS(ROW(),COLUMN())))</formula>
    </cfRule>
  </conditionalFormatting>
  <conditionalFormatting sqref="AA297:AF297">
    <cfRule type="expression" dxfId="455" priority="1920">
      <formula>INDIRECT(ADDRESS(ROW(),COLUMN()))=TRUNC(INDIRECT(ADDRESS(ROW(),COLUMN())))</formula>
    </cfRule>
  </conditionalFormatting>
  <conditionalFormatting sqref="AA296:AF296">
    <cfRule type="expression" dxfId="454" priority="1921">
      <formula>INDIRECT(ADDRESS(ROW(),COLUMN()))=TRUNC(INDIRECT(ADDRESS(ROW(),COLUMN())))</formula>
    </cfRule>
  </conditionalFormatting>
  <conditionalFormatting sqref="AG297">
    <cfRule type="expression" dxfId="453" priority="1922">
      <formula>INDIRECT(ADDRESS(ROW(),COLUMN()))=TRUNC(INDIRECT(ADDRESS(ROW(),COLUMN())))</formula>
    </cfRule>
  </conditionalFormatting>
  <conditionalFormatting sqref="AG296">
    <cfRule type="expression" dxfId="452" priority="1923">
      <formula>INDIRECT(ADDRESS(ROW(),COLUMN()))=TRUNC(INDIRECT(ADDRESS(ROW(),COLUMN())))</formula>
    </cfRule>
  </conditionalFormatting>
  <conditionalFormatting sqref="AH297:AM297">
    <cfRule type="expression" dxfId="451" priority="1924">
      <formula>INDIRECT(ADDRESS(ROW(),COLUMN()))=TRUNC(INDIRECT(ADDRESS(ROW(),COLUMN())))</formula>
    </cfRule>
  </conditionalFormatting>
  <conditionalFormatting sqref="AH296:AM296">
    <cfRule type="expression" dxfId="450" priority="1925">
      <formula>INDIRECT(ADDRESS(ROW(),COLUMN()))=TRUNC(INDIRECT(ADDRESS(ROW(),COLUMN())))</formula>
    </cfRule>
  </conditionalFormatting>
  <conditionalFormatting sqref="AN297">
    <cfRule type="expression" dxfId="449" priority="1926">
      <formula>INDIRECT(ADDRESS(ROW(),COLUMN()))=TRUNC(INDIRECT(ADDRESS(ROW(),COLUMN())))</formula>
    </cfRule>
  </conditionalFormatting>
  <conditionalFormatting sqref="AN296">
    <cfRule type="expression" dxfId="448" priority="1927">
      <formula>INDIRECT(ADDRESS(ROW(),COLUMN()))=TRUNC(INDIRECT(ADDRESS(ROW(),COLUMN())))</formula>
    </cfRule>
  </conditionalFormatting>
  <conditionalFormatting sqref="AO297:AT297">
    <cfRule type="expression" dxfId="447" priority="1928">
      <formula>INDIRECT(ADDRESS(ROW(),COLUMN()))=TRUNC(INDIRECT(ADDRESS(ROW(),COLUMN())))</formula>
    </cfRule>
  </conditionalFormatting>
  <conditionalFormatting sqref="AO296:AT296">
    <cfRule type="expression" dxfId="446" priority="1929">
      <formula>INDIRECT(ADDRESS(ROW(),COLUMN()))=TRUNC(INDIRECT(ADDRESS(ROW(),COLUMN())))</formula>
    </cfRule>
  </conditionalFormatting>
  <conditionalFormatting sqref="AU297">
    <cfRule type="expression" dxfId="445" priority="1930">
      <formula>INDIRECT(ADDRESS(ROW(),COLUMN()))=TRUNC(INDIRECT(ADDRESS(ROW(),COLUMN())))</formula>
    </cfRule>
  </conditionalFormatting>
  <conditionalFormatting sqref="AU296">
    <cfRule type="expression" dxfId="444" priority="1931">
      <formula>INDIRECT(ADDRESS(ROW(),COLUMN()))=TRUNC(INDIRECT(ADDRESS(ROW(),COLUMN())))</formula>
    </cfRule>
  </conditionalFormatting>
  <conditionalFormatting sqref="AV297:AW297">
    <cfRule type="expression" dxfId="443" priority="1932">
      <formula>INDIRECT(ADDRESS(ROW(),COLUMN()))=TRUNC(INDIRECT(ADDRESS(ROW(),COLUMN())))</formula>
    </cfRule>
  </conditionalFormatting>
  <conditionalFormatting sqref="AV296:AW296">
    <cfRule type="expression" dxfId="442" priority="1933">
      <formula>INDIRECT(ADDRESS(ROW(),COLUMN()))=TRUNC(INDIRECT(ADDRESS(ROW(),COLUMN())))</formula>
    </cfRule>
  </conditionalFormatting>
  <conditionalFormatting sqref="AX299:BA300">
    <cfRule type="expression" dxfId="441" priority="1934">
      <formula>INDIRECT(ADDRESS(ROW(),COLUMN()))=TRUNC(INDIRECT(ADDRESS(ROW(),COLUMN())))</formula>
    </cfRule>
  </conditionalFormatting>
  <conditionalFormatting sqref="S300">
    <cfRule type="expression" dxfId="440" priority="1935">
      <formula>INDIRECT(ADDRESS(ROW(),COLUMN()))=TRUNC(INDIRECT(ADDRESS(ROW(),COLUMN())))</formula>
    </cfRule>
  </conditionalFormatting>
  <conditionalFormatting sqref="S299">
    <cfRule type="expression" dxfId="439" priority="1936">
      <formula>INDIRECT(ADDRESS(ROW(),COLUMN()))=TRUNC(INDIRECT(ADDRESS(ROW(),COLUMN())))</formula>
    </cfRule>
  </conditionalFormatting>
  <conditionalFormatting sqref="T300:Y300">
    <cfRule type="expression" dxfId="438" priority="1937">
      <formula>INDIRECT(ADDRESS(ROW(),COLUMN()))=TRUNC(INDIRECT(ADDRESS(ROW(),COLUMN())))</formula>
    </cfRule>
  </conditionalFormatting>
  <conditionalFormatting sqref="T299:Y299">
    <cfRule type="expression" dxfId="437" priority="1938">
      <formula>INDIRECT(ADDRESS(ROW(),COLUMN()))=TRUNC(INDIRECT(ADDRESS(ROW(),COLUMN())))</formula>
    </cfRule>
  </conditionalFormatting>
  <conditionalFormatting sqref="Z300">
    <cfRule type="expression" dxfId="436" priority="1939">
      <formula>INDIRECT(ADDRESS(ROW(),COLUMN()))=TRUNC(INDIRECT(ADDRESS(ROW(),COLUMN())))</formula>
    </cfRule>
  </conditionalFormatting>
  <conditionalFormatting sqref="Z299">
    <cfRule type="expression" dxfId="435" priority="1940">
      <formula>INDIRECT(ADDRESS(ROW(),COLUMN()))=TRUNC(INDIRECT(ADDRESS(ROW(),COLUMN())))</formula>
    </cfRule>
  </conditionalFormatting>
  <conditionalFormatting sqref="AA300:AF300">
    <cfRule type="expression" dxfId="434" priority="1941">
      <formula>INDIRECT(ADDRESS(ROW(),COLUMN()))=TRUNC(INDIRECT(ADDRESS(ROW(),COLUMN())))</formula>
    </cfRule>
  </conditionalFormatting>
  <conditionalFormatting sqref="AA299:AF299">
    <cfRule type="expression" dxfId="433" priority="1942">
      <formula>INDIRECT(ADDRESS(ROW(),COLUMN()))=TRUNC(INDIRECT(ADDRESS(ROW(),COLUMN())))</formula>
    </cfRule>
  </conditionalFormatting>
  <conditionalFormatting sqref="AG300">
    <cfRule type="expression" dxfId="432" priority="1943">
      <formula>INDIRECT(ADDRESS(ROW(),COLUMN()))=TRUNC(INDIRECT(ADDRESS(ROW(),COLUMN())))</formula>
    </cfRule>
  </conditionalFormatting>
  <conditionalFormatting sqref="AG299">
    <cfRule type="expression" dxfId="431" priority="1944">
      <formula>INDIRECT(ADDRESS(ROW(),COLUMN()))=TRUNC(INDIRECT(ADDRESS(ROW(),COLUMN())))</formula>
    </cfRule>
  </conditionalFormatting>
  <conditionalFormatting sqref="AH300:AM300">
    <cfRule type="expression" dxfId="430" priority="1945">
      <formula>INDIRECT(ADDRESS(ROW(),COLUMN()))=TRUNC(INDIRECT(ADDRESS(ROW(),COLUMN())))</formula>
    </cfRule>
  </conditionalFormatting>
  <conditionalFormatting sqref="AH299:AM299">
    <cfRule type="expression" dxfId="429" priority="1946">
      <formula>INDIRECT(ADDRESS(ROW(),COLUMN()))=TRUNC(INDIRECT(ADDRESS(ROW(),COLUMN())))</formula>
    </cfRule>
  </conditionalFormatting>
  <conditionalFormatting sqref="AN300">
    <cfRule type="expression" dxfId="428" priority="1947">
      <formula>INDIRECT(ADDRESS(ROW(),COLUMN()))=TRUNC(INDIRECT(ADDRESS(ROW(),COLUMN())))</formula>
    </cfRule>
  </conditionalFormatting>
  <conditionalFormatting sqref="AN299">
    <cfRule type="expression" dxfId="427" priority="1948">
      <formula>INDIRECT(ADDRESS(ROW(),COLUMN()))=TRUNC(INDIRECT(ADDRESS(ROW(),COLUMN())))</formula>
    </cfRule>
  </conditionalFormatting>
  <conditionalFormatting sqref="AO300:AT300">
    <cfRule type="expression" dxfId="426" priority="1949">
      <formula>INDIRECT(ADDRESS(ROW(),COLUMN()))=TRUNC(INDIRECT(ADDRESS(ROW(),COLUMN())))</formula>
    </cfRule>
  </conditionalFormatting>
  <conditionalFormatting sqref="AO299:AT299">
    <cfRule type="expression" dxfId="425" priority="1950">
      <formula>INDIRECT(ADDRESS(ROW(),COLUMN()))=TRUNC(INDIRECT(ADDRESS(ROW(),COLUMN())))</formula>
    </cfRule>
  </conditionalFormatting>
  <conditionalFormatting sqref="AU300">
    <cfRule type="expression" dxfId="424" priority="1951">
      <formula>INDIRECT(ADDRESS(ROW(),COLUMN()))=TRUNC(INDIRECT(ADDRESS(ROW(),COLUMN())))</formula>
    </cfRule>
  </conditionalFormatting>
  <conditionalFormatting sqref="AU299">
    <cfRule type="expression" dxfId="423" priority="1952">
      <formula>INDIRECT(ADDRESS(ROW(),COLUMN()))=TRUNC(INDIRECT(ADDRESS(ROW(),COLUMN())))</formula>
    </cfRule>
  </conditionalFormatting>
  <conditionalFormatting sqref="AV300:AW300">
    <cfRule type="expression" dxfId="422" priority="1953">
      <formula>INDIRECT(ADDRESS(ROW(),COLUMN()))=TRUNC(INDIRECT(ADDRESS(ROW(),COLUMN())))</formula>
    </cfRule>
  </conditionalFormatting>
  <conditionalFormatting sqref="AV299:AW299">
    <cfRule type="expression" dxfId="421" priority="1954">
      <formula>INDIRECT(ADDRESS(ROW(),COLUMN()))=TRUNC(INDIRECT(ADDRESS(ROW(),COLUMN())))</formula>
    </cfRule>
  </conditionalFormatting>
  <conditionalFormatting sqref="AX302:BA303">
    <cfRule type="expression" dxfId="420" priority="1955">
      <formula>INDIRECT(ADDRESS(ROW(),COLUMN()))=TRUNC(INDIRECT(ADDRESS(ROW(),COLUMN())))</formula>
    </cfRule>
  </conditionalFormatting>
  <conditionalFormatting sqref="S303">
    <cfRule type="expression" dxfId="419" priority="1956">
      <formula>INDIRECT(ADDRESS(ROW(),COLUMN()))=TRUNC(INDIRECT(ADDRESS(ROW(),COLUMN())))</formula>
    </cfRule>
  </conditionalFormatting>
  <conditionalFormatting sqref="S302">
    <cfRule type="expression" dxfId="418" priority="1957">
      <formula>INDIRECT(ADDRESS(ROW(),COLUMN()))=TRUNC(INDIRECT(ADDRESS(ROW(),COLUMN())))</formula>
    </cfRule>
  </conditionalFormatting>
  <conditionalFormatting sqref="T303:Y303">
    <cfRule type="expression" dxfId="417" priority="1958">
      <formula>INDIRECT(ADDRESS(ROW(),COLUMN()))=TRUNC(INDIRECT(ADDRESS(ROW(),COLUMN())))</formula>
    </cfRule>
  </conditionalFormatting>
  <conditionalFormatting sqref="T302:Y302">
    <cfRule type="expression" dxfId="416" priority="1959">
      <formula>INDIRECT(ADDRESS(ROW(),COLUMN()))=TRUNC(INDIRECT(ADDRESS(ROW(),COLUMN())))</formula>
    </cfRule>
  </conditionalFormatting>
  <conditionalFormatting sqref="Z303">
    <cfRule type="expression" dxfId="415" priority="1960">
      <formula>INDIRECT(ADDRESS(ROW(),COLUMN()))=TRUNC(INDIRECT(ADDRESS(ROW(),COLUMN())))</formula>
    </cfRule>
  </conditionalFormatting>
  <conditionalFormatting sqref="Z302">
    <cfRule type="expression" dxfId="414" priority="1961">
      <formula>INDIRECT(ADDRESS(ROW(),COLUMN()))=TRUNC(INDIRECT(ADDRESS(ROW(),COLUMN())))</formula>
    </cfRule>
  </conditionalFormatting>
  <conditionalFormatting sqref="AA303:AF303">
    <cfRule type="expression" dxfId="413" priority="1962">
      <formula>INDIRECT(ADDRESS(ROW(),COLUMN()))=TRUNC(INDIRECT(ADDRESS(ROW(),COLUMN())))</formula>
    </cfRule>
  </conditionalFormatting>
  <conditionalFormatting sqref="AA302:AF302">
    <cfRule type="expression" dxfId="412" priority="1963">
      <formula>INDIRECT(ADDRESS(ROW(),COLUMN()))=TRUNC(INDIRECT(ADDRESS(ROW(),COLUMN())))</formula>
    </cfRule>
  </conditionalFormatting>
  <conditionalFormatting sqref="AG303">
    <cfRule type="expression" dxfId="411" priority="1964">
      <formula>INDIRECT(ADDRESS(ROW(),COLUMN()))=TRUNC(INDIRECT(ADDRESS(ROW(),COLUMN())))</formula>
    </cfRule>
  </conditionalFormatting>
  <conditionalFormatting sqref="AG302">
    <cfRule type="expression" dxfId="410" priority="1965">
      <formula>INDIRECT(ADDRESS(ROW(),COLUMN()))=TRUNC(INDIRECT(ADDRESS(ROW(),COLUMN())))</formula>
    </cfRule>
  </conditionalFormatting>
  <conditionalFormatting sqref="AH303:AM303">
    <cfRule type="expression" dxfId="409" priority="1966">
      <formula>INDIRECT(ADDRESS(ROW(),COLUMN()))=TRUNC(INDIRECT(ADDRESS(ROW(),COLUMN())))</formula>
    </cfRule>
  </conditionalFormatting>
  <conditionalFormatting sqref="AH302:AM302">
    <cfRule type="expression" dxfId="408" priority="1967">
      <formula>INDIRECT(ADDRESS(ROW(),COLUMN()))=TRUNC(INDIRECT(ADDRESS(ROW(),COLUMN())))</formula>
    </cfRule>
  </conditionalFormatting>
  <conditionalFormatting sqref="AN303">
    <cfRule type="expression" dxfId="407" priority="1968">
      <formula>INDIRECT(ADDRESS(ROW(),COLUMN()))=TRUNC(INDIRECT(ADDRESS(ROW(),COLUMN())))</formula>
    </cfRule>
  </conditionalFormatting>
  <conditionalFormatting sqref="AN302">
    <cfRule type="expression" dxfId="406" priority="1969">
      <formula>INDIRECT(ADDRESS(ROW(),COLUMN()))=TRUNC(INDIRECT(ADDRESS(ROW(),COLUMN())))</formula>
    </cfRule>
  </conditionalFormatting>
  <conditionalFormatting sqref="AO303:AT303">
    <cfRule type="expression" dxfId="405" priority="1970">
      <formula>INDIRECT(ADDRESS(ROW(),COLUMN()))=TRUNC(INDIRECT(ADDRESS(ROW(),COLUMN())))</formula>
    </cfRule>
  </conditionalFormatting>
  <conditionalFormatting sqref="AO302:AT302">
    <cfRule type="expression" dxfId="404" priority="1971">
      <formula>INDIRECT(ADDRESS(ROW(),COLUMN()))=TRUNC(INDIRECT(ADDRESS(ROW(),COLUMN())))</formula>
    </cfRule>
  </conditionalFormatting>
  <conditionalFormatting sqref="AU303">
    <cfRule type="expression" dxfId="403" priority="1972">
      <formula>INDIRECT(ADDRESS(ROW(),COLUMN()))=TRUNC(INDIRECT(ADDRESS(ROW(),COLUMN())))</formula>
    </cfRule>
  </conditionalFormatting>
  <conditionalFormatting sqref="AU302">
    <cfRule type="expression" dxfId="402" priority="1973">
      <formula>INDIRECT(ADDRESS(ROW(),COLUMN()))=TRUNC(INDIRECT(ADDRESS(ROW(),COLUMN())))</formula>
    </cfRule>
  </conditionalFormatting>
  <conditionalFormatting sqref="AV303:AW303">
    <cfRule type="expression" dxfId="401" priority="1974">
      <formula>INDIRECT(ADDRESS(ROW(),COLUMN()))=TRUNC(INDIRECT(ADDRESS(ROW(),COLUMN())))</formula>
    </cfRule>
  </conditionalFormatting>
  <conditionalFormatting sqref="AV302:AW302">
    <cfRule type="expression" dxfId="400" priority="1975">
      <formula>INDIRECT(ADDRESS(ROW(),COLUMN()))=TRUNC(INDIRECT(ADDRESS(ROW(),COLUMN())))</formula>
    </cfRule>
  </conditionalFormatting>
  <conditionalFormatting sqref="AX305:BA306">
    <cfRule type="expression" dxfId="399" priority="1976">
      <formula>INDIRECT(ADDRESS(ROW(),COLUMN()))=TRUNC(INDIRECT(ADDRESS(ROW(),COLUMN())))</formula>
    </cfRule>
  </conditionalFormatting>
  <conditionalFormatting sqref="S306">
    <cfRule type="expression" dxfId="398" priority="1977">
      <formula>INDIRECT(ADDRESS(ROW(),COLUMN()))=TRUNC(INDIRECT(ADDRESS(ROW(),COLUMN())))</formula>
    </cfRule>
  </conditionalFormatting>
  <conditionalFormatting sqref="S305">
    <cfRule type="expression" dxfId="397" priority="1978">
      <formula>INDIRECT(ADDRESS(ROW(),COLUMN()))=TRUNC(INDIRECT(ADDRESS(ROW(),COLUMN())))</formula>
    </cfRule>
  </conditionalFormatting>
  <conditionalFormatting sqref="T306:Y306">
    <cfRule type="expression" dxfId="396" priority="1979">
      <formula>INDIRECT(ADDRESS(ROW(),COLUMN()))=TRUNC(INDIRECT(ADDRESS(ROW(),COLUMN())))</formula>
    </cfRule>
  </conditionalFormatting>
  <conditionalFormatting sqref="T305:Y305">
    <cfRule type="expression" dxfId="395" priority="1980">
      <formula>INDIRECT(ADDRESS(ROW(),COLUMN()))=TRUNC(INDIRECT(ADDRESS(ROW(),COLUMN())))</formula>
    </cfRule>
  </conditionalFormatting>
  <conditionalFormatting sqref="Z306">
    <cfRule type="expression" dxfId="394" priority="1981">
      <formula>INDIRECT(ADDRESS(ROW(),COLUMN()))=TRUNC(INDIRECT(ADDRESS(ROW(),COLUMN())))</formula>
    </cfRule>
  </conditionalFormatting>
  <conditionalFormatting sqref="Z305">
    <cfRule type="expression" dxfId="393" priority="1982">
      <formula>INDIRECT(ADDRESS(ROW(),COLUMN()))=TRUNC(INDIRECT(ADDRESS(ROW(),COLUMN())))</formula>
    </cfRule>
  </conditionalFormatting>
  <conditionalFormatting sqref="AA306:AF306">
    <cfRule type="expression" dxfId="392" priority="1983">
      <formula>INDIRECT(ADDRESS(ROW(),COLUMN()))=TRUNC(INDIRECT(ADDRESS(ROW(),COLUMN())))</formula>
    </cfRule>
  </conditionalFormatting>
  <conditionalFormatting sqref="AA305:AF305">
    <cfRule type="expression" dxfId="391" priority="1984">
      <formula>INDIRECT(ADDRESS(ROW(),COLUMN()))=TRUNC(INDIRECT(ADDRESS(ROW(),COLUMN())))</formula>
    </cfRule>
  </conditionalFormatting>
  <conditionalFormatting sqref="AG306">
    <cfRule type="expression" dxfId="390" priority="1985">
      <formula>INDIRECT(ADDRESS(ROW(),COLUMN()))=TRUNC(INDIRECT(ADDRESS(ROW(),COLUMN())))</formula>
    </cfRule>
  </conditionalFormatting>
  <conditionalFormatting sqref="AG305">
    <cfRule type="expression" dxfId="389" priority="1986">
      <formula>INDIRECT(ADDRESS(ROW(),COLUMN()))=TRUNC(INDIRECT(ADDRESS(ROW(),COLUMN())))</formula>
    </cfRule>
  </conditionalFormatting>
  <conditionalFormatting sqref="AH306:AM306">
    <cfRule type="expression" dxfId="388" priority="1987">
      <formula>INDIRECT(ADDRESS(ROW(),COLUMN()))=TRUNC(INDIRECT(ADDRESS(ROW(),COLUMN())))</formula>
    </cfRule>
  </conditionalFormatting>
  <conditionalFormatting sqref="AH305:AM305">
    <cfRule type="expression" dxfId="387" priority="1988">
      <formula>INDIRECT(ADDRESS(ROW(),COLUMN()))=TRUNC(INDIRECT(ADDRESS(ROW(),COLUMN())))</formula>
    </cfRule>
  </conditionalFormatting>
  <conditionalFormatting sqref="AN306">
    <cfRule type="expression" dxfId="386" priority="1989">
      <formula>INDIRECT(ADDRESS(ROW(),COLUMN()))=TRUNC(INDIRECT(ADDRESS(ROW(),COLUMN())))</formula>
    </cfRule>
  </conditionalFormatting>
  <conditionalFormatting sqref="AN305">
    <cfRule type="expression" dxfId="385" priority="1990">
      <formula>INDIRECT(ADDRESS(ROW(),COLUMN()))=TRUNC(INDIRECT(ADDRESS(ROW(),COLUMN())))</formula>
    </cfRule>
  </conditionalFormatting>
  <conditionalFormatting sqref="AO306:AT306">
    <cfRule type="expression" dxfId="384" priority="1991">
      <formula>INDIRECT(ADDRESS(ROW(),COLUMN()))=TRUNC(INDIRECT(ADDRESS(ROW(),COLUMN())))</formula>
    </cfRule>
  </conditionalFormatting>
  <conditionalFormatting sqref="AO305:AT305">
    <cfRule type="expression" dxfId="383" priority="1992">
      <formula>INDIRECT(ADDRESS(ROW(),COLUMN()))=TRUNC(INDIRECT(ADDRESS(ROW(),COLUMN())))</formula>
    </cfRule>
  </conditionalFormatting>
  <conditionalFormatting sqref="AU306">
    <cfRule type="expression" dxfId="382" priority="1993">
      <formula>INDIRECT(ADDRESS(ROW(),COLUMN()))=TRUNC(INDIRECT(ADDRESS(ROW(),COLUMN())))</formula>
    </cfRule>
  </conditionalFormatting>
  <conditionalFormatting sqref="AU305">
    <cfRule type="expression" dxfId="381" priority="1994">
      <formula>INDIRECT(ADDRESS(ROW(),COLUMN()))=TRUNC(INDIRECT(ADDRESS(ROW(),COLUMN())))</formula>
    </cfRule>
  </conditionalFormatting>
  <conditionalFormatting sqref="AV306:AW306">
    <cfRule type="expression" dxfId="380" priority="1995">
      <formula>INDIRECT(ADDRESS(ROW(),COLUMN()))=TRUNC(INDIRECT(ADDRESS(ROW(),COLUMN())))</formula>
    </cfRule>
  </conditionalFormatting>
  <conditionalFormatting sqref="AV305:AW305">
    <cfRule type="expression" dxfId="379" priority="1996">
      <formula>INDIRECT(ADDRESS(ROW(),COLUMN()))=TRUNC(INDIRECT(ADDRESS(ROW(),COLUMN())))</formula>
    </cfRule>
  </conditionalFormatting>
  <conditionalFormatting sqref="AX308:BA309">
    <cfRule type="expression" dxfId="378" priority="1997">
      <formula>INDIRECT(ADDRESS(ROW(),COLUMN()))=TRUNC(INDIRECT(ADDRESS(ROW(),COLUMN())))</formula>
    </cfRule>
  </conditionalFormatting>
  <conditionalFormatting sqref="S309">
    <cfRule type="expression" dxfId="377" priority="1998">
      <formula>INDIRECT(ADDRESS(ROW(),COLUMN()))=TRUNC(INDIRECT(ADDRESS(ROW(),COLUMN())))</formula>
    </cfRule>
  </conditionalFormatting>
  <conditionalFormatting sqref="S308">
    <cfRule type="expression" dxfId="376" priority="1999">
      <formula>INDIRECT(ADDRESS(ROW(),COLUMN()))=TRUNC(INDIRECT(ADDRESS(ROW(),COLUMN())))</formula>
    </cfRule>
  </conditionalFormatting>
  <conditionalFormatting sqref="T309:Y309">
    <cfRule type="expression" dxfId="375" priority="2000">
      <formula>INDIRECT(ADDRESS(ROW(),COLUMN()))=TRUNC(INDIRECT(ADDRESS(ROW(),COLUMN())))</formula>
    </cfRule>
  </conditionalFormatting>
  <conditionalFormatting sqref="T308:Y308">
    <cfRule type="expression" dxfId="374" priority="2001">
      <formula>INDIRECT(ADDRESS(ROW(),COLUMN()))=TRUNC(INDIRECT(ADDRESS(ROW(),COLUMN())))</formula>
    </cfRule>
  </conditionalFormatting>
  <conditionalFormatting sqref="Z309">
    <cfRule type="expression" dxfId="373" priority="2002">
      <formula>INDIRECT(ADDRESS(ROW(),COLUMN()))=TRUNC(INDIRECT(ADDRESS(ROW(),COLUMN())))</formula>
    </cfRule>
  </conditionalFormatting>
  <conditionalFormatting sqref="Z308">
    <cfRule type="expression" dxfId="372" priority="2003">
      <formula>INDIRECT(ADDRESS(ROW(),COLUMN()))=TRUNC(INDIRECT(ADDRESS(ROW(),COLUMN())))</formula>
    </cfRule>
  </conditionalFormatting>
  <conditionalFormatting sqref="AA309:AF309">
    <cfRule type="expression" dxfId="371" priority="2004">
      <formula>INDIRECT(ADDRESS(ROW(),COLUMN()))=TRUNC(INDIRECT(ADDRESS(ROW(),COLUMN())))</formula>
    </cfRule>
  </conditionalFormatting>
  <conditionalFormatting sqref="AA308:AF308">
    <cfRule type="expression" dxfId="370" priority="2005">
      <formula>INDIRECT(ADDRESS(ROW(),COLUMN()))=TRUNC(INDIRECT(ADDRESS(ROW(),COLUMN())))</formula>
    </cfRule>
  </conditionalFormatting>
  <conditionalFormatting sqref="AG309">
    <cfRule type="expression" dxfId="369" priority="2006">
      <formula>INDIRECT(ADDRESS(ROW(),COLUMN()))=TRUNC(INDIRECT(ADDRESS(ROW(),COLUMN())))</formula>
    </cfRule>
  </conditionalFormatting>
  <conditionalFormatting sqref="AG308">
    <cfRule type="expression" dxfId="368" priority="2007">
      <formula>INDIRECT(ADDRESS(ROW(),COLUMN()))=TRUNC(INDIRECT(ADDRESS(ROW(),COLUMN())))</formula>
    </cfRule>
  </conditionalFormatting>
  <conditionalFormatting sqref="AH309:AM309">
    <cfRule type="expression" dxfId="367" priority="2008">
      <formula>INDIRECT(ADDRESS(ROW(),COLUMN()))=TRUNC(INDIRECT(ADDRESS(ROW(),COLUMN())))</formula>
    </cfRule>
  </conditionalFormatting>
  <conditionalFormatting sqref="AH308:AM308">
    <cfRule type="expression" dxfId="366" priority="2009">
      <formula>INDIRECT(ADDRESS(ROW(),COLUMN()))=TRUNC(INDIRECT(ADDRESS(ROW(),COLUMN())))</formula>
    </cfRule>
  </conditionalFormatting>
  <conditionalFormatting sqref="AN309">
    <cfRule type="expression" dxfId="365" priority="2010">
      <formula>INDIRECT(ADDRESS(ROW(),COLUMN()))=TRUNC(INDIRECT(ADDRESS(ROW(),COLUMN())))</formula>
    </cfRule>
  </conditionalFormatting>
  <conditionalFormatting sqref="AN308">
    <cfRule type="expression" dxfId="364" priority="2011">
      <formula>INDIRECT(ADDRESS(ROW(),COLUMN()))=TRUNC(INDIRECT(ADDRESS(ROW(),COLUMN())))</formula>
    </cfRule>
  </conditionalFormatting>
  <conditionalFormatting sqref="AO309:AT309">
    <cfRule type="expression" dxfId="363" priority="2012">
      <formula>INDIRECT(ADDRESS(ROW(),COLUMN()))=TRUNC(INDIRECT(ADDRESS(ROW(),COLUMN())))</formula>
    </cfRule>
  </conditionalFormatting>
  <conditionalFormatting sqref="AO308:AT308">
    <cfRule type="expression" dxfId="362" priority="2013">
      <formula>INDIRECT(ADDRESS(ROW(),COLUMN()))=TRUNC(INDIRECT(ADDRESS(ROW(),COLUMN())))</formula>
    </cfRule>
  </conditionalFormatting>
  <conditionalFormatting sqref="AU309">
    <cfRule type="expression" dxfId="361" priority="2014">
      <formula>INDIRECT(ADDRESS(ROW(),COLUMN()))=TRUNC(INDIRECT(ADDRESS(ROW(),COLUMN())))</formula>
    </cfRule>
  </conditionalFormatting>
  <conditionalFormatting sqref="AU308">
    <cfRule type="expression" dxfId="360" priority="2015">
      <formula>INDIRECT(ADDRESS(ROW(),COLUMN()))=TRUNC(INDIRECT(ADDRESS(ROW(),COLUMN())))</formula>
    </cfRule>
  </conditionalFormatting>
  <conditionalFormatting sqref="AV309:AW309">
    <cfRule type="expression" dxfId="359" priority="2016">
      <formula>INDIRECT(ADDRESS(ROW(),COLUMN()))=TRUNC(INDIRECT(ADDRESS(ROW(),COLUMN())))</formula>
    </cfRule>
  </conditionalFormatting>
  <conditionalFormatting sqref="AV308:AW308">
    <cfRule type="expression" dxfId="358" priority="2017">
      <formula>INDIRECT(ADDRESS(ROW(),COLUMN()))=TRUNC(INDIRECT(ADDRESS(ROW(),COLUMN())))</formula>
    </cfRule>
  </conditionalFormatting>
  <conditionalFormatting sqref="AX311:BA312">
    <cfRule type="expression" dxfId="357" priority="2018">
      <formula>INDIRECT(ADDRESS(ROW(),COLUMN()))=TRUNC(INDIRECT(ADDRESS(ROW(),COLUMN())))</formula>
    </cfRule>
  </conditionalFormatting>
  <conditionalFormatting sqref="S312">
    <cfRule type="expression" dxfId="356" priority="2019">
      <formula>INDIRECT(ADDRESS(ROW(),COLUMN()))=TRUNC(INDIRECT(ADDRESS(ROW(),COLUMN())))</formula>
    </cfRule>
  </conditionalFormatting>
  <conditionalFormatting sqref="S311">
    <cfRule type="expression" dxfId="355" priority="2020">
      <formula>INDIRECT(ADDRESS(ROW(),COLUMN()))=TRUNC(INDIRECT(ADDRESS(ROW(),COLUMN())))</formula>
    </cfRule>
  </conditionalFormatting>
  <conditionalFormatting sqref="T312:Y312">
    <cfRule type="expression" dxfId="354" priority="2021">
      <formula>INDIRECT(ADDRESS(ROW(),COLUMN()))=TRUNC(INDIRECT(ADDRESS(ROW(),COLUMN())))</formula>
    </cfRule>
  </conditionalFormatting>
  <conditionalFormatting sqref="T311:Y311">
    <cfRule type="expression" dxfId="353" priority="2022">
      <formula>INDIRECT(ADDRESS(ROW(),COLUMN()))=TRUNC(INDIRECT(ADDRESS(ROW(),COLUMN())))</formula>
    </cfRule>
  </conditionalFormatting>
  <conditionalFormatting sqref="Z312">
    <cfRule type="expression" dxfId="352" priority="2023">
      <formula>INDIRECT(ADDRESS(ROW(),COLUMN()))=TRUNC(INDIRECT(ADDRESS(ROW(),COLUMN())))</formula>
    </cfRule>
  </conditionalFormatting>
  <conditionalFormatting sqref="Z311">
    <cfRule type="expression" dxfId="351" priority="2024">
      <formula>INDIRECT(ADDRESS(ROW(),COLUMN()))=TRUNC(INDIRECT(ADDRESS(ROW(),COLUMN())))</formula>
    </cfRule>
  </conditionalFormatting>
  <conditionalFormatting sqref="AA312:AF312">
    <cfRule type="expression" dxfId="350" priority="2025">
      <formula>INDIRECT(ADDRESS(ROW(),COLUMN()))=TRUNC(INDIRECT(ADDRESS(ROW(),COLUMN())))</formula>
    </cfRule>
  </conditionalFormatting>
  <conditionalFormatting sqref="AA311:AF311">
    <cfRule type="expression" dxfId="349" priority="2026">
      <formula>INDIRECT(ADDRESS(ROW(),COLUMN()))=TRUNC(INDIRECT(ADDRESS(ROW(),COLUMN())))</formula>
    </cfRule>
  </conditionalFormatting>
  <conditionalFormatting sqref="AG312">
    <cfRule type="expression" dxfId="348" priority="2027">
      <formula>INDIRECT(ADDRESS(ROW(),COLUMN()))=TRUNC(INDIRECT(ADDRESS(ROW(),COLUMN())))</formula>
    </cfRule>
  </conditionalFormatting>
  <conditionalFormatting sqref="AG311">
    <cfRule type="expression" dxfId="347" priority="2028">
      <formula>INDIRECT(ADDRESS(ROW(),COLUMN()))=TRUNC(INDIRECT(ADDRESS(ROW(),COLUMN())))</formula>
    </cfRule>
  </conditionalFormatting>
  <conditionalFormatting sqref="AH312:AM312">
    <cfRule type="expression" dxfId="346" priority="2029">
      <formula>INDIRECT(ADDRESS(ROW(),COLUMN()))=TRUNC(INDIRECT(ADDRESS(ROW(),COLUMN())))</formula>
    </cfRule>
  </conditionalFormatting>
  <conditionalFormatting sqref="AH311:AM311">
    <cfRule type="expression" dxfId="345" priority="2030">
      <formula>INDIRECT(ADDRESS(ROW(),COLUMN()))=TRUNC(INDIRECT(ADDRESS(ROW(),COLUMN())))</formula>
    </cfRule>
  </conditionalFormatting>
  <conditionalFormatting sqref="AN312">
    <cfRule type="expression" dxfId="344" priority="2031">
      <formula>INDIRECT(ADDRESS(ROW(),COLUMN()))=TRUNC(INDIRECT(ADDRESS(ROW(),COLUMN())))</formula>
    </cfRule>
  </conditionalFormatting>
  <conditionalFormatting sqref="AN311">
    <cfRule type="expression" dxfId="343" priority="2032">
      <formula>INDIRECT(ADDRESS(ROW(),COLUMN()))=TRUNC(INDIRECT(ADDRESS(ROW(),COLUMN())))</formula>
    </cfRule>
  </conditionalFormatting>
  <conditionalFormatting sqref="AO312:AT312">
    <cfRule type="expression" dxfId="342" priority="2033">
      <formula>INDIRECT(ADDRESS(ROW(),COLUMN()))=TRUNC(INDIRECT(ADDRESS(ROW(),COLUMN())))</formula>
    </cfRule>
  </conditionalFormatting>
  <conditionalFormatting sqref="AO311:AT311">
    <cfRule type="expression" dxfId="341" priority="2034">
      <formula>INDIRECT(ADDRESS(ROW(),COLUMN()))=TRUNC(INDIRECT(ADDRESS(ROW(),COLUMN())))</formula>
    </cfRule>
  </conditionalFormatting>
  <conditionalFormatting sqref="AU312">
    <cfRule type="expression" dxfId="340" priority="2035">
      <formula>INDIRECT(ADDRESS(ROW(),COLUMN()))=TRUNC(INDIRECT(ADDRESS(ROW(),COLUMN())))</formula>
    </cfRule>
  </conditionalFormatting>
  <conditionalFormatting sqref="AU311">
    <cfRule type="expression" dxfId="339" priority="2036">
      <formula>INDIRECT(ADDRESS(ROW(),COLUMN()))=TRUNC(INDIRECT(ADDRESS(ROW(),COLUMN())))</formula>
    </cfRule>
  </conditionalFormatting>
  <conditionalFormatting sqref="AV312:AW312">
    <cfRule type="expression" dxfId="338" priority="2037">
      <formula>INDIRECT(ADDRESS(ROW(),COLUMN()))=TRUNC(INDIRECT(ADDRESS(ROW(),COLUMN())))</formula>
    </cfRule>
  </conditionalFormatting>
  <conditionalFormatting sqref="AV311:AW311">
    <cfRule type="expression" dxfId="337" priority="2038">
      <formula>INDIRECT(ADDRESS(ROW(),COLUMN()))=TRUNC(INDIRECT(ADDRESS(ROW(),COLUMN())))</formula>
    </cfRule>
  </conditionalFormatting>
  <conditionalFormatting sqref="AX314:BA315">
    <cfRule type="expression" dxfId="336" priority="2039">
      <formula>INDIRECT(ADDRESS(ROW(),COLUMN()))=TRUNC(INDIRECT(ADDRESS(ROW(),COLUMN())))</formula>
    </cfRule>
  </conditionalFormatting>
  <conditionalFormatting sqref="S315">
    <cfRule type="expression" dxfId="335" priority="2040">
      <formula>INDIRECT(ADDRESS(ROW(),COLUMN()))=TRUNC(INDIRECT(ADDRESS(ROW(),COLUMN())))</formula>
    </cfRule>
  </conditionalFormatting>
  <conditionalFormatting sqref="S314">
    <cfRule type="expression" dxfId="334" priority="2041">
      <formula>INDIRECT(ADDRESS(ROW(),COLUMN()))=TRUNC(INDIRECT(ADDRESS(ROW(),COLUMN())))</formula>
    </cfRule>
  </conditionalFormatting>
  <conditionalFormatting sqref="T315:Y315">
    <cfRule type="expression" dxfId="333" priority="2042">
      <formula>INDIRECT(ADDRESS(ROW(),COLUMN()))=TRUNC(INDIRECT(ADDRESS(ROW(),COLUMN())))</formula>
    </cfRule>
  </conditionalFormatting>
  <conditionalFormatting sqref="T314:Y314">
    <cfRule type="expression" dxfId="332" priority="2043">
      <formula>INDIRECT(ADDRESS(ROW(),COLUMN()))=TRUNC(INDIRECT(ADDRESS(ROW(),COLUMN())))</formula>
    </cfRule>
  </conditionalFormatting>
  <conditionalFormatting sqref="Z315">
    <cfRule type="expression" dxfId="331" priority="2044">
      <formula>INDIRECT(ADDRESS(ROW(),COLUMN()))=TRUNC(INDIRECT(ADDRESS(ROW(),COLUMN())))</formula>
    </cfRule>
  </conditionalFormatting>
  <conditionalFormatting sqref="Z314">
    <cfRule type="expression" dxfId="330" priority="2045">
      <formula>INDIRECT(ADDRESS(ROW(),COLUMN()))=TRUNC(INDIRECT(ADDRESS(ROW(),COLUMN())))</formula>
    </cfRule>
  </conditionalFormatting>
  <conditionalFormatting sqref="AA315:AF315">
    <cfRule type="expression" dxfId="329" priority="2046">
      <formula>INDIRECT(ADDRESS(ROW(),COLUMN()))=TRUNC(INDIRECT(ADDRESS(ROW(),COLUMN())))</formula>
    </cfRule>
  </conditionalFormatting>
  <conditionalFormatting sqref="AA314:AF314">
    <cfRule type="expression" dxfId="328" priority="2047">
      <formula>INDIRECT(ADDRESS(ROW(),COLUMN()))=TRUNC(INDIRECT(ADDRESS(ROW(),COLUMN())))</formula>
    </cfRule>
  </conditionalFormatting>
  <conditionalFormatting sqref="AG315">
    <cfRule type="expression" dxfId="327" priority="2048">
      <formula>INDIRECT(ADDRESS(ROW(),COLUMN()))=TRUNC(INDIRECT(ADDRESS(ROW(),COLUMN())))</formula>
    </cfRule>
  </conditionalFormatting>
  <conditionalFormatting sqref="AG314">
    <cfRule type="expression" dxfId="326" priority="2049">
      <formula>INDIRECT(ADDRESS(ROW(),COLUMN()))=TRUNC(INDIRECT(ADDRESS(ROW(),COLUMN())))</formula>
    </cfRule>
  </conditionalFormatting>
  <conditionalFormatting sqref="AH315:AM315">
    <cfRule type="expression" dxfId="325" priority="2050">
      <formula>INDIRECT(ADDRESS(ROW(),COLUMN()))=TRUNC(INDIRECT(ADDRESS(ROW(),COLUMN())))</formula>
    </cfRule>
  </conditionalFormatting>
  <conditionalFormatting sqref="AH314:AM314">
    <cfRule type="expression" dxfId="324" priority="2051">
      <formula>INDIRECT(ADDRESS(ROW(),COLUMN()))=TRUNC(INDIRECT(ADDRESS(ROW(),COLUMN())))</formula>
    </cfRule>
  </conditionalFormatting>
  <conditionalFormatting sqref="AN315">
    <cfRule type="expression" dxfId="323" priority="2052">
      <formula>INDIRECT(ADDRESS(ROW(),COLUMN()))=TRUNC(INDIRECT(ADDRESS(ROW(),COLUMN())))</formula>
    </cfRule>
  </conditionalFormatting>
  <conditionalFormatting sqref="AN314">
    <cfRule type="expression" dxfId="322" priority="2053">
      <formula>INDIRECT(ADDRESS(ROW(),COLUMN()))=TRUNC(INDIRECT(ADDRESS(ROW(),COLUMN())))</formula>
    </cfRule>
  </conditionalFormatting>
  <conditionalFormatting sqref="AO315:AT315">
    <cfRule type="expression" dxfId="321" priority="2054">
      <formula>INDIRECT(ADDRESS(ROW(),COLUMN()))=TRUNC(INDIRECT(ADDRESS(ROW(),COLUMN())))</formula>
    </cfRule>
  </conditionalFormatting>
  <conditionalFormatting sqref="AO314:AT314">
    <cfRule type="expression" dxfId="320" priority="2055">
      <formula>INDIRECT(ADDRESS(ROW(),COLUMN()))=TRUNC(INDIRECT(ADDRESS(ROW(),COLUMN())))</formula>
    </cfRule>
  </conditionalFormatting>
  <conditionalFormatting sqref="AU315">
    <cfRule type="expression" dxfId="319" priority="2056">
      <formula>INDIRECT(ADDRESS(ROW(),COLUMN()))=TRUNC(INDIRECT(ADDRESS(ROW(),COLUMN())))</formula>
    </cfRule>
  </conditionalFormatting>
  <conditionalFormatting sqref="AU314">
    <cfRule type="expression" dxfId="318" priority="2057">
      <formula>INDIRECT(ADDRESS(ROW(),COLUMN()))=TRUNC(INDIRECT(ADDRESS(ROW(),COLUMN())))</formula>
    </cfRule>
  </conditionalFormatting>
  <conditionalFormatting sqref="AV315:AW315">
    <cfRule type="expression" dxfId="317" priority="2058">
      <formula>INDIRECT(ADDRESS(ROW(),COLUMN()))=TRUNC(INDIRECT(ADDRESS(ROW(),COLUMN())))</formula>
    </cfRule>
  </conditionalFormatting>
  <conditionalFormatting sqref="AV314:AW314">
    <cfRule type="expression" dxfId="316" priority="2059">
      <formula>INDIRECT(ADDRESS(ROW(),COLUMN()))=TRUNC(INDIRECT(ADDRESS(ROW(),COLUMN())))</formula>
    </cfRule>
  </conditionalFormatting>
  <conditionalFormatting sqref="AX317:BA318">
    <cfRule type="expression" dxfId="315" priority="2060">
      <formula>INDIRECT(ADDRESS(ROW(),COLUMN()))=TRUNC(INDIRECT(ADDRESS(ROW(),COLUMN())))</formula>
    </cfRule>
  </conditionalFormatting>
  <conditionalFormatting sqref="S318">
    <cfRule type="expression" dxfId="314" priority="2061">
      <formula>INDIRECT(ADDRESS(ROW(),COLUMN()))=TRUNC(INDIRECT(ADDRESS(ROW(),COLUMN())))</formula>
    </cfRule>
  </conditionalFormatting>
  <conditionalFormatting sqref="S317">
    <cfRule type="expression" dxfId="313" priority="2062">
      <formula>INDIRECT(ADDRESS(ROW(),COLUMN()))=TRUNC(INDIRECT(ADDRESS(ROW(),COLUMN())))</formula>
    </cfRule>
  </conditionalFormatting>
  <conditionalFormatting sqref="T318:Y318">
    <cfRule type="expression" dxfId="312" priority="2063">
      <formula>INDIRECT(ADDRESS(ROW(),COLUMN()))=TRUNC(INDIRECT(ADDRESS(ROW(),COLUMN())))</formula>
    </cfRule>
  </conditionalFormatting>
  <conditionalFormatting sqref="T317:Y317">
    <cfRule type="expression" dxfId="311" priority="2064">
      <formula>INDIRECT(ADDRESS(ROW(),COLUMN()))=TRUNC(INDIRECT(ADDRESS(ROW(),COLUMN())))</formula>
    </cfRule>
  </conditionalFormatting>
  <conditionalFormatting sqref="Z318">
    <cfRule type="expression" dxfId="310" priority="2065">
      <formula>INDIRECT(ADDRESS(ROW(),COLUMN()))=TRUNC(INDIRECT(ADDRESS(ROW(),COLUMN())))</formula>
    </cfRule>
  </conditionalFormatting>
  <conditionalFormatting sqref="Z317">
    <cfRule type="expression" dxfId="309" priority="2066">
      <formula>INDIRECT(ADDRESS(ROW(),COLUMN()))=TRUNC(INDIRECT(ADDRESS(ROW(),COLUMN())))</formula>
    </cfRule>
  </conditionalFormatting>
  <conditionalFormatting sqref="AA318:AF318">
    <cfRule type="expression" dxfId="308" priority="2067">
      <formula>INDIRECT(ADDRESS(ROW(),COLUMN()))=TRUNC(INDIRECT(ADDRESS(ROW(),COLUMN())))</formula>
    </cfRule>
  </conditionalFormatting>
  <conditionalFormatting sqref="AA317:AF317">
    <cfRule type="expression" dxfId="307" priority="2068">
      <formula>INDIRECT(ADDRESS(ROW(),COLUMN()))=TRUNC(INDIRECT(ADDRESS(ROW(),COLUMN())))</formula>
    </cfRule>
  </conditionalFormatting>
  <conditionalFormatting sqref="AG318">
    <cfRule type="expression" dxfId="306" priority="2069">
      <formula>INDIRECT(ADDRESS(ROW(),COLUMN()))=TRUNC(INDIRECT(ADDRESS(ROW(),COLUMN())))</formula>
    </cfRule>
  </conditionalFormatting>
  <conditionalFormatting sqref="AG317">
    <cfRule type="expression" dxfId="305" priority="2070">
      <formula>INDIRECT(ADDRESS(ROW(),COLUMN()))=TRUNC(INDIRECT(ADDRESS(ROW(),COLUMN())))</formula>
    </cfRule>
  </conditionalFormatting>
  <conditionalFormatting sqref="AH318:AM318">
    <cfRule type="expression" dxfId="304" priority="2071">
      <formula>INDIRECT(ADDRESS(ROW(),COLUMN()))=TRUNC(INDIRECT(ADDRESS(ROW(),COLUMN())))</formula>
    </cfRule>
  </conditionalFormatting>
  <conditionalFormatting sqref="AH317:AM317">
    <cfRule type="expression" dxfId="303" priority="2072">
      <formula>INDIRECT(ADDRESS(ROW(),COLUMN()))=TRUNC(INDIRECT(ADDRESS(ROW(),COLUMN())))</formula>
    </cfRule>
  </conditionalFormatting>
  <conditionalFormatting sqref="AN318">
    <cfRule type="expression" dxfId="302" priority="2073">
      <formula>INDIRECT(ADDRESS(ROW(),COLUMN()))=TRUNC(INDIRECT(ADDRESS(ROW(),COLUMN())))</formula>
    </cfRule>
  </conditionalFormatting>
  <conditionalFormatting sqref="AN317">
    <cfRule type="expression" dxfId="301" priority="2074">
      <formula>INDIRECT(ADDRESS(ROW(),COLUMN()))=TRUNC(INDIRECT(ADDRESS(ROW(),COLUMN())))</formula>
    </cfRule>
  </conditionalFormatting>
  <conditionalFormatting sqref="AO318:AT318">
    <cfRule type="expression" dxfId="300" priority="2075">
      <formula>INDIRECT(ADDRESS(ROW(),COLUMN()))=TRUNC(INDIRECT(ADDRESS(ROW(),COLUMN())))</formula>
    </cfRule>
  </conditionalFormatting>
  <conditionalFormatting sqref="AO317:AT317">
    <cfRule type="expression" dxfId="299" priority="2076">
      <formula>INDIRECT(ADDRESS(ROW(),COLUMN()))=TRUNC(INDIRECT(ADDRESS(ROW(),COLUMN())))</formula>
    </cfRule>
  </conditionalFormatting>
  <conditionalFormatting sqref="AU318">
    <cfRule type="expression" dxfId="298" priority="2077">
      <formula>INDIRECT(ADDRESS(ROW(),COLUMN()))=TRUNC(INDIRECT(ADDRESS(ROW(),COLUMN())))</formula>
    </cfRule>
  </conditionalFormatting>
  <conditionalFormatting sqref="AU317">
    <cfRule type="expression" dxfId="297" priority="2078">
      <formula>INDIRECT(ADDRESS(ROW(),COLUMN()))=TRUNC(INDIRECT(ADDRESS(ROW(),COLUMN())))</formula>
    </cfRule>
  </conditionalFormatting>
  <conditionalFormatting sqref="AV318:AW318">
    <cfRule type="expression" dxfId="296" priority="2079">
      <formula>INDIRECT(ADDRESS(ROW(),COLUMN()))=TRUNC(INDIRECT(ADDRESS(ROW(),COLUMN())))</formula>
    </cfRule>
  </conditionalFormatting>
  <conditionalFormatting sqref="AV317:AW317">
    <cfRule type="expression" dxfId="295" priority="2080">
      <formula>INDIRECT(ADDRESS(ROW(),COLUMN()))=TRUNC(INDIRECT(ADDRESS(ROW(),COLUMN())))</formula>
    </cfRule>
  </conditionalFormatting>
  <conditionalFormatting sqref="AX320:BA321">
    <cfRule type="expression" dxfId="294" priority="2081">
      <formula>INDIRECT(ADDRESS(ROW(),COLUMN()))=TRUNC(INDIRECT(ADDRESS(ROW(),COLUMN())))</formula>
    </cfRule>
  </conditionalFormatting>
  <conditionalFormatting sqref="S321">
    <cfRule type="expression" dxfId="293" priority="2082">
      <formula>INDIRECT(ADDRESS(ROW(),COLUMN()))=TRUNC(INDIRECT(ADDRESS(ROW(),COLUMN())))</formula>
    </cfRule>
  </conditionalFormatting>
  <conditionalFormatting sqref="S320">
    <cfRule type="expression" dxfId="292" priority="2083">
      <formula>INDIRECT(ADDRESS(ROW(),COLUMN()))=TRUNC(INDIRECT(ADDRESS(ROW(),COLUMN())))</formula>
    </cfRule>
  </conditionalFormatting>
  <conditionalFormatting sqref="T321:Y321">
    <cfRule type="expression" dxfId="291" priority="2084">
      <formula>INDIRECT(ADDRESS(ROW(),COLUMN()))=TRUNC(INDIRECT(ADDRESS(ROW(),COLUMN())))</formula>
    </cfRule>
  </conditionalFormatting>
  <conditionalFormatting sqref="T320:Y320">
    <cfRule type="expression" dxfId="290" priority="2085">
      <formula>INDIRECT(ADDRESS(ROW(),COLUMN()))=TRUNC(INDIRECT(ADDRESS(ROW(),COLUMN())))</formula>
    </cfRule>
  </conditionalFormatting>
  <conditionalFormatting sqref="Z321">
    <cfRule type="expression" dxfId="289" priority="2086">
      <formula>INDIRECT(ADDRESS(ROW(),COLUMN()))=TRUNC(INDIRECT(ADDRESS(ROW(),COLUMN())))</formula>
    </cfRule>
  </conditionalFormatting>
  <conditionalFormatting sqref="Z320">
    <cfRule type="expression" dxfId="288" priority="2087">
      <formula>INDIRECT(ADDRESS(ROW(),COLUMN()))=TRUNC(INDIRECT(ADDRESS(ROW(),COLUMN())))</formula>
    </cfRule>
  </conditionalFormatting>
  <conditionalFormatting sqref="AA321:AF321">
    <cfRule type="expression" dxfId="287" priority="2088">
      <formula>INDIRECT(ADDRESS(ROW(),COLUMN()))=TRUNC(INDIRECT(ADDRESS(ROW(),COLUMN())))</formula>
    </cfRule>
  </conditionalFormatting>
  <conditionalFormatting sqref="AA320:AF320">
    <cfRule type="expression" dxfId="286" priority="2089">
      <formula>INDIRECT(ADDRESS(ROW(),COLUMN()))=TRUNC(INDIRECT(ADDRESS(ROW(),COLUMN())))</formula>
    </cfRule>
  </conditionalFormatting>
  <conditionalFormatting sqref="AG321">
    <cfRule type="expression" dxfId="285" priority="2090">
      <formula>INDIRECT(ADDRESS(ROW(),COLUMN()))=TRUNC(INDIRECT(ADDRESS(ROW(),COLUMN())))</formula>
    </cfRule>
  </conditionalFormatting>
  <conditionalFormatting sqref="AG320">
    <cfRule type="expression" dxfId="284" priority="2091">
      <formula>INDIRECT(ADDRESS(ROW(),COLUMN()))=TRUNC(INDIRECT(ADDRESS(ROW(),COLUMN())))</formula>
    </cfRule>
  </conditionalFormatting>
  <conditionalFormatting sqref="AH321:AM321">
    <cfRule type="expression" dxfId="283" priority="2092">
      <formula>INDIRECT(ADDRESS(ROW(),COLUMN()))=TRUNC(INDIRECT(ADDRESS(ROW(),COLUMN())))</formula>
    </cfRule>
  </conditionalFormatting>
  <conditionalFormatting sqref="AH320:AM320">
    <cfRule type="expression" dxfId="282" priority="2093">
      <formula>INDIRECT(ADDRESS(ROW(),COLUMN()))=TRUNC(INDIRECT(ADDRESS(ROW(),COLUMN())))</formula>
    </cfRule>
  </conditionalFormatting>
  <conditionalFormatting sqref="AN321">
    <cfRule type="expression" dxfId="281" priority="2094">
      <formula>INDIRECT(ADDRESS(ROW(),COLUMN()))=TRUNC(INDIRECT(ADDRESS(ROW(),COLUMN())))</formula>
    </cfRule>
  </conditionalFormatting>
  <conditionalFormatting sqref="AN320">
    <cfRule type="expression" dxfId="280" priority="2095">
      <formula>INDIRECT(ADDRESS(ROW(),COLUMN()))=TRUNC(INDIRECT(ADDRESS(ROW(),COLUMN())))</formula>
    </cfRule>
  </conditionalFormatting>
  <conditionalFormatting sqref="AO321:AT321">
    <cfRule type="expression" dxfId="279" priority="2096">
      <formula>INDIRECT(ADDRESS(ROW(),COLUMN()))=TRUNC(INDIRECT(ADDRESS(ROW(),COLUMN())))</formula>
    </cfRule>
  </conditionalFormatting>
  <conditionalFormatting sqref="AO320:AT320">
    <cfRule type="expression" dxfId="278" priority="2097">
      <formula>INDIRECT(ADDRESS(ROW(),COLUMN()))=TRUNC(INDIRECT(ADDRESS(ROW(),COLUMN())))</formula>
    </cfRule>
  </conditionalFormatting>
  <conditionalFormatting sqref="AU321">
    <cfRule type="expression" dxfId="277" priority="2098">
      <formula>INDIRECT(ADDRESS(ROW(),COLUMN()))=TRUNC(INDIRECT(ADDRESS(ROW(),COLUMN())))</formula>
    </cfRule>
  </conditionalFormatting>
  <conditionalFormatting sqref="AU320">
    <cfRule type="expression" dxfId="276" priority="2099">
      <formula>INDIRECT(ADDRESS(ROW(),COLUMN()))=TRUNC(INDIRECT(ADDRESS(ROW(),COLUMN())))</formula>
    </cfRule>
  </conditionalFormatting>
  <conditionalFormatting sqref="AV321:AW321">
    <cfRule type="expression" dxfId="275" priority="2100">
      <formula>INDIRECT(ADDRESS(ROW(),COLUMN()))=TRUNC(INDIRECT(ADDRESS(ROW(),COLUMN())))</formula>
    </cfRule>
  </conditionalFormatting>
  <conditionalFormatting sqref="AV320:AW320">
    <cfRule type="expression" dxfId="274" priority="2101">
      <formula>INDIRECT(ADDRESS(ROW(),COLUMN()))=TRUNC(INDIRECT(ADDRESS(ROW(),COLUMN())))</formula>
    </cfRule>
  </conditionalFormatting>
  <dataValidations count="8">
    <dataValidation type="list" allowBlank="1" showDropDown="0" showInputMessage="0" showErrorMessage="1" sqref="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formula1>職種</formula1>
    </dataValidation>
    <dataValidation type="list" allowBlank="1" showDropDown="0" showInputMessage="0" showErrorMessage="1" sqref="AC3">
      <formula1>#REF!</formula1>
    </dataValidation>
    <dataValidation type="list" allowBlank="1" showDropDown="0" showInputMessage="0" showErrorMessage="0" sqref="G22 G25 G28 G31 G34 G37 G40 G43 G46 G49 G52 G55 G58 G61 G64 G67 G70 G73 G76 G79 G82 G85 G88 G91 G94 G97 G100 G103 G106 G109 G112 G115 G118 G121 G124 G127 G130 G133 G136 G139 G142 G145 G148 G151 G154 G157 G160 G163 G166 G169 G172 G175 G178 G181 G184 G187 G190 G193 G196 G199 G202 G205 G208 G211 G214 G217 G220 G223 G226 G229 G232 G235 G238 G241 G244 G247 G250 G253 G256 G259 G262 G265 G268 G271 G274 G277 G280 G283 G286 G289 G292 G295 G298 G301 G304 G307 G310 G313 G316 G319">
      <formula1>"A,B,C,D"</formula1>
    </dataValidation>
    <dataValidation type="decimal" allowBlank="1" showDropDown="0" showInputMessage="1" showErrorMessage="1" prompt="入力可能範囲　32～40" sqref="AX6">
      <formula1>32</formula1>
      <formula2>40</formula2>
    </dataValidation>
    <dataValidation type="list" allowBlank="1" showDropDown="0" showInputMessage="0" showErrorMessage="0"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formula1>シフト記号表</formula1>
    </dataValidation>
    <dataValidation type="list" allowBlank="1" showDropDown="0" showInputMessage="0" showErrorMessage="1" sqref="BB3">
      <formula1>"４週,暦月"</formula1>
    </dataValidation>
    <dataValidation type="list" allowBlank="1" showDropDown="0" showInputMessage="0" showErrorMessage="1" sqref="BB4">
      <formula1>"予定,実績,予定・実績"</formula1>
    </dataValidation>
    <dataValidation type="list" allowBlank="1" showDropDown="0" showInputMessage="1" showErrorMessage="0" prompt="リストにない場合のみ、入力してください。" sqref="H22 H25 H28 H31 H34 H37 H40 H43 H46 H49 H52 H55 H58 H61 H64 H67 H70 H73 H76 H79 H82 H85 H88 H91 H94 H97 H100 H103 H106 H109 H112 H115 H118 H121 H124 H127 H130 H133 H136 H139 H142 H145 H148 H151 H154 H157 H160 H163 H166 H169 H172 H175 H178 H181 H184 H187 H190 H193 H196 H199 H202 H205 H208 H211 H214 H217 H220 H223 H226 H229 H232 H235 H238 H241 H244 H247 H250 H253 H256 H259 H262 H265 H268 H271 H274 H277 H280 H283 H286 H289 H292 H295 H298 H301 H304 H307 H310 H313 H316 H319">
      <formula1>INDIRECT(C22)</formula1>
    </dataValidation>
  </dataValidations>
  <printOptions horizontalCentered="1"/>
  <pageMargins left="0.15748031496062992" right="0.15748031496062992" top="0.31496062992125984" bottom="0.15748031496062992" header="0" footer="0"/>
  <pageSetup paperSize="9" fitToWidth="1" fitToHeight="0" orientation="landscape" usePrinterDefaults="1" r:id="rId1"/>
  <headerFooter>
    <oddFooter>&amp;R&amp;P/</oddFooter>
  </headerFooter>
  <extLst>
    <ext xmlns:x14="http://schemas.microsoft.com/office/spreadsheetml/2009/9/main" uri="{CCE6A557-97BC-4b89-ADB6-D9C93CAAB3DF}">
      <x14:dataValidations xmlns:xm="http://schemas.microsoft.com/office/excel/2006/main" count="1">
        <x14:dataValidation type="list" allowBlank="1" showDropDown="0" showInputMessage="0" showErrorMessage="0">
          <x14:formula1>
            <xm:f>'プルダウン・リスト'!$C$4:$C$8</xm:f>
          </x14:formula1>
          <xm:sqref>AP1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zoomScaleNormal="70" workbookViewId="0">
      <selection activeCell="E41" sqref="E41"/>
    </sheetView>
  </sheetViews>
  <sheetFormatPr defaultColWidth="14.4296875" defaultRowHeight="15" customHeight="1"/>
  <cols>
    <col min="1" max="1" width="1.56640625" customWidth="1"/>
    <col min="2" max="2" width="5.56640625" customWidth="1"/>
    <col min="3" max="3" width="10.56640625" customWidth="1"/>
    <col min="4" max="4" width="3.4296875" customWidth="1"/>
    <col min="5" max="5" width="15.56640625" customWidth="1"/>
    <col min="6" max="6" width="3.4296875" customWidth="1"/>
    <col min="7" max="7" width="15.56640625" customWidth="1"/>
    <col min="8" max="8" width="3.4296875" customWidth="1"/>
    <col min="9" max="9" width="15.56640625" customWidth="1"/>
    <col min="10" max="10" width="3.4296875" customWidth="1"/>
    <col min="11" max="11" width="15.56640625" customWidth="1"/>
    <col min="12" max="12" width="3.4296875" customWidth="1"/>
    <col min="13" max="13" width="15.56640625" customWidth="1"/>
    <col min="14" max="14" width="3.4296875" customWidth="1"/>
    <col min="15" max="15" width="15.56640625" customWidth="1"/>
    <col min="16" max="16" width="3.4296875" customWidth="1"/>
    <col min="17" max="17" width="15.56640625" customWidth="1"/>
    <col min="18" max="18" width="3.4296875" customWidth="1"/>
    <col min="19" max="19" width="15.56640625" customWidth="1"/>
    <col min="20" max="20" width="3.4296875" customWidth="1"/>
    <col min="21" max="21" width="15.56640625" customWidth="1"/>
    <col min="22" max="22" width="3.4296875" customWidth="1"/>
    <col min="23" max="23" width="50.56640625" customWidth="1"/>
    <col min="24" max="26" width="8.70703125" customWidth="1"/>
  </cols>
  <sheetData>
    <row r="1" spans="1:26" ht="25.5" customHeight="1">
      <c r="A1" s="229"/>
      <c r="B1" s="230" t="s">
        <v>77</v>
      </c>
      <c r="C1" s="233"/>
      <c r="D1" s="233"/>
      <c r="E1" s="229"/>
      <c r="F1" s="229"/>
      <c r="G1" s="229"/>
      <c r="H1" s="229"/>
      <c r="I1" s="233"/>
      <c r="J1" s="229"/>
      <c r="K1" s="229"/>
      <c r="L1" s="229"/>
      <c r="M1" s="229"/>
      <c r="N1" s="229"/>
      <c r="O1" s="229"/>
      <c r="P1" s="229"/>
      <c r="Q1" s="229"/>
      <c r="R1" s="229"/>
      <c r="S1" s="229"/>
      <c r="T1" s="229"/>
      <c r="U1" s="229"/>
      <c r="V1" s="229"/>
      <c r="W1" s="229"/>
      <c r="X1" s="229"/>
      <c r="Y1" s="229"/>
      <c r="Z1" s="229"/>
    </row>
    <row r="2" spans="1:26" ht="25.5" customHeight="1">
      <c r="A2" s="229"/>
      <c r="B2" s="231" t="s">
        <v>71</v>
      </c>
      <c r="C2" s="233"/>
      <c r="D2" s="233"/>
      <c r="E2" s="236"/>
      <c r="F2" s="229"/>
      <c r="G2" s="229"/>
      <c r="H2" s="229"/>
      <c r="I2" s="232"/>
      <c r="J2" s="229"/>
      <c r="K2" s="229"/>
      <c r="L2" s="229"/>
      <c r="M2" s="229"/>
      <c r="N2" s="229"/>
      <c r="O2" s="229"/>
      <c r="P2" s="229"/>
      <c r="Q2" s="229"/>
      <c r="R2" s="229"/>
      <c r="S2" s="229"/>
      <c r="T2" s="229"/>
      <c r="U2" s="229"/>
      <c r="V2" s="229"/>
      <c r="W2" s="229"/>
      <c r="X2" s="229"/>
      <c r="Y2" s="229"/>
      <c r="Z2" s="229"/>
    </row>
    <row r="3" spans="1:26" ht="25.5" customHeight="1">
      <c r="A3" s="229"/>
      <c r="B3" s="232" t="s">
        <v>67</v>
      </c>
      <c r="C3" s="233"/>
      <c r="D3" s="233"/>
      <c r="E3" s="236" t="s">
        <v>78</v>
      </c>
      <c r="F3" s="229"/>
      <c r="G3" s="229"/>
      <c r="H3" s="229"/>
      <c r="I3" s="232"/>
      <c r="J3" s="229"/>
      <c r="K3" s="229"/>
      <c r="L3" s="229"/>
      <c r="M3" s="229"/>
      <c r="N3" s="229"/>
      <c r="O3" s="229"/>
      <c r="P3" s="229"/>
      <c r="Q3" s="229"/>
      <c r="R3" s="229"/>
      <c r="S3" s="229"/>
      <c r="T3" s="229"/>
      <c r="U3" s="229"/>
      <c r="V3" s="229"/>
      <c r="W3" s="229"/>
      <c r="X3" s="229"/>
      <c r="Y3" s="229"/>
      <c r="Z3" s="229"/>
    </row>
    <row r="4" spans="1:26" ht="25.5" customHeight="1">
      <c r="A4" s="229"/>
      <c r="B4" s="231"/>
      <c r="C4" s="233"/>
      <c r="D4" s="233"/>
      <c r="E4" s="237" t="s">
        <v>1</v>
      </c>
      <c r="F4" s="73"/>
      <c r="G4" s="73"/>
      <c r="H4" s="73"/>
      <c r="I4" s="73"/>
      <c r="J4" s="73"/>
      <c r="K4" s="167"/>
      <c r="L4" s="229"/>
      <c r="M4" s="237" t="s">
        <v>41</v>
      </c>
      <c r="N4" s="73"/>
      <c r="O4" s="167"/>
      <c r="P4" s="229"/>
      <c r="Q4" s="237" t="s">
        <v>79</v>
      </c>
      <c r="R4" s="73"/>
      <c r="S4" s="73"/>
      <c r="T4" s="73"/>
      <c r="U4" s="167"/>
      <c r="V4" s="229"/>
      <c r="W4" s="241" t="s">
        <v>80</v>
      </c>
      <c r="X4" s="229"/>
      <c r="Y4" s="229"/>
      <c r="Z4" s="229"/>
    </row>
    <row r="5" spans="1:26" ht="25.5" customHeight="1">
      <c r="A5" s="229"/>
      <c r="B5" s="233" t="s">
        <v>51</v>
      </c>
      <c r="C5" s="233" t="s">
        <v>52</v>
      </c>
      <c r="D5" s="233"/>
      <c r="E5" s="233" t="s">
        <v>45</v>
      </c>
      <c r="F5" s="233"/>
      <c r="G5" s="233" t="s">
        <v>7</v>
      </c>
      <c r="H5" s="229"/>
      <c r="I5" s="233" t="s">
        <v>81</v>
      </c>
      <c r="J5" s="229"/>
      <c r="K5" s="233" t="s">
        <v>1</v>
      </c>
      <c r="L5" s="229"/>
      <c r="M5" s="233" t="s">
        <v>82</v>
      </c>
      <c r="N5" s="229"/>
      <c r="O5" s="233" t="s">
        <v>83</v>
      </c>
      <c r="P5" s="229"/>
      <c r="Q5" s="233" t="s">
        <v>82</v>
      </c>
      <c r="R5" s="229"/>
      <c r="S5" s="233" t="s">
        <v>83</v>
      </c>
      <c r="T5" s="229"/>
      <c r="U5" s="233" t="s">
        <v>1</v>
      </c>
      <c r="V5" s="229"/>
      <c r="W5" s="60"/>
      <c r="X5" s="229"/>
      <c r="Y5" s="229"/>
      <c r="Z5" s="229"/>
    </row>
    <row r="6" spans="1:26" ht="25.5" customHeight="1">
      <c r="A6" s="229"/>
      <c r="B6" s="233">
        <v>1</v>
      </c>
      <c r="C6" s="234" t="s">
        <v>84</v>
      </c>
      <c r="D6" s="233" t="s">
        <v>9</v>
      </c>
      <c r="E6" s="238">
        <v>0.375</v>
      </c>
      <c r="F6" s="233" t="s">
        <v>42</v>
      </c>
      <c r="G6" s="238">
        <v>0.75</v>
      </c>
      <c r="H6" s="229" t="s">
        <v>86</v>
      </c>
      <c r="I6" s="238">
        <v>4.1666666666666664e-002</v>
      </c>
      <c r="J6" s="229" t="s">
        <v>10</v>
      </c>
      <c r="K6" s="239">
        <f t="shared" ref="K6:K25" si="0">(G6-E6-I6)*24</f>
        <v>8</v>
      </c>
      <c r="L6" s="229"/>
      <c r="M6" s="238">
        <v>0.39583333333333331</v>
      </c>
      <c r="N6" s="233" t="s">
        <v>42</v>
      </c>
      <c r="O6" s="238">
        <v>0.6875</v>
      </c>
      <c r="P6" s="229"/>
      <c r="Q6" s="239">
        <f t="shared" ref="Q6:Q25" si="1">IF(E6&lt;M6,M6,E6)</f>
        <v>0.39583333333333331</v>
      </c>
      <c r="R6" s="233" t="s">
        <v>42</v>
      </c>
      <c r="S6" s="239">
        <f t="shared" ref="S6:S25" si="2">IF(G6&gt;O6,O6,G6)</f>
        <v>0.6875</v>
      </c>
      <c r="T6" s="229"/>
      <c r="U6" s="239">
        <f t="shared" ref="U6:U25" si="3">(S6-Q6)*24</f>
        <v>7</v>
      </c>
      <c r="V6" s="229"/>
      <c r="W6" s="242"/>
      <c r="X6" s="229"/>
      <c r="Y6" s="229"/>
      <c r="Z6" s="229"/>
    </row>
    <row r="7" spans="1:26" ht="25.5" customHeight="1">
      <c r="A7" s="229"/>
      <c r="B7" s="233">
        <v>2</v>
      </c>
      <c r="C7" s="234" t="s">
        <v>87</v>
      </c>
      <c r="D7" s="233" t="s">
        <v>9</v>
      </c>
      <c r="E7" s="238"/>
      <c r="F7" s="233" t="s">
        <v>42</v>
      </c>
      <c r="G7" s="238"/>
      <c r="H7" s="229" t="s">
        <v>86</v>
      </c>
      <c r="I7" s="238">
        <v>0</v>
      </c>
      <c r="J7" s="229" t="s">
        <v>10</v>
      </c>
      <c r="K7" s="239">
        <f t="shared" si="0"/>
        <v>0</v>
      </c>
      <c r="L7" s="229"/>
      <c r="M7" s="238"/>
      <c r="N7" s="233" t="s">
        <v>42</v>
      </c>
      <c r="O7" s="238"/>
      <c r="P7" s="229"/>
      <c r="Q7" s="239">
        <f t="shared" si="1"/>
        <v>0</v>
      </c>
      <c r="R7" s="233" t="s">
        <v>42</v>
      </c>
      <c r="S7" s="239">
        <f t="shared" si="2"/>
        <v>0</v>
      </c>
      <c r="T7" s="229"/>
      <c r="U7" s="239">
        <f t="shared" si="3"/>
        <v>0</v>
      </c>
      <c r="V7" s="229"/>
      <c r="W7" s="242"/>
      <c r="X7" s="229"/>
      <c r="Y7" s="229"/>
      <c r="Z7" s="229"/>
    </row>
    <row r="8" spans="1:26" ht="25.5" customHeight="1">
      <c r="A8" s="229"/>
      <c r="B8" s="233">
        <v>3</v>
      </c>
      <c r="C8" s="234" t="s">
        <v>88</v>
      </c>
      <c r="D8" s="233" t="s">
        <v>9</v>
      </c>
      <c r="E8" s="238"/>
      <c r="F8" s="233" t="s">
        <v>42</v>
      </c>
      <c r="G8" s="238"/>
      <c r="H8" s="229" t="s">
        <v>86</v>
      </c>
      <c r="I8" s="238">
        <v>0</v>
      </c>
      <c r="J8" s="229" t="s">
        <v>10</v>
      </c>
      <c r="K8" s="239">
        <f t="shared" si="0"/>
        <v>0</v>
      </c>
      <c r="L8" s="229"/>
      <c r="M8" s="238"/>
      <c r="N8" s="233" t="s">
        <v>42</v>
      </c>
      <c r="O8" s="238"/>
      <c r="P8" s="229"/>
      <c r="Q8" s="239">
        <f t="shared" si="1"/>
        <v>0</v>
      </c>
      <c r="R8" s="233" t="s">
        <v>42</v>
      </c>
      <c r="S8" s="239">
        <f t="shared" si="2"/>
        <v>0</v>
      </c>
      <c r="T8" s="229"/>
      <c r="U8" s="239">
        <f t="shared" si="3"/>
        <v>0</v>
      </c>
      <c r="V8" s="229"/>
      <c r="W8" s="242"/>
      <c r="X8" s="229"/>
      <c r="Y8" s="229"/>
      <c r="Z8" s="229"/>
    </row>
    <row r="9" spans="1:26" ht="25.5" customHeight="1">
      <c r="A9" s="229"/>
      <c r="B9" s="233">
        <v>4</v>
      </c>
      <c r="C9" s="234" t="s">
        <v>89</v>
      </c>
      <c r="D9" s="233" t="s">
        <v>9</v>
      </c>
      <c r="E9" s="238"/>
      <c r="F9" s="233" t="s">
        <v>42</v>
      </c>
      <c r="G9" s="238"/>
      <c r="H9" s="229" t="s">
        <v>86</v>
      </c>
      <c r="I9" s="238">
        <v>0</v>
      </c>
      <c r="J9" s="229" t="s">
        <v>10</v>
      </c>
      <c r="K9" s="239">
        <f t="shared" si="0"/>
        <v>0</v>
      </c>
      <c r="L9" s="229"/>
      <c r="M9" s="238"/>
      <c r="N9" s="233" t="s">
        <v>42</v>
      </c>
      <c r="O9" s="238"/>
      <c r="P9" s="229"/>
      <c r="Q9" s="239">
        <f t="shared" si="1"/>
        <v>0</v>
      </c>
      <c r="R9" s="233" t="s">
        <v>42</v>
      </c>
      <c r="S9" s="239">
        <f t="shared" si="2"/>
        <v>0</v>
      </c>
      <c r="T9" s="229"/>
      <c r="U9" s="239">
        <f t="shared" si="3"/>
        <v>0</v>
      </c>
      <c r="V9" s="229"/>
      <c r="W9" s="242"/>
      <c r="X9" s="229"/>
      <c r="Y9" s="229"/>
      <c r="Z9" s="229"/>
    </row>
    <row r="10" spans="1:26" ht="25.5" customHeight="1">
      <c r="A10" s="229"/>
      <c r="B10" s="233">
        <v>5</v>
      </c>
      <c r="C10" s="234" t="s">
        <v>90</v>
      </c>
      <c r="D10" s="233" t="s">
        <v>9</v>
      </c>
      <c r="E10" s="238"/>
      <c r="F10" s="233" t="s">
        <v>42</v>
      </c>
      <c r="G10" s="238"/>
      <c r="H10" s="229" t="s">
        <v>86</v>
      </c>
      <c r="I10" s="238">
        <v>0</v>
      </c>
      <c r="J10" s="229" t="s">
        <v>10</v>
      </c>
      <c r="K10" s="239">
        <f t="shared" si="0"/>
        <v>0</v>
      </c>
      <c r="L10" s="229"/>
      <c r="M10" s="238"/>
      <c r="N10" s="233" t="s">
        <v>42</v>
      </c>
      <c r="O10" s="238"/>
      <c r="P10" s="229"/>
      <c r="Q10" s="239">
        <f t="shared" si="1"/>
        <v>0</v>
      </c>
      <c r="R10" s="233" t="s">
        <v>42</v>
      </c>
      <c r="S10" s="239">
        <f t="shared" si="2"/>
        <v>0</v>
      </c>
      <c r="T10" s="229"/>
      <c r="U10" s="239">
        <f t="shared" si="3"/>
        <v>0</v>
      </c>
      <c r="V10" s="229"/>
      <c r="W10" s="242"/>
      <c r="X10" s="229"/>
      <c r="Y10" s="229"/>
      <c r="Z10" s="229"/>
    </row>
    <row r="11" spans="1:26" ht="25.5" customHeight="1">
      <c r="A11" s="229"/>
      <c r="B11" s="233">
        <v>6</v>
      </c>
      <c r="C11" s="234" t="s">
        <v>25</v>
      </c>
      <c r="D11" s="233" t="s">
        <v>9</v>
      </c>
      <c r="E11" s="238"/>
      <c r="F11" s="233" t="s">
        <v>42</v>
      </c>
      <c r="G11" s="238"/>
      <c r="H11" s="229" t="s">
        <v>86</v>
      </c>
      <c r="I11" s="238">
        <v>0</v>
      </c>
      <c r="J11" s="229" t="s">
        <v>10</v>
      </c>
      <c r="K11" s="239">
        <f t="shared" si="0"/>
        <v>0</v>
      </c>
      <c r="L11" s="229"/>
      <c r="M11" s="238"/>
      <c r="N11" s="233" t="s">
        <v>42</v>
      </c>
      <c r="O11" s="238"/>
      <c r="P11" s="229"/>
      <c r="Q11" s="239">
        <f t="shared" si="1"/>
        <v>0</v>
      </c>
      <c r="R11" s="233" t="s">
        <v>42</v>
      </c>
      <c r="S11" s="239">
        <f t="shared" si="2"/>
        <v>0</v>
      </c>
      <c r="T11" s="229"/>
      <c r="U11" s="239">
        <f t="shared" si="3"/>
        <v>0</v>
      </c>
      <c r="V11" s="229"/>
      <c r="W11" s="242"/>
      <c r="X11" s="229"/>
      <c r="Y11" s="229"/>
      <c r="Z11" s="229"/>
    </row>
    <row r="12" spans="1:26" ht="25.5" customHeight="1">
      <c r="A12" s="229"/>
      <c r="B12" s="233">
        <v>7</v>
      </c>
      <c r="C12" s="234" t="s">
        <v>0</v>
      </c>
      <c r="D12" s="233" t="s">
        <v>9</v>
      </c>
      <c r="E12" s="238"/>
      <c r="F12" s="233" t="s">
        <v>42</v>
      </c>
      <c r="G12" s="238"/>
      <c r="H12" s="229" t="s">
        <v>86</v>
      </c>
      <c r="I12" s="238">
        <v>0</v>
      </c>
      <c r="J12" s="229" t="s">
        <v>10</v>
      </c>
      <c r="K12" s="239">
        <f t="shared" si="0"/>
        <v>0</v>
      </c>
      <c r="L12" s="229"/>
      <c r="M12" s="238"/>
      <c r="N12" s="233" t="s">
        <v>42</v>
      </c>
      <c r="O12" s="238"/>
      <c r="P12" s="229"/>
      <c r="Q12" s="239">
        <f t="shared" si="1"/>
        <v>0</v>
      </c>
      <c r="R12" s="233" t="s">
        <v>42</v>
      </c>
      <c r="S12" s="239">
        <f t="shared" si="2"/>
        <v>0</v>
      </c>
      <c r="T12" s="229"/>
      <c r="U12" s="239">
        <f t="shared" si="3"/>
        <v>0</v>
      </c>
      <c r="V12" s="229"/>
      <c r="W12" s="242"/>
      <c r="X12" s="229"/>
      <c r="Y12" s="229"/>
      <c r="Z12" s="229"/>
    </row>
    <row r="13" spans="1:26" ht="25.5" customHeight="1">
      <c r="A13" s="229"/>
      <c r="B13" s="233">
        <v>8</v>
      </c>
      <c r="C13" s="234" t="s">
        <v>91</v>
      </c>
      <c r="D13" s="233" t="s">
        <v>9</v>
      </c>
      <c r="E13" s="238"/>
      <c r="F13" s="233" t="s">
        <v>42</v>
      </c>
      <c r="G13" s="238"/>
      <c r="H13" s="229" t="s">
        <v>86</v>
      </c>
      <c r="I13" s="238">
        <v>0</v>
      </c>
      <c r="J13" s="229" t="s">
        <v>10</v>
      </c>
      <c r="K13" s="239">
        <f t="shared" si="0"/>
        <v>0</v>
      </c>
      <c r="L13" s="229"/>
      <c r="M13" s="238"/>
      <c r="N13" s="233" t="s">
        <v>42</v>
      </c>
      <c r="O13" s="238"/>
      <c r="P13" s="229"/>
      <c r="Q13" s="239">
        <f t="shared" si="1"/>
        <v>0</v>
      </c>
      <c r="R13" s="233" t="s">
        <v>42</v>
      </c>
      <c r="S13" s="239">
        <f t="shared" si="2"/>
        <v>0</v>
      </c>
      <c r="T13" s="229"/>
      <c r="U13" s="239">
        <f t="shared" si="3"/>
        <v>0</v>
      </c>
      <c r="V13" s="229"/>
      <c r="W13" s="242"/>
      <c r="X13" s="229"/>
      <c r="Y13" s="229"/>
      <c r="Z13" s="229"/>
    </row>
    <row r="14" spans="1:26" ht="25.5" customHeight="1">
      <c r="A14" s="229"/>
      <c r="B14" s="233">
        <v>9</v>
      </c>
      <c r="C14" s="234" t="s">
        <v>92</v>
      </c>
      <c r="D14" s="233" t="s">
        <v>9</v>
      </c>
      <c r="E14" s="238"/>
      <c r="F14" s="233" t="s">
        <v>42</v>
      </c>
      <c r="G14" s="238"/>
      <c r="H14" s="229" t="s">
        <v>86</v>
      </c>
      <c r="I14" s="238">
        <v>0</v>
      </c>
      <c r="J14" s="229" t="s">
        <v>10</v>
      </c>
      <c r="K14" s="239">
        <f t="shared" si="0"/>
        <v>0</v>
      </c>
      <c r="L14" s="229"/>
      <c r="M14" s="238"/>
      <c r="N14" s="233" t="s">
        <v>42</v>
      </c>
      <c r="O14" s="238"/>
      <c r="P14" s="229"/>
      <c r="Q14" s="239">
        <f t="shared" si="1"/>
        <v>0</v>
      </c>
      <c r="R14" s="233" t="s">
        <v>42</v>
      </c>
      <c r="S14" s="239">
        <f t="shared" si="2"/>
        <v>0</v>
      </c>
      <c r="T14" s="229"/>
      <c r="U14" s="239">
        <f t="shared" si="3"/>
        <v>0</v>
      </c>
      <c r="V14" s="229"/>
      <c r="W14" s="242"/>
      <c r="X14" s="229"/>
      <c r="Y14" s="229"/>
      <c r="Z14" s="229"/>
    </row>
    <row r="15" spans="1:26" ht="25.5" customHeight="1">
      <c r="A15" s="229"/>
      <c r="B15" s="233">
        <v>10</v>
      </c>
      <c r="C15" s="234" t="s">
        <v>93</v>
      </c>
      <c r="D15" s="233" t="s">
        <v>9</v>
      </c>
      <c r="E15" s="238"/>
      <c r="F15" s="233" t="s">
        <v>42</v>
      </c>
      <c r="G15" s="238"/>
      <c r="H15" s="229" t="s">
        <v>86</v>
      </c>
      <c r="I15" s="238">
        <v>0</v>
      </c>
      <c r="J15" s="229" t="s">
        <v>10</v>
      </c>
      <c r="K15" s="239">
        <f t="shared" si="0"/>
        <v>0</v>
      </c>
      <c r="L15" s="229"/>
      <c r="M15" s="238"/>
      <c r="N15" s="233" t="s">
        <v>42</v>
      </c>
      <c r="O15" s="238"/>
      <c r="P15" s="229"/>
      <c r="Q15" s="239">
        <f t="shared" si="1"/>
        <v>0</v>
      </c>
      <c r="R15" s="233" t="s">
        <v>42</v>
      </c>
      <c r="S15" s="239">
        <f t="shared" si="2"/>
        <v>0</v>
      </c>
      <c r="T15" s="229"/>
      <c r="U15" s="239">
        <f t="shared" si="3"/>
        <v>0</v>
      </c>
      <c r="V15" s="229"/>
      <c r="W15" s="242"/>
      <c r="X15" s="229"/>
      <c r="Y15" s="229"/>
      <c r="Z15" s="229"/>
    </row>
    <row r="16" spans="1:26" ht="25.5" customHeight="1">
      <c r="A16" s="229"/>
      <c r="B16" s="233">
        <v>11</v>
      </c>
      <c r="C16" s="234" t="s">
        <v>94</v>
      </c>
      <c r="D16" s="233" t="s">
        <v>9</v>
      </c>
      <c r="E16" s="238"/>
      <c r="F16" s="233" t="s">
        <v>42</v>
      </c>
      <c r="G16" s="238"/>
      <c r="H16" s="229" t="s">
        <v>86</v>
      </c>
      <c r="I16" s="238">
        <v>0</v>
      </c>
      <c r="J16" s="229" t="s">
        <v>10</v>
      </c>
      <c r="K16" s="239">
        <f t="shared" si="0"/>
        <v>0</v>
      </c>
      <c r="L16" s="229"/>
      <c r="M16" s="238"/>
      <c r="N16" s="233" t="s">
        <v>42</v>
      </c>
      <c r="O16" s="238"/>
      <c r="P16" s="229"/>
      <c r="Q16" s="239">
        <f t="shared" si="1"/>
        <v>0</v>
      </c>
      <c r="R16" s="233" t="s">
        <v>42</v>
      </c>
      <c r="S16" s="239">
        <f t="shared" si="2"/>
        <v>0</v>
      </c>
      <c r="T16" s="229"/>
      <c r="U16" s="239">
        <f t="shared" si="3"/>
        <v>0</v>
      </c>
      <c r="V16" s="229"/>
      <c r="W16" s="242"/>
      <c r="X16" s="229"/>
      <c r="Y16" s="229"/>
      <c r="Z16" s="229"/>
    </row>
    <row r="17" spans="1:26" ht="25.5" customHeight="1">
      <c r="A17" s="229"/>
      <c r="B17" s="233">
        <v>12</v>
      </c>
      <c r="C17" s="234" t="s">
        <v>95</v>
      </c>
      <c r="D17" s="233" t="s">
        <v>9</v>
      </c>
      <c r="E17" s="238"/>
      <c r="F17" s="233" t="s">
        <v>42</v>
      </c>
      <c r="G17" s="238"/>
      <c r="H17" s="229" t="s">
        <v>86</v>
      </c>
      <c r="I17" s="238">
        <v>0</v>
      </c>
      <c r="J17" s="229" t="s">
        <v>10</v>
      </c>
      <c r="K17" s="239">
        <f t="shared" si="0"/>
        <v>0</v>
      </c>
      <c r="L17" s="229"/>
      <c r="M17" s="238"/>
      <c r="N17" s="233" t="s">
        <v>42</v>
      </c>
      <c r="O17" s="238"/>
      <c r="P17" s="229"/>
      <c r="Q17" s="239">
        <f t="shared" si="1"/>
        <v>0</v>
      </c>
      <c r="R17" s="233" t="s">
        <v>42</v>
      </c>
      <c r="S17" s="239">
        <f t="shared" si="2"/>
        <v>0</v>
      </c>
      <c r="T17" s="229"/>
      <c r="U17" s="239">
        <f t="shared" si="3"/>
        <v>0</v>
      </c>
      <c r="V17" s="229"/>
      <c r="W17" s="242"/>
      <c r="X17" s="229"/>
      <c r="Y17" s="229"/>
      <c r="Z17" s="229"/>
    </row>
    <row r="18" spans="1:26" ht="25.5" customHeight="1">
      <c r="A18" s="229"/>
      <c r="B18" s="233">
        <v>13</v>
      </c>
      <c r="C18" s="234" t="s">
        <v>96</v>
      </c>
      <c r="D18" s="233" t="s">
        <v>9</v>
      </c>
      <c r="E18" s="238"/>
      <c r="F18" s="233" t="s">
        <v>42</v>
      </c>
      <c r="G18" s="238"/>
      <c r="H18" s="229" t="s">
        <v>86</v>
      </c>
      <c r="I18" s="238">
        <v>0</v>
      </c>
      <c r="J18" s="229" t="s">
        <v>10</v>
      </c>
      <c r="K18" s="239">
        <f t="shared" si="0"/>
        <v>0</v>
      </c>
      <c r="L18" s="229"/>
      <c r="M18" s="238"/>
      <c r="N18" s="233" t="s">
        <v>42</v>
      </c>
      <c r="O18" s="238"/>
      <c r="P18" s="229"/>
      <c r="Q18" s="239">
        <f t="shared" si="1"/>
        <v>0</v>
      </c>
      <c r="R18" s="233" t="s">
        <v>42</v>
      </c>
      <c r="S18" s="239">
        <f t="shared" si="2"/>
        <v>0</v>
      </c>
      <c r="T18" s="229"/>
      <c r="U18" s="239">
        <f t="shared" si="3"/>
        <v>0</v>
      </c>
      <c r="V18" s="229"/>
      <c r="W18" s="242"/>
      <c r="X18" s="229"/>
      <c r="Y18" s="229"/>
      <c r="Z18" s="229"/>
    </row>
    <row r="19" spans="1:26" ht="25.5" customHeight="1">
      <c r="A19" s="229"/>
      <c r="B19" s="233">
        <v>14</v>
      </c>
      <c r="C19" s="234" t="s">
        <v>97</v>
      </c>
      <c r="D19" s="233" t="s">
        <v>9</v>
      </c>
      <c r="E19" s="238"/>
      <c r="F19" s="233" t="s">
        <v>42</v>
      </c>
      <c r="G19" s="238"/>
      <c r="H19" s="229" t="s">
        <v>86</v>
      </c>
      <c r="I19" s="238">
        <v>0</v>
      </c>
      <c r="J19" s="229" t="s">
        <v>10</v>
      </c>
      <c r="K19" s="239">
        <f t="shared" si="0"/>
        <v>0</v>
      </c>
      <c r="L19" s="229"/>
      <c r="M19" s="238"/>
      <c r="N19" s="233" t="s">
        <v>42</v>
      </c>
      <c r="O19" s="238"/>
      <c r="P19" s="229"/>
      <c r="Q19" s="239">
        <f t="shared" si="1"/>
        <v>0</v>
      </c>
      <c r="R19" s="233" t="s">
        <v>42</v>
      </c>
      <c r="S19" s="239">
        <f t="shared" si="2"/>
        <v>0</v>
      </c>
      <c r="T19" s="229"/>
      <c r="U19" s="239">
        <f t="shared" si="3"/>
        <v>0</v>
      </c>
      <c r="V19" s="229"/>
      <c r="W19" s="242"/>
      <c r="X19" s="229"/>
      <c r="Y19" s="229"/>
      <c r="Z19" s="229"/>
    </row>
    <row r="20" spans="1:26" ht="25.5" customHeight="1">
      <c r="A20" s="229"/>
      <c r="B20" s="233">
        <v>15</v>
      </c>
      <c r="C20" s="234" t="s">
        <v>8</v>
      </c>
      <c r="D20" s="233" t="s">
        <v>9</v>
      </c>
      <c r="E20" s="238"/>
      <c r="F20" s="233" t="s">
        <v>42</v>
      </c>
      <c r="G20" s="238"/>
      <c r="H20" s="229" t="s">
        <v>86</v>
      </c>
      <c r="I20" s="238">
        <v>0</v>
      </c>
      <c r="J20" s="229" t="s">
        <v>10</v>
      </c>
      <c r="K20" s="239">
        <f t="shared" si="0"/>
        <v>0</v>
      </c>
      <c r="L20" s="229"/>
      <c r="M20" s="238"/>
      <c r="N20" s="233" t="s">
        <v>42</v>
      </c>
      <c r="O20" s="238"/>
      <c r="P20" s="229"/>
      <c r="Q20" s="239">
        <f t="shared" si="1"/>
        <v>0</v>
      </c>
      <c r="R20" s="233" t="s">
        <v>42</v>
      </c>
      <c r="S20" s="239">
        <f t="shared" si="2"/>
        <v>0</v>
      </c>
      <c r="T20" s="229"/>
      <c r="U20" s="239">
        <f t="shared" si="3"/>
        <v>0</v>
      </c>
      <c r="V20" s="229"/>
      <c r="W20" s="242"/>
      <c r="X20" s="229"/>
      <c r="Y20" s="229"/>
      <c r="Z20" s="229"/>
    </row>
    <row r="21" spans="1:26" ht="25.5" customHeight="1">
      <c r="A21" s="229"/>
      <c r="B21" s="233">
        <v>16</v>
      </c>
      <c r="C21" s="234" t="s">
        <v>59</v>
      </c>
      <c r="D21" s="233" t="s">
        <v>9</v>
      </c>
      <c r="E21" s="238"/>
      <c r="F21" s="233" t="s">
        <v>42</v>
      </c>
      <c r="G21" s="238"/>
      <c r="H21" s="229" t="s">
        <v>86</v>
      </c>
      <c r="I21" s="238">
        <v>0</v>
      </c>
      <c r="J21" s="229" t="s">
        <v>10</v>
      </c>
      <c r="K21" s="239">
        <f t="shared" si="0"/>
        <v>0</v>
      </c>
      <c r="L21" s="229"/>
      <c r="M21" s="238"/>
      <c r="N21" s="233" t="s">
        <v>42</v>
      </c>
      <c r="O21" s="238"/>
      <c r="P21" s="229"/>
      <c r="Q21" s="239">
        <f t="shared" si="1"/>
        <v>0</v>
      </c>
      <c r="R21" s="233" t="s">
        <v>42</v>
      </c>
      <c r="S21" s="239">
        <f t="shared" si="2"/>
        <v>0</v>
      </c>
      <c r="T21" s="229"/>
      <c r="U21" s="239">
        <f t="shared" si="3"/>
        <v>0</v>
      </c>
      <c r="V21" s="229"/>
      <c r="W21" s="242"/>
      <c r="X21" s="229"/>
      <c r="Y21" s="229"/>
      <c r="Z21" s="229"/>
    </row>
    <row r="22" spans="1:26" ht="25.5" customHeight="1">
      <c r="A22" s="229"/>
      <c r="B22" s="233">
        <v>17</v>
      </c>
      <c r="C22" s="234" t="s">
        <v>98</v>
      </c>
      <c r="D22" s="233" t="s">
        <v>9</v>
      </c>
      <c r="E22" s="238"/>
      <c r="F22" s="233" t="s">
        <v>42</v>
      </c>
      <c r="G22" s="238"/>
      <c r="H22" s="229" t="s">
        <v>86</v>
      </c>
      <c r="I22" s="238">
        <v>0</v>
      </c>
      <c r="J22" s="229" t="s">
        <v>10</v>
      </c>
      <c r="K22" s="239">
        <f t="shared" si="0"/>
        <v>0</v>
      </c>
      <c r="L22" s="229"/>
      <c r="M22" s="238"/>
      <c r="N22" s="233" t="s">
        <v>42</v>
      </c>
      <c r="O22" s="238"/>
      <c r="P22" s="229"/>
      <c r="Q22" s="239">
        <f t="shared" si="1"/>
        <v>0</v>
      </c>
      <c r="R22" s="233" t="s">
        <v>42</v>
      </c>
      <c r="S22" s="239">
        <f t="shared" si="2"/>
        <v>0</v>
      </c>
      <c r="T22" s="229"/>
      <c r="U22" s="239">
        <f t="shared" si="3"/>
        <v>0</v>
      </c>
      <c r="V22" s="229"/>
      <c r="W22" s="242"/>
      <c r="X22" s="229"/>
      <c r="Y22" s="229"/>
      <c r="Z22" s="229"/>
    </row>
    <row r="23" spans="1:26" ht="25.5" customHeight="1">
      <c r="A23" s="229"/>
      <c r="B23" s="233">
        <v>18</v>
      </c>
      <c r="C23" s="234" t="s">
        <v>99</v>
      </c>
      <c r="D23" s="233" t="s">
        <v>9</v>
      </c>
      <c r="E23" s="238"/>
      <c r="F23" s="233" t="s">
        <v>42</v>
      </c>
      <c r="G23" s="238"/>
      <c r="H23" s="229" t="s">
        <v>86</v>
      </c>
      <c r="I23" s="238">
        <v>0</v>
      </c>
      <c r="J23" s="229" t="s">
        <v>10</v>
      </c>
      <c r="K23" s="239">
        <f t="shared" si="0"/>
        <v>0</v>
      </c>
      <c r="L23" s="229"/>
      <c r="M23" s="238"/>
      <c r="N23" s="233" t="s">
        <v>42</v>
      </c>
      <c r="O23" s="238"/>
      <c r="P23" s="229"/>
      <c r="Q23" s="239">
        <f t="shared" si="1"/>
        <v>0</v>
      </c>
      <c r="R23" s="233" t="s">
        <v>42</v>
      </c>
      <c r="S23" s="239">
        <f t="shared" si="2"/>
        <v>0</v>
      </c>
      <c r="T23" s="229"/>
      <c r="U23" s="239">
        <f t="shared" si="3"/>
        <v>0</v>
      </c>
      <c r="V23" s="229"/>
      <c r="W23" s="242"/>
      <c r="X23" s="229"/>
      <c r="Y23" s="229"/>
      <c r="Z23" s="229"/>
    </row>
    <row r="24" spans="1:26" ht="25.5" customHeight="1">
      <c r="A24" s="229"/>
      <c r="B24" s="233">
        <v>19</v>
      </c>
      <c r="C24" s="234" t="s">
        <v>100</v>
      </c>
      <c r="D24" s="233" t="s">
        <v>9</v>
      </c>
      <c r="E24" s="238"/>
      <c r="F24" s="233" t="s">
        <v>42</v>
      </c>
      <c r="G24" s="238"/>
      <c r="H24" s="229" t="s">
        <v>86</v>
      </c>
      <c r="I24" s="238">
        <v>0</v>
      </c>
      <c r="J24" s="229" t="s">
        <v>10</v>
      </c>
      <c r="K24" s="239">
        <f t="shared" si="0"/>
        <v>0</v>
      </c>
      <c r="L24" s="229"/>
      <c r="M24" s="238"/>
      <c r="N24" s="233" t="s">
        <v>42</v>
      </c>
      <c r="O24" s="238"/>
      <c r="P24" s="229"/>
      <c r="Q24" s="239">
        <f t="shared" si="1"/>
        <v>0</v>
      </c>
      <c r="R24" s="233" t="s">
        <v>42</v>
      </c>
      <c r="S24" s="239">
        <f t="shared" si="2"/>
        <v>0</v>
      </c>
      <c r="T24" s="229"/>
      <c r="U24" s="239">
        <f t="shared" si="3"/>
        <v>0</v>
      </c>
      <c r="V24" s="229"/>
      <c r="W24" s="242"/>
      <c r="X24" s="229"/>
      <c r="Y24" s="229"/>
      <c r="Z24" s="229"/>
    </row>
    <row r="25" spans="1:26" ht="25.5" customHeight="1">
      <c r="A25" s="229"/>
      <c r="B25" s="233">
        <v>20</v>
      </c>
      <c r="C25" s="234" t="s">
        <v>101</v>
      </c>
      <c r="D25" s="233" t="s">
        <v>9</v>
      </c>
      <c r="E25" s="238"/>
      <c r="F25" s="233" t="s">
        <v>42</v>
      </c>
      <c r="G25" s="238"/>
      <c r="H25" s="229" t="s">
        <v>86</v>
      </c>
      <c r="I25" s="238">
        <v>0</v>
      </c>
      <c r="J25" s="229" t="s">
        <v>10</v>
      </c>
      <c r="K25" s="239">
        <f t="shared" si="0"/>
        <v>0</v>
      </c>
      <c r="L25" s="229"/>
      <c r="M25" s="238"/>
      <c r="N25" s="233" t="s">
        <v>42</v>
      </c>
      <c r="O25" s="238"/>
      <c r="P25" s="229"/>
      <c r="Q25" s="239">
        <f t="shared" si="1"/>
        <v>0</v>
      </c>
      <c r="R25" s="233" t="s">
        <v>42</v>
      </c>
      <c r="S25" s="239">
        <f t="shared" si="2"/>
        <v>0</v>
      </c>
      <c r="T25" s="229"/>
      <c r="U25" s="239">
        <f t="shared" si="3"/>
        <v>0</v>
      </c>
      <c r="V25" s="229"/>
      <c r="W25" s="242"/>
      <c r="X25" s="229"/>
      <c r="Y25" s="229"/>
      <c r="Z25" s="229"/>
    </row>
    <row r="26" spans="1:26" ht="25.5" customHeight="1">
      <c r="A26" s="229"/>
      <c r="B26" s="233">
        <v>21</v>
      </c>
      <c r="C26" s="234" t="s">
        <v>102</v>
      </c>
      <c r="D26" s="233" t="s">
        <v>9</v>
      </c>
      <c r="E26" s="239"/>
      <c r="F26" s="233" t="s">
        <v>42</v>
      </c>
      <c r="G26" s="239"/>
      <c r="H26" s="229" t="s">
        <v>86</v>
      </c>
      <c r="I26" s="239"/>
      <c r="J26" s="229" t="s">
        <v>10</v>
      </c>
      <c r="K26" s="234">
        <v>1</v>
      </c>
      <c r="L26" s="229"/>
      <c r="M26" s="240"/>
      <c r="N26" s="233" t="s">
        <v>42</v>
      </c>
      <c r="O26" s="240"/>
      <c r="P26" s="229"/>
      <c r="Q26" s="240"/>
      <c r="R26" s="233" t="s">
        <v>42</v>
      </c>
      <c r="S26" s="240"/>
      <c r="T26" s="229"/>
      <c r="U26" s="234">
        <v>1</v>
      </c>
      <c r="V26" s="229"/>
      <c r="W26" s="242"/>
      <c r="X26" s="229"/>
      <c r="Y26" s="229"/>
      <c r="Z26" s="229"/>
    </row>
    <row r="27" spans="1:26" ht="25.5" customHeight="1">
      <c r="A27" s="229"/>
      <c r="B27" s="233">
        <v>22</v>
      </c>
      <c r="C27" s="234" t="s">
        <v>65</v>
      </c>
      <c r="D27" s="233" t="s">
        <v>9</v>
      </c>
      <c r="E27" s="239"/>
      <c r="F27" s="233" t="s">
        <v>42</v>
      </c>
      <c r="G27" s="239"/>
      <c r="H27" s="229" t="s">
        <v>86</v>
      </c>
      <c r="I27" s="239"/>
      <c r="J27" s="229" t="s">
        <v>10</v>
      </c>
      <c r="K27" s="234">
        <v>2</v>
      </c>
      <c r="L27" s="229"/>
      <c r="M27" s="240"/>
      <c r="N27" s="233" t="s">
        <v>42</v>
      </c>
      <c r="O27" s="240"/>
      <c r="P27" s="229"/>
      <c r="Q27" s="240"/>
      <c r="R27" s="233" t="s">
        <v>42</v>
      </c>
      <c r="S27" s="240"/>
      <c r="T27" s="229"/>
      <c r="U27" s="234">
        <v>2</v>
      </c>
      <c r="V27" s="229"/>
      <c r="W27" s="242"/>
      <c r="X27" s="229"/>
      <c r="Y27" s="229"/>
      <c r="Z27" s="229"/>
    </row>
    <row r="28" spans="1:26" ht="25.5" customHeight="1">
      <c r="A28" s="229"/>
      <c r="B28" s="233">
        <v>23</v>
      </c>
      <c r="C28" s="234" t="s">
        <v>103</v>
      </c>
      <c r="D28" s="233" t="s">
        <v>9</v>
      </c>
      <c r="E28" s="239"/>
      <c r="F28" s="233" t="s">
        <v>42</v>
      </c>
      <c r="G28" s="239"/>
      <c r="H28" s="229" t="s">
        <v>86</v>
      </c>
      <c r="I28" s="239"/>
      <c r="J28" s="229" t="s">
        <v>10</v>
      </c>
      <c r="K28" s="234">
        <v>3</v>
      </c>
      <c r="L28" s="229"/>
      <c r="M28" s="240"/>
      <c r="N28" s="233" t="s">
        <v>42</v>
      </c>
      <c r="O28" s="240"/>
      <c r="P28" s="229"/>
      <c r="Q28" s="240"/>
      <c r="R28" s="233" t="s">
        <v>42</v>
      </c>
      <c r="S28" s="240"/>
      <c r="T28" s="229"/>
      <c r="U28" s="234">
        <v>3</v>
      </c>
      <c r="V28" s="229"/>
      <c r="W28" s="242"/>
      <c r="X28" s="229"/>
      <c r="Y28" s="229"/>
      <c r="Z28" s="229"/>
    </row>
    <row r="29" spans="1:26" ht="25.5" customHeight="1">
      <c r="A29" s="229"/>
      <c r="B29" s="233">
        <v>24</v>
      </c>
      <c r="C29" s="234" t="s">
        <v>104</v>
      </c>
      <c r="D29" s="233" t="s">
        <v>9</v>
      </c>
      <c r="E29" s="239"/>
      <c r="F29" s="233" t="s">
        <v>42</v>
      </c>
      <c r="G29" s="239"/>
      <c r="H29" s="229" t="s">
        <v>86</v>
      </c>
      <c r="I29" s="239"/>
      <c r="J29" s="229" t="s">
        <v>10</v>
      </c>
      <c r="K29" s="234">
        <v>4</v>
      </c>
      <c r="L29" s="229"/>
      <c r="M29" s="240"/>
      <c r="N29" s="233" t="s">
        <v>42</v>
      </c>
      <c r="O29" s="240"/>
      <c r="P29" s="229"/>
      <c r="Q29" s="240"/>
      <c r="R29" s="233" t="s">
        <v>42</v>
      </c>
      <c r="S29" s="240"/>
      <c r="T29" s="229"/>
      <c r="U29" s="234">
        <v>4</v>
      </c>
      <c r="V29" s="229"/>
      <c r="W29" s="242"/>
      <c r="X29" s="229"/>
      <c r="Y29" s="229"/>
      <c r="Z29" s="229"/>
    </row>
    <row r="30" spans="1:26" ht="25.5" customHeight="1">
      <c r="A30" s="229"/>
      <c r="B30" s="233">
        <v>25</v>
      </c>
      <c r="C30" s="234" t="s">
        <v>105</v>
      </c>
      <c r="D30" s="233" t="s">
        <v>9</v>
      </c>
      <c r="E30" s="239"/>
      <c r="F30" s="233" t="s">
        <v>42</v>
      </c>
      <c r="G30" s="239"/>
      <c r="H30" s="229" t="s">
        <v>86</v>
      </c>
      <c r="I30" s="239"/>
      <c r="J30" s="229" t="s">
        <v>10</v>
      </c>
      <c r="K30" s="234">
        <v>4</v>
      </c>
      <c r="L30" s="229"/>
      <c r="M30" s="240"/>
      <c r="N30" s="233" t="s">
        <v>42</v>
      </c>
      <c r="O30" s="240"/>
      <c r="P30" s="229"/>
      <c r="Q30" s="240"/>
      <c r="R30" s="233" t="s">
        <v>42</v>
      </c>
      <c r="S30" s="240"/>
      <c r="T30" s="229"/>
      <c r="U30" s="234">
        <v>3</v>
      </c>
      <c r="V30" s="229"/>
      <c r="W30" s="242"/>
      <c r="X30" s="229"/>
      <c r="Y30" s="229"/>
      <c r="Z30" s="229"/>
    </row>
    <row r="31" spans="1:26" ht="25.5" customHeight="1">
      <c r="A31" s="229"/>
      <c r="B31" s="233">
        <v>26</v>
      </c>
      <c r="C31" s="234" t="s">
        <v>43</v>
      </c>
      <c r="D31" s="233" t="s">
        <v>9</v>
      </c>
      <c r="E31" s="239"/>
      <c r="F31" s="233" t="s">
        <v>42</v>
      </c>
      <c r="G31" s="239"/>
      <c r="H31" s="229" t="s">
        <v>86</v>
      </c>
      <c r="I31" s="239"/>
      <c r="J31" s="229" t="s">
        <v>10</v>
      </c>
      <c r="K31" s="234">
        <v>5</v>
      </c>
      <c r="L31" s="229"/>
      <c r="M31" s="240"/>
      <c r="N31" s="233" t="s">
        <v>42</v>
      </c>
      <c r="O31" s="240"/>
      <c r="P31" s="229"/>
      <c r="Q31" s="240"/>
      <c r="R31" s="233" t="s">
        <v>42</v>
      </c>
      <c r="S31" s="240"/>
      <c r="T31" s="229"/>
      <c r="U31" s="234">
        <v>5</v>
      </c>
      <c r="V31" s="229"/>
      <c r="W31" s="242"/>
      <c r="X31" s="229"/>
      <c r="Y31" s="229"/>
      <c r="Z31" s="229"/>
    </row>
    <row r="32" spans="1:26" ht="25.5" customHeight="1">
      <c r="A32" s="229"/>
      <c r="B32" s="233">
        <v>27</v>
      </c>
      <c r="C32" s="234" t="s">
        <v>106</v>
      </c>
      <c r="D32" s="233" t="s">
        <v>9</v>
      </c>
      <c r="E32" s="239"/>
      <c r="F32" s="233" t="s">
        <v>42</v>
      </c>
      <c r="G32" s="239"/>
      <c r="H32" s="229" t="s">
        <v>86</v>
      </c>
      <c r="I32" s="239"/>
      <c r="J32" s="229" t="s">
        <v>10</v>
      </c>
      <c r="K32" s="234">
        <v>0</v>
      </c>
      <c r="L32" s="229"/>
      <c r="M32" s="240"/>
      <c r="N32" s="233" t="s">
        <v>42</v>
      </c>
      <c r="O32" s="240"/>
      <c r="P32" s="229"/>
      <c r="Q32" s="240"/>
      <c r="R32" s="233" t="s">
        <v>42</v>
      </c>
      <c r="S32" s="240"/>
      <c r="T32" s="229"/>
      <c r="U32" s="234">
        <v>0</v>
      </c>
      <c r="V32" s="229"/>
      <c r="W32" s="242" t="s">
        <v>109</v>
      </c>
      <c r="X32" s="229"/>
      <c r="Y32" s="229"/>
      <c r="Z32" s="229"/>
    </row>
    <row r="33" spans="1:26" ht="25.5" customHeight="1">
      <c r="A33" s="229"/>
      <c r="B33" s="233">
        <v>28</v>
      </c>
      <c r="C33" s="234" t="s">
        <v>108</v>
      </c>
      <c r="D33" s="233" t="s">
        <v>9</v>
      </c>
      <c r="E33" s="239"/>
      <c r="F33" s="233" t="s">
        <v>42</v>
      </c>
      <c r="G33" s="239"/>
      <c r="H33" s="229" t="s">
        <v>86</v>
      </c>
      <c r="I33" s="239"/>
      <c r="J33" s="229" t="s">
        <v>10</v>
      </c>
      <c r="K33" s="234"/>
      <c r="L33" s="229"/>
      <c r="M33" s="240"/>
      <c r="N33" s="233" t="s">
        <v>42</v>
      </c>
      <c r="O33" s="240"/>
      <c r="P33" s="229"/>
      <c r="Q33" s="240"/>
      <c r="R33" s="233" t="s">
        <v>42</v>
      </c>
      <c r="S33" s="240"/>
      <c r="T33" s="229"/>
      <c r="U33" s="234"/>
      <c r="V33" s="229"/>
      <c r="W33" s="242"/>
      <c r="X33" s="229"/>
      <c r="Y33" s="229"/>
      <c r="Z33" s="229"/>
    </row>
    <row r="34" spans="1:26" ht="25.5" customHeight="1">
      <c r="A34" s="229"/>
      <c r="B34" s="233">
        <v>29</v>
      </c>
      <c r="C34" s="234" t="s">
        <v>108</v>
      </c>
      <c r="D34" s="233" t="s">
        <v>9</v>
      </c>
      <c r="E34" s="239"/>
      <c r="F34" s="233" t="s">
        <v>42</v>
      </c>
      <c r="G34" s="239"/>
      <c r="H34" s="229" t="s">
        <v>86</v>
      </c>
      <c r="I34" s="239"/>
      <c r="J34" s="229" t="s">
        <v>10</v>
      </c>
      <c r="K34" s="234"/>
      <c r="L34" s="229"/>
      <c r="M34" s="240"/>
      <c r="N34" s="233" t="s">
        <v>42</v>
      </c>
      <c r="O34" s="240"/>
      <c r="P34" s="229"/>
      <c r="Q34" s="240"/>
      <c r="R34" s="233" t="s">
        <v>42</v>
      </c>
      <c r="S34" s="240"/>
      <c r="T34" s="229"/>
      <c r="U34" s="234"/>
      <c r="V34" s="229"/>
      <c r="W34" s="242"/>
      <c r="X34" s="229"/>
      <c r="Y34" s="229"/>
      <c r="Z34" s="229"/>
    </row>
    <row r="35" spans="1:26" ht="25.5" customHeight="1">
      <c r="A35" s="229"/>
      <c r="B35" s="233">
        <v>30</v>
      </c>
      <c r="C35" s="234" t="s">
        <v>108</v>
      </c>
      <c r="D35" s="233" t="s">
        <v>9</v>
      </c>
      <c r="E35" s="239"/>
      <c r="F35" s="233" t="s">
        <v>42</v>
      </c>
      <c r="G35" s="239"/>
      <c r="H35" s="229" t="s">
        <v>86</v>
      </c>
      <c r="I35" s="239"/>
      <c r="J35" s="229" t="s">
        <v>10</v>
      </c>
      <c r="K35" s="234"/>
      <c r="L35" s="229"/>
      <c r="M35" s="240"/>
      <c r="N35" s="233" t="s">
        <v>42</v>
      </c>
      <c r="O35" s="240"/>
      <c r="P35" s="229"/>
      <c r="Q35" s="240"/>
      <c r="R35" s="233" t="s">
        <v>42</v>
      </c>
      <c r="S35" s="240"/>
      <c r="T35" s="229"/>
      <c r="U35" s="234"/>
      <c r="V35" s="229"/>
      <c r="W35" s="242"/>
      <c r="X35" s="229"/>
      <c r="Y35" s="229"/>
      <c r="Z35" s="229"/>
    </row>
    <row r="36" spans="1:26" ht="25.5" customHeight="1">
      <c r="A36" s="229"/>
      <c r="B36" s="233"/>
      <c r="C36" s="235"/>
      <c r="D36" s="233"/>
      <c r="E36" s="229"/>
      <c r="F36" s="229"/>
      <c r="G36" s="229"/>
      <c r="H36" s="229"/>
      <c r="I36" s="233"/>
      <c r="J36" s="229"/>
      <c r="K36" s="229"/>
      <c r="L36" s="229"/>
      <c r="M36" s="229"/>
      <c r="N36" s="229"/>
      <c r="O36" s="229"/>
      <c r="P36" s="229"/>
      <c r="Q36" s="229"/>
      <c r="R36" s="229"/>
      <c r="S36" s="229"/>
      <c r="T36" s="229"/>
      <c r="U36" s="229"/>
      <c r="V36" s="229"/>
      <c r="W36" s="229"/>
      <c r="X36" s="229"/>
      <c r="Y36" s="229"/>
      <c r="Z36" s="229"/>
    </row>
    <row r="37" spans="1:26" ht="25.5" customHeight="1">
      <c r="A37" s="229"/>
      <c r="B37" s="233"/>
      <c r="C37" s="229" t="s">
        <v>110</v>
      </c>
      <c r="D37" s="233"/>
      <c r="E37" s="229"/>
      <c r="F37" s="229"/>
      <c r="G37" s="229"/>
      <c r="H37" s="229"/>
      <c r="I37" s="233"/>
      <c r="J37" s="229"/>
      <c r="K37" s="229"/>
      <c r="L37" s="229"/>
      <c r="M37" s="229"/>
      <c r="N37" s="229"/>
      <c r="O37" s="229"/>
      <c r="P37" s="229"/>
      <c r="Q37" s="229"/>
      <c r="R37" s="229"/>
      <c r="S37" s="229"/>
      <c r="T37" s="229"/>
      <c r="U37" s="229"/>
      <c r="V37" s="229"/>
      <c r="W37" s="229"/>
      <c r="X37" s="229"/>
      <c r="Y37" s="229"/>
      <c r="Z37" s="229"/>
    </row>
    <row r="38" spans="1:26" ht="25.5" customHeight="1">
      <c r="A38" s="229"/>
      <c r="B38" s="233"/>
      <c r="C38" s="229" t="s">
        <v>111</v>
      </c>
      <c r="D38" s="233"/>
      <c r="E38" s="229"/>
      <c r="F38" s="229"/>
      <c r="G38" s="229"/>
      <c r="H38" s="229"/>
      <c r="I38" s="233"/>
      <c r="J38" s="229"/>
      <c r="K38" s="229"/>
      <c r="L38" s="229"/>
      <c r="M38" s="229"/>
      <c r="N38" s="229"/>
      <c r="O38" s="229"/>
      <c r="P38" s="229"/>
      <c r="Q38" s="229"/>
      <c r="R38" s="229"/>
      <c r="S38" s="229"/>
      <c r="T38" s="229"/>
      <c r="U38" s="229"/>
      <c r="V38" s="229"/>
      <c r="W38" s="229"/>
      <c r="X38" s="229"/>
      <c r="Y38" s="229"/>
      <c r="Z38" s="229"/>
    </row>
    <row r="39" spans="1:26" ht="25.5" customHeight="1">
      <c r="A39" s="229"/>
      <c r="B39" s="233"/>
      <c r="C39" s="229" t="s">
        <v>112</v>
      </c>
      <c r="D39" s="233"/>
      <c r="E39" s="229"/>
      <c r="F39" s="229"/>
      <c r="G39" s="229"/>
      <c r="H39" s="229"/>
      <c r="I39" s="233"/>
      <c r="J39" s="229"/>
      <c r="K39" s="229"/>
      <c r="L39" s="229"/>
      <c r="M39" s="229"/>
      <c r="N39" s="229"/>
      <c r="O39" s="229"/>
      <c r="P39" s="229"/>
      <c r="Q39" s="229"/>
      <c r="R39" s="229"/>
      <c r="S39" s="229"/>
      <c r="T39" s="229"/>
      <c r="U39" s="229"/>
      <c r="V39" s="229"/>
      <c r="W39" s="229"/>
      <c r="X39" s="229"/>
      <c r="Y39" s="229"/>
      <c r="Z39" s="229"/>
    </row>
    <row r="40" spans="1:26" ht="25.5" customHeight="1">
      <c r="A40" s="229"/>
      <c r="B40" s="233"/>
      <c r="C40" s="229" t="s">
        <v>114</v>
      </c>
      <c r="D40" s="233"/>
      <c r="E40" s="229"/>
      <c r="F40" s="229"/>
      <c r="G40" s="229"/>
      <c r="H40" s="229"/>
      <c r="I40" s="233"/>
      <c r="J40" s="229"/>
      <c r="K40" s="229"/>
      <c r="L40" s="229"/>
      <c r="M40" s="229"/>
      <c r="N40" s="229"/>
      <c r="O40" s="229"/>
      <c r="P40" s="229"/>
      <c r="Q40" s="229"/>
      <c r="R40" s="229"/>
      <c r="S40" s="229"/>
      <c r="T40" s="229"/>
      <c r="U40" s="229"/>
      <c r="V40" s="229"/>
      <c r="W40" s="229"/>
      <c r="X40" s="229"/>
      <c r="Y40" s="229"/>
      <c r="Z40" s="229"/>
    </row>
    <row r="41" spans="1:26" ht="25.5" customHeight="1">
      <c r="A41" s="229"/>
      <c r="B41" s="233"/>
      <c r="C41" s="231" t="s">
        <v>29</v>
      </c>
      <c r="D41" s="233"/>
      <c r="E41" s="229"/>
      <c r="F41" s="229"/>
      <c r="G41" s="229"/>
      <c r="H41" s="229"/>
      <c r="I41" s="233"/>
      <c r="J41" s="229"/>
      <c r="K41" s="229"/>
      <c r="L41" s="229"/>
      <c r="M41" s="229"/>
      <c r="N41" s="229"/>
      <c r="O41" s="229"/>
      <c r="P41" s="229"/>
      <c r="Q41" s="229"/>
      <c r="R41" s="229"/>
      <c r="S41" s="229"/>
      <c r="T41" s="229"/>
      <c r="U41" s="229"/>
      <c r="V41" s="229"/>
      <c r="W41" s="229"/>
      <c r="X41" s="229"/>
      <c r="Y41" s="229"/>
      <c r="Z41" s="229"/>
    </row>
    <row r="42" spans="1:26" ht="25.5" customHeight="1">
      <c r="A42" s="229"/>
      <c r="B42" s="233"/>
      <c r="C42" s="231" t="s">
        <v>115</v>
      </c>
      <c r="D42" s="233"/>
      <c r="E42" s="229"/>
      <c r="F42" s="229"/>
      <c r="G42" s="229"/>
      <c r="H42" s="229"/>
      <c r="I42" s="233"/>
      <c r="J42" s="229"/>
      <c r="K42" s="229"/>
      <c r="L42" s="229"/>
      <c r="M42" s="229"/>
      <c r="N42" s="229"/>
      <c r="O42" s="229"/>
      <c r="P42" s="229"/>
      <c r="Q42" s="229"/>
      <c r="R42" s="229"/>
      <c r="S42" s="229"/>
      <c r="T42" s="229"/>
      <c r="U42" s="229"/>
      <c r="V42" s="229"/>
      <c r="W42" s="229"/>
      <c r="X42" s="229"/>
      <c r="Y42" s="229"/>
      <c r="Z42" s="229"/>
    </row>
    <row r="43" spans="1:26" ht="25.5" customHeight="1">
      <c r="A43" s="229"/>
      <c r="B43" s="233"/>
      <c r="C43" s="233"/>
      <c r="D43" s="233"/>
      <c r="E43" s="229"/>
      <c r="F43" s="229"/>
      <c r="G43" s="229"/>
      <c r="H43" s="229"/>
      <c r="I43" s="233"/>
      <c r="J43" s="229"/>
      <c r="K43" s="229"/>
      <c r="L43" s="229"/>
      <c r="M43" s="229"/>
      <c r="N43" s="229"/>
      <c r="O43" s="229"/>
      <c r="P43" s="229"/>
      <c r="Q43" s="229"/>
      <c r="R43" s="229"/>
      <c r="S43" s="229"/>
      <c r="T43" s="229"/>
      <c r="U43" s="229"/>
      <c r="V43" s="229"/>
      <c r="W43" s="229"/>
      <c r="X43" s="229"/>
      <c r="Y43" s="229"/>
      <c r="Z43" s="229"/>
    </row>
    <row r="44" spans="1:26" ht="25.5" customHeight="1">
      <c r="A44" s="229"/>
      <c r="B44" s="233"/>
      <c r="C44" s="233"/>
      <c r="D44" s="233"/>
      <c r="E44" s="229"/>
      <c r="F44" s="229"/>
      <c r="G44" s="229"/>
      <c r="H44" s="229"/>
      <c r="I44" s="233"/>
      <c r="J44" s="229"/>
      <c r="K44" s="229"/>
      <c r="L44" s="229"/>
      <c r="M44" s="229"/>
      <c r="N44" s="229"/>
      <c r="O44" s="229"/>
      <c r="P44" s="229"/>
      <c r="Q44" s="229"/>
      <c r="R44" s="229"/>
      <c r="S44" s="229"/>
      <c r="T44" s="229"/>
      <c r="U44" s="229"/>
      <c r="V44" s="229"/>
      <c r="W44" s="229"/>
      <c r="X44" s="229"/>
      <c r="Y44" s="229"/>
      <c r="Z44" s="229"/>
    </row>
    <row r="45" spans="1:26" ht="25.5" customHeight="1">
      <c r="A45" s="229"/>
      <c r="B45" s="233"/>
      <c r="C45" s="233"/>
      <c r="D45" s="233"/>
      <c r="E45" s="229"/>
      <c r="F45" s="229"/>
      <c r="G45" s="229"/>
      <c r="H45" s="229"/>
      <c r="I45" s="233"/>
      <c r="J45" s="229"/>
      <c r="K45" s="229"/>
      <c r="L45" s="229"/>
      <c r="M45" s="229"/>
      <c r="N45" s="229"/>
      <c r="O45" s="229"/>
      <c r="P45" s="229"/>
      <c r="Q45" s="229"/>
      <c r="R45" s="229"/>
      <c r="S45" s="229"/>
      <c r="T45" s="229"/>
      <c r="U45" s="229"/>
      <c r="V45" s="229"/>
      <c r="W45" s="229"/>
      <c r="X45" s="229"/>
      <c r="Y45" s="229"/>
      <c r="Z45" s="229"/>
    </row>
    <row r="46" spans="1:26" ht="25.5" customHeight="1">
      <c r="A46" s="229"/>
      <c r="B46" s="233"/>
      <c r="C46" s="233"/>
      <c r="D46" s="233"/>
      <c r="E46" s="229"/>
      <c r="F46" s="229"/>
      <c r="G46" s="229"/>
      <c r="H46" s="229"/>
      <c r="I46" s="233"/>
      <c r="J46" s="229"/>
      <c r="K46" s="229"/>
      <c r="L46" s="229"/>
      <c r="M46" s="229"/>
      <c r="N46" s="229"/>
      <c r="O46" s="229"/>
      <c r="P46" s="229"/>
      <c r="Q46" s="229"/>
      <c r="R46" s="229"/>
      <c r="S46" s="229"/>
      <c r="T46" s="229"/>
      <c r="U46" s="229"/>
      <c r="V46" s="229"/>
      <c r="W46" s="229"/>
      <c r="X46" s="229"/>
      <c r="Y46" s="229"/>
      <c r="Z46" s="229"/>
    </row>
    <row r="47" spans="1:26" ht="25.5" customHeight="1">
      <c r="A47" s="229"/>
      <c r="B47" s="233"/>
      <c r="C47" s="233"/>
      <c r="D47" s="233"/>
      <c r="E47" s="229"/>
      <c r="F47" s="229"/>
      <c r="G47" s="229"/>
      <c r="H47" s="229"/>
      <c r="I47" s="233"/>
      <c r="J47" s="229"/>
      <c r="K47" s="229"/>
      <c r="L47" s="229"/>
      <c r="M47" s="229"/>
      <c r="N47" s="229"/>
      <c r="O47" s="229"/>
      <c r="P47" s="229"/>
      <c r="Q47" s="229"/>
      <c r="R47" s="229"/>
      <c r="S47" s="229"/>
      <c r="T47" s="229"/>
      <c r="U47" s="229"/>
      <c r="V47" s="229"/>
      <c r="W47" s="229"/>
      <c r="X47" s="229"/>
      <c r="Y47" s="229"/>
      <c r="Z47" s="229"/>
    </row>
    <row r="48" spans="1:26" ht="25.5" customHeight="1">
      <c r="A48" s="229"/>
      <c r="B48" s="233"/>
      <c r="C48" s="233"/>
      <c r="D48" s="233"/>
      <c r="E48" s="229"/>
      <c r="F48" s="229"/>
      <c r="G48" s="229"/>
      <c r="H48" s="229"/>
      <c r="I48" s="233"/>
      <c r="J48" s="229"/>
      <c r="K48" s="229"/>
      <c r="L48" s="229"/>
      <c r="M48" s="229"/>
      <c r="N48" s="229"/>
      <c r="O48" s="229"/>
      <c r="P48" s="229"/>
      <c r="Q48" s="229"/>
      <c r="R48" s="229"/>
      <c r="S48" s="229"/>
      <c r="T48" s="229"/>
      <c r="U48" s="229"/>
      <c r="V48" s="229"/>
      <c r="W48" s="229"/>
      <c r="X48" s="229"/>
      <c r="Y48" s="229"/>
      <c r="Z48" s="229"/>
    </row>
    <row r="49" spans="1:26" ht="25.5" customHeight="1">
      <c r="A49" s="229"/>
      <c r="B49" s="233"/>
      <c r="C49" s="233"/>
      <c r="D49" s="233"/>
      <c r="E49" s="229"/>
      <c r="F49" s="229"/>
      <c r="G49" s="229"/>
      <c r="H49" s="229"/>
      <c r="I49" s="233"/>
      <c r="J49" s="229"/>
      <c r="K49" s="229"/>
      <c r="L49" s="229"/>
      <c r="M49" s="229"/>
      <c r="N49" s="229"/>
      <c r="O49" s="229"/>
      <c r="P49" s="229"/>
      <c r="Q49" s="229"/>
      <c r="R49" s="229"/>
      <c r="S49" s="229"/>
      <c r="T49" s="229"/>
      <c r="U49" s="229"/>
      <c r="V49" s="229"/>
      <c r="W49" s="229"/>
      <c r="X49" s="229"/>
      <c r="Y49" s="229"/>
      <c r="Z49" s="229"/>
    </row>
    <row r="50" spans="1:26" ht="25.5" customHeight="1">
      <c r="A50" s="229"/>
      <c r="B50" s="233"/>
      <c r="C50" s="233"/>
      <c r="D50" s="233"/>
      <c r="E50" s="229"/>
      <c r="F50" s="229"/>
      <c r="G50" s="229"/>
      <c r="H50" s="229"/>
      <c r="I50" s="233"/>
      <c r="J50" s="229"/>
      <c r="K50" s="229"/>
      <c r="L50" s="229"/>
      <c r="M50" s="229"/>
      <c r="N50" s="229"/>
      <c r="O50" s="229"/>
      <c r="P50" s="229"/>
      <c r="Q50" s="229"/>
      <c r="R50" s="229"/>
      <c r="S50" s="229"/>
      <c r="T50" s="229"/>
      <c r="U50" s="229"/>
      <c r="V50" s="229"/>
      <c r="W50" s="229"/>
      <c r="X50" s="229"/>
      <c r="Y50" s="229"/>
      <c r="Z50" s="229"/>
    </row>
    <row r="51" spans="1:26" ht="25.5" customHeight="1">
      <c r="A51" s="229"/>
      <c r="B51" s="233"/>
      <c r="C51" s="233"/>
      <c r="D51" s="233"/>
      <c r="E51" s="229"/>
      <c r="F51" s="229"/>
      <c r="G51" s="229"/>
      <c r="H51" s="229"/>
      <c r="I51" s="233"/>
      <c r="J51" s="229"/>
      <c r="K51" s="229"/>
      <c r="L51" s="229"/>
      <c r="M51" s="229"/>
      <c r="N51" s="229"/>
      <c r="O51" s="229"/>
      <c r="P51" s="229"/>
      <c r="Q51" s="229"/>
      <c r="R51" s="229"/>
      <c r="S51" s="229"/>
      <c r="T51" s="229"/>
      <c r="U51" s="229"/>
      <c r="V51" s="229"/>
      <c r="W51" s="229"/>
      <c r="X51" s="229"/>
      <c r="Y51" s="229"/>
      <c r="Z51" s="229"/>
    </row>
    <row r="52" spans="1:26" ht="25.5" customHeight="1">
      <c r="A52" s="229"/>
      <c r="B52" s="233"/>
      <c r="C52" s="233"/>
      <c r="D52" s="233"/>
      <c r="E52" s="229"/>
      <c r="F52" s="229"/>
      <c r="G52" s="229"/>
      <c r="H52" s="229"/>
      <c r="I52" s="233"/>
      <c r="J52" s="229"/>
      <c r="K52" s="229"/>
      <c r="L52" s="229"/>
      <c r="M52" s="229"/>
      <c r="N52" s="229"/>
      <c r="O52" s="229"/>
      <c r="P52" s="229"/>
      <c r="Q52" s="229"/>
      <c r="R52" s="229"/>
      <c r="S52" s="229"/>
      <c r="T52" s="229"/>
      <c r="U52" s="229"/>
      <c r="V52" s="229"/>
      <c r="W52" s="229"/>
      <c r="X52" s="229"/>
      <c r="Y52" s="229"/>
      <c r="Z52" s="229"/>
    </row>
    <row r="53" spans="1:26" ht="25.5" customHeight="1">
      <c r="A53" s="229"/>
      <c r="B53" s="233"/>
      <c r="C53" s="233"/>
      <c r="D53" s="233"/>
      <c r="E53" s="229"/>
      <c r="F53" s="229"/>
      <c r="G53" s="229"/>
      <c r="H53" s="229"/>
      <c r="I53" s="233"/>
      <c r="J53" s="229"/>
      <c r="K53" s="229"/>
      <c r="L53" s="229"/>
      <c r="M53" s="229"/>
      <c r="N53" s="229"/>
      <c r="O53" s="229"/>
      <c r="P53" s="229"/>
      <c r="Q53" s="229"/>
      <c r="R53" s="229"/>
      <c r="S53" s="229"/>
      <c r="T53" s="229"/>
      <c r="U53" s="229"/>
      <c r="V53" s="229"/>
      <c r="W53" s="229"/>
      <c r="X53" s="229"/>
      <c r="Y53" s="229"/>
      <c r="Z53" s="229"/>
    </row>
    <row r="54" spans="1:26" ht="25.5" customHeight="1">
      <c r="A54" s="229"/>
      <c r="B54" s="233"/>
      <c r="C54" s="233"/>
      <c r="D54" s="233"/>
      <c r="E54" s="229"/>
      <c r="F54" s="229"/>
      <c r="G54" s="229"/>
      <c r="H54" s="229"/>
      <c r="I54" s="233"/>
      <c r="J54" s="229"/>
      <c r="K54" s="229"/>
      <c r="L54" s="229"/>
      <c r="M54" s="229"/>
      <c r="N54" s="229"/>
      <c r="O54" s="229"/>
      <c r="P54" s="229"/>
      <c r="Q54" s="229"/>
      <c r="R54" s="229"/>
      <c r="S54" s="229"/>
      <c r="T54" s="229"/>
      <c r="U54" s="229"/>
      <c r="V54" s="229"/>
      <c r="W54" s="229"/>
      <c r="X54" s="229"/>
      <c r="Y54" s="229"/>
      <c r="Z54" s="229"/>
    </row>
    <row r="55" spans="1:26" ht="25.5" customHeight="1">
      <c r="A55" s="229"/>
      <c r="B55" s="233"/>
      <c r="C55" s="233"/>
      <c r="D55" s="233"/>
      <c r="E55" s="229"/>
      <c r="F55" s="229"/>
      <c r="G55" s="229"/>
      <c r="H55" s="229"/>
      <c r="I55" s="233"/>
      <c r="J55" s="229"/>
      <c r="K55" s="229"/>
      <c r="L55" s="229"/>
      <c r="M55" s="229"/>
      <c r="N55" s="229"/>
      <c r="O55" s="229"/>
      <c r="P55" s="229"/>
      <c r="Q55" s="229"/>
      <c r="R55" s="229"/>
      <c r="S55" s="229"/>
      <c r="T55" s="229"/>
      <c r="U55" s="229"/>
      <c r="V55" s="229"/>
      <c r="W55" s="229"/>
      <c r="X55" s="229"/>
      <c r="Y55" s="229"/>
      <c r="Z55" s="229"/>
    </row>
    <row r="56" spans="1:26" ht="25.5" customHeight="1">
      <c r="A56" s="229"/>
      <c r="B56" s="233"/>
      <c r="C56" s="233"/>
      <c r="D56" s="233"/>
      <c r="E56" s="229"/>
      <c r="F56" s="229"/>
      <c r="G56" s="229"/>
      <c r="H56" s="229"/>
      <c r="I56" s="233"/>
      <c r="J56" s="229"/>
      <c r="K56" s="229"/>
      <c r="L56" s="229"/>
      <c r="M56" s="229"/>
      <c r="N56" s="229"/>
      <c r="O56" s="229"/>
      <c r="P56" s="229"/>
      <c r="Q56" s="229"/>
      <c r="R56" s="229"/>
      <c r="S56" s="229"/>
      <c r="T56" s="229"/>
      <c r="U56" s="229"/>
      <c r="V56" s="229"/>
      <c r="W56" s="229"/>
      <c r="X56" s="229"/>
      <c r="Y56" s="229"/>
      <c r="Z56" s="229"/>
    </row>
    <row r="57" spans="1:26" ht="25.5" customHeight="1">
      <c r="A57" s="229"/>
      <c r="B57" s="233"/>
      <c r="C57" s="233"/>
      <c r="D57" s="233"/>
      <c r="E57" s="229"/>
      <c r="F57" s="229"/>
      <c r="G57" s="229"/>
      <c r="H57" s="229"/>
      <c r="I57" s="233"/>
      <c r="J57" s="229"/>
      <c r="K57" s="229"/>
      <c r="L57" s="229"/>
      <c r="M57" s="229"/>
      <c r="N57" s="229"/>
      <c r="O57" s="229"/>
      <c r="P57" s="229"/>
      <c r="Q57" s="229"/>
      <c r="R57" s="229"/>
      <c r="S57" s="229"/>
      <c r="T57" s="229"/>
      <c r="U57" s="229"/>
      <c r="V57" s="229"/>
      <c r="W57" s="229"/>
      <c r="X57" s="229"/>
      <c r="Y57" s="229"/>
      <c r="Z57" s="229"/>
    </row>
    <row r="58" spans="1:26" ht="25.5" customHeight="1">
      <c r="A58" s="229"/>
      <c r="B58" s="233"/>
      <c r="C58" s="233"/>
      <c r="D58" s="233"/>
      <c r="E58" s="229"/>
      <c r="F58" s="229"/>
      <c r="G58" s="229"/>
      <c r="H58" s="229"/>
      <c r="I58" s="233"/>
      <c r="J58" s="229"/>
      <c r="K58" s="229"/>
      <c r="L58" s="229"/>
      <c r="M58" s="229"/>
      <c r="N58" s="229"/>
      <c r="O58" s="229"/>
      <c r="P58" s="229"/>
      <c r="Q58" s="229"/>
      <c r="R58" s="229"/>
      <c r="S58" s="229"/>
      <c r="T58" s="229"/>
      <c r="U58" s="229"/>
      <c r="V58" s="229"/>
      <c r="W58" s="229"/>
      <c r="X58" s="229"/>
      <c r="Y58" s="229"/>
      <c r="Z58" s="229"/>
    </row>
    <row r="59" spans="1:26" ht="25.5" customHeight="1">
      <c r="A59" s="229"/>
      <c r="B59" s="233"/>
      <c r="C59" s="233"/>
      <c r="D59" s="233"/>
      <c r="E59" s="229"/>
      <c r="F59" s="229"/>
      <c r="G59" s="229"/>
      <c r="H59" s="229"/>
      <c r="I59" s="233"/>
      <c r="J59" s="229"/>
      <c r="K59" s="229"/>
      <c r="L59" s="229"/>
      <c r="M59" s="229"/>
      <c r="N59" s="229"/>
      <c r="O59" s="229"/>
      <c r="P59" s="229"/>
      <c r="Q59" s="229"/>
      <c r="R59" s="229"/>
      <c r="S59" s="229"/>
      <c r="T59" s="229"/>
      <c r="U59" s="229"/>
      <c r="V59" s="229"/>
      <c r="W59" s="229"/>
      <c r="X59" s="229"/>
      <c r="Y59" s="229"/>
      <c r="Z59" s="229"/>
    </row>
    <row r="60" spans="1:26" ht="25.5" customHeight="1">
      <c r="A60" s="229"/>
      <c r="B60" s="233"/>
      <c r="C60" s="233"/>
      <c r="D60" s="233"/>
      <c r="E60" s="229"/>
      <c r="F60" s="229"/>
      <c r="G60" s="229"/>
      <c r="H60" s="229"/>
      <c r="I60" s="233"/>
      <c r="J60" s="229"/>
      <c r="K60" s="229"/>
      <c r="L60" s="229"/>
      <c r="M60" s="229"/>
      <c r="N60" s="229"/>
      <c r="O60" s="229"/>
      <c r="P60" s="229"/>
      <c r="Q60" s="229"/>
      <c r="R60" s="229"/>
      <c r="S60" s="229"/>
      <c r="T60" s="229"/>
      <c r="U60" s="229"/>
      <c r="V60" s="229"/>
      <c r="W60" s="229"/>
      <c r="X60" s="229"/>
      <c r="Y60" s="229"/>
      <c r="Z60" s="229"/>
    </row>
    <row r="61" spans="1:26" ht="25.5" customHeight="1">
      <c r="A61" s="229"/>
      <c r="B61" s="233"/>
      <c r="C61" s="233"/>
      <c r="D61" s="233"/>
      <c r="E61" s="229"/>
      <c r="F61" s="229"/>
      <c r="G61" s="229"/>
      <c r="H61" s="229"/>
      <c r="I61" s="233"/>
      <c r="J61" s="229"/>
      <c r="K61" s="229"/>
      <c r="L61" s="229"/>
      <c r="M61" s="229"/>
      <c r="N61" s="229"/>
      <c r="O61" s="229"/>
      <c r="P61" s="229"/>
      <c r="Q61" s="229"/>
      <c r="R61" s="229"/>
      <c r="S61" s="229"/>
      <c r="T61" s="229"/>
      <c r="U61" s="229"/>
      <c r="V61" s="229"/>
      <c r="W61" s="229"/>
      <c r="X61" s="229"/>
      <c r="Y61" s="229"/>
      <c r="Z61" s="229"/>
    </row>
    <row r="62" spans="1:26" ht="25.5" customHeight="1">
      <c r="A62" s="229"/>
      <c r="B62" s="233"/>
      <c r="C62" s="233"/>
      <c r="D62" s="233"/>
      <c r="E62" s="229"/>
      <c r="F62" s="229"/>
      <c r="G62" s="229"/>
      <c r="H62" s="229"/>
      <c r="I62" s="233"/>
      <c r="J62" s="229"/>
      <c r="K62" s="229"/>
      <c r="L62" s="229"/>
      <c r="M62" s="229"/>
      <c r="N62" s="229"/>
      <c r="O62" s="229"/>
      <c r="P62" s="229"/>
      <c r="Q62" s="229"/>
      <c r="R62" s="229"/>
      <c r="S62" s="229"/>
      <c r="T62" s="229"/>
      <c r="U62" s="229"/>
      <c r="V62" s="229"/>
      <c r="W62" s="229"/>
      <c r="X62" s="229"/>
      <c r="Y62" s="229"/>
      <c r="Z62" s="229"/>
    </row>
    <row r="63" spans="1:26" ht="25.5" customHeight="1">
      <c r="A63" s="229"/>
      <c r="B63" s="233"/>
      <c r="C63" s="233"/>
      <c r="D63" s="233"/>
      <c r="E63" s="229"/>
      <c r="F63" s="229"/>
      <c r="G63" s="229"/>
      <c r="H63" s="229"/>
      <c r="I63" s="233"/>
      <c r="J63" s="229"/>
      <c r="K63" s="229"/>
      <c r="L63" s="229"/>
      <c r="M63" s="229"/>
      <c r="N63" s="229"/>
      <c r="O63" s="229"/>
      <c r="P63" s="229"/>
      <c r="Q63" s="229"/>
      <c r="R63" s="229"/>
      <c r="S63" s="229"/>
      <c r="T63" s="229"/>
      <c r="U63" s="229"/>
      <c r="V63" s="229"/>
      <c r="W63" s="229"/>
      <c r="X63" s="229"/>
      <c r="Y63" s="229"/>
      <c r="Z63" s="229"/>
    </row>
    <row r="64" spans="1:26" ht="25.5" customHeight="1">
      <c r="A64" s="229"/>
      <c r="B64" s="233"/>
      <c r="C64" s="233"/>
      <c r="D64" s="233"/>
      <c r="E64" s="229"/>
      <c r="F64" s="229"/>
      <c r="G64" s="229"/>
      <c r="H64" s="229"/>
      <c r="I64" s="233"/>
      <c r="J64" s="229"/>
      <c r="K64" s="229"/>
      <c r="L64" s="229"/>
      <c r="M64" s="229"/>
      <c r="N64" s="229"/>
      <c r="O64" s="229"/>
      <c r="P64" s="229"/>
      <c r="Q64" s="229"/>
      <c r="R64" s="229"/>
      <c r="S64" s="229"/>
      <c r="T64" s="229"/>
      <c r="U64" s="229"/>
      <c r="V64" s="229"/>
      <c r="W64" s="229"/>
      <c r="X64" s="229"/>
      <c r="Y64" s="229"/>
      <c r="Z64" s="229"/>
    </row>
    <row r="65" spans="1:26" ht="25.5" customHeight="1">
      <c r="A65" s="229"/>
      <c r="B65" s="233"/>
      <c r="C65" s="233"/>
      <c r="D65" s="233"/>
      <c r="E65" s="229"/>
      <c r="F65" s="229"/>
      <c r="G65" s="229"/>
      <c r="H65" s="229"/>
      <c r="I65" s="233"/>
      <c r="J65" s="229"/>
      <c r="K65" s="229"/>
      <c r="L65" s="229"/>
      <c r="M65" s="229"/>
      <c r="N65" s="229"/>
      <c r="O65" s="229"/>
      <c r="P65" s="229"/>
      <c r="Q65" s="229"/>
      <c r="R65" s="229"/>
      <c r="S65" s="229"/>
      <c r="T65" s="229"/>
      <c r="U65" s="229"/>
      <c r="V65" s="229"/>
      <c r="W65" s="229"/>
      <c r="X65" s="229"/>
      <c r="Y65" s="229"/>
      <c r="Z65" s="229"/>
    </row>
    <row r="66" spans="1:26" ht="25.5" customHeight="1">
      <c r="A66" s="229"/>
      <c r="B66" s="233"/>
      <c r="C66" s="233"/>
      <c r="D66" s="233"/>
      <c r="E66" s="229"/>
      <c r="F66" s="229"/>
      <c r="G66" s="229"/>
      <c r="H66" s="229"/>
      <c r="I66" s="233"/>
      <c r="J66" s="229"/>
      <c r="K66" s="229"/>
      <c r="L66" s="229"/>
      <c r="M66" s="229"/>
      <c r="N66" s="229"/>
      <c r="O66" s="229"/>
      <c r="P66" s="229"/>
      <c r="Q66" s="229"/>
      <c r="R66" s="229"/>
      <c r="S66" s="229"/>
      <c r="T66" s="229"/>
      <c r="U66" s="229"/>
      <c r="V66" s="229"/>
      <c r="W66" s="229"/>
      <c r="X66" s="229"/>
      <c r="Y66" s="229"/>
      <c r="Z66" s="229"/>
    </row>
    <row r="67" spans="1:26" ht="25.5" customHeight="1">
      <c r="A67" s="229"/>
      <c r="B67" s="233"/>
      <c r="C67" s="233"/>
      <c r="D67" s="233"/>
      <c r="E67" s="229"/>
      <c r="F67" s="229"/>
      <c r="G67" s="229"/>
      <c r="H67" s="229"/>
      <c r="I67" s="233"/>
      <c r="J67" s="229"/>
      <c r="K67" s="229"/>
      <c r="L67" s="229"/>
      <c r="M67" s="229"/>
      <c r="N67" s="229"/>
      <c r="O67" s="229"/>
      <c r="P67" s="229"/>
      <c r="Q67" s="229"/>
      <c r="R67" s="229"/>
      <c r="S67" s="229"/>
      <c r="T67" s="229"/>
      <c r="U67" s="229"/>
      <c r="V67" s="229"/>
      <c r="W67" s="229"/>
      <c r="X67" s="229"/>
      <c r="Y67" s="229"/>
      <c r="Z67" s="229"/>
    </row>
    <row r="68" spans="1:26" ht="25.5" customHeight="1">
      <c r="A68" s="229"/>
      <c r="B68" s="233"/>
      <c r="C68" s="233"/>
      <c r="D68" s="233"/>
      <c r="E68" s="229"/>
      <c r="F68" s="229"/>
      <c r="G68" s="229"/>
      <c r="H68" s="229"/>
      <c r="I68" s="233"/>
      <c r="J68" s="229"/>
      <c r="K68" s="229"/>
      <c r="L68" s="229"/>
      <c r="M68" s="229"/>
      <c r="N68" s="229"/>
      <c r="O68" s="229"/>
      <c r="P68" s="229"/>
      <c r="Q68" s="229"/>
      <c r="R68" s="229"/>
      <c r="S68" s="229"/>
      <c r="T68" s="229"/>
      <c r="U68" s="229"/>
      <c r="V68" s="229"/>
      <c r="W68" s="229"/>
      <c r="X68" s="229"/>
      <c r="Y68" s="229"/>
      <c r="Z68" s="229"/>
    </row>
    <row r="69" spans="1:26" ht="25.5" customHeight="1">
      <c r="A69" s="229"/>
      <c r="B69" s="233"/>
      <c r="C69" s="233"/>
      <c r="D69" s="233"/>
      <c r="E69" s="229"/>
      <c r="F69" s="229"/>
      <c r="G69" s="229"/>
      <c r="H69" s="229"/>
      <c r="I69" s="233"/>
      <c r="J69" s="229"/>
      <c r="K69" s="229"/>
      <c r="L69" s="229"/>
      <c r="M69" s="229"/>
      <c r="N69" s="229"/>
      <c r="O69" s="229"/>
      <c r="P69" s="229"/>
      <c r="Q69" s="229"/>
      <c r="R69" s="229"/>
      <c r="S69" s="229"/>
      <c r="T69" s="229"/>
      <c r="U69" s="229"/>
      <c r="V69" s="229"/>
      <c r="W69" s="229"/>
      <c r="X69" s="229"/>
      <c r="Y69" s="229"/>
      <c r="Z69" s="229"/>
    </row>
    <row r="70" spans="1:26" ht="25.5" customHeight="1">
      <c r="A70" s="229"/>
      <c r="B70" s="233"/>
      <c r="C70" s="233"/>
      <c r="D70" s="233"/>
      <c r="E70" s="229"/>
      <c r="F70" s="229"/>
      <c r="G70" s="229"/>
      <c r="H70" s="229"/>
      <c r="I70" s="233"/>
      <c r="J70" s="229"/>
      <c r="K70" s="229"/>
      <c r="L70" s="229"/>
      <c r="M70" s="229"/>
      <c r="N70" s="229"/>
      <c r="O70" s="229"/>
      <c r="P70" s="229"/>
      <c r="Q70" s="229"/>
      <c r="R70" s="229"/>
      <c r="S70" s="229"/>
      <c r="T70" s="229"/>
      <c r="U70" s="229"/>
      <c r="V70" s="229"/>
      <c r="W70" s="229"/>
      <c r="X70" s="229"/>
      <c r="Y70" s="229"/>
      <c r="Z70" s="229"/>
    </row>
    <row r="71" spans="1:26" ht="25.5" customHeight="1">
      <c r="A71" s="229"/>
      <c r="B71" s="233"/>
      <c r="C71" s="233"/>
      <c r="D71" s="233"/>
      <c r="E71" s="229"/>
      <c r="F71" s="229"/>
      <c r="G71" s="229"/>
      <c r="H71" s="229"/>
      <c r="I71" s="233"/>
      <c r="J71" s="229"/>
      <c r="K71" s="229"/>
      <c r="L71" s="229"/>
      <c r="M71" s="229"/>
      <c r="N71" s="229"/>
      <c r="O71" s="229"/>
      <c r="P71" s="229"/>
      <c r="Q71" s="229"/>
      <c r="R71" s="229"/>
      <c r="S71" s="229"/>
      <c r="T71" s="229"/>
      <c r="U71" s="229"/>
      <c r="V71" s="229"/>
      <c r="W71" s="229"/>
      <c r="X71" s="229"/>
      <c r="Y71" s="229"/>
      <c r="Z71" s="229"/>
    </row>
    <row r="72" spans="1:26" ht="25.5" customHeight="1">
      <c r="A72" s="229"/>
      <c r="B72" s="233"/>
      <c r="C72" s="233"/>
      <c r="D72" s="233"/>
      <c r="E72" s="229"/>
      <c r="F72" s="229"/>
      <c r="G72" s="229"/>
      <c r="H72" s="229"/>
      <c r="I72" s="233"/>
      <c r="J72" s="229"/>
      <c r="K72" s="229"/>
      <c r="L72" s="229"/>
      <c r="M72" s="229"/>
      <c r="N72" s="229"/>
      <c r="O72" s="229"/>
      <c r="P72" s="229"/>
      <c r="Q72" s="229"/>
      <c r="R72" s="229"/>
      <c r="S72" s="229"/>
      <c r="T72" s="229"/>
      <c r="U72" s="229"/>
      <c r="V72" s="229"/>
      <c r="W72" s="229"/>
      <c r="X72" s="229"/>
      <c r="Y72" s="229"/>
      <c r="Z72" s="229"/>
    </row>
    <row r="73" spans="1:26" ht="25.5" customHeight="1">
      <c r="A73" s="229"/>
      <c r="B73" s="233"/>
      <c r="C73" s="233"/>
      <c r="D73" s="233"/>
      <c r="E73" s="229"/>
      <c r="F73" s="229"/>
      <c r="G73" s="229"/>
      <c r="H73" s="229"/>
      <c r="I73" s="233"/>
      <c r="J73" s="229"/>
      <c r="K73" s="229"/>
      <c r="L73" s="229"/>
      <c r="M73" s="229"/>
      <c r="N73" s="229"/>
      <c r="O73" s="229"/>
      <c r="P73" s="229"/>
      <c r="Q73" s="229"/>
      <c r="R73" s="229"/>
      <c r="S73" s="229"/>
      <c r="T73" s="229"/>
      <c r="U73" s="229"/>
      <c r="V73" s="229"/>
      <c r="W73" s="229"/>
      <c r="X73" s="229"/>
      <c r="Y73" s="229"/>
      <c r="Z73" s="229"/>
    </row>
    <row r="74" spans="1:26" ht="25.5" customHeight="1">
      <c r="A74" s="229"/>
      <c r="B74" s="233"/>
      <c r="C74" s="233"/>
      <c r="D74" s="233"/>
      <c r="E74" s="229"/>
      <c r="F74" s="229"/>
      <c r="G74" s="229"/>
      <c r="H74" s="229"/>
      <c r="I74" s="233"/>
      <c r="J74" s="229"/>
      <c r="K74" s="229"/>
      <c r="L74" s="229"/>
      <c r="M74" s="229"/>
      <c r="N74" s="229"/>
      <c r="O74" s="229"/>
      <c r="P74" s="229"/>
      <c r="Q74" s="229"/>
      <c r="R74" s="229"/>
      <c r="S74" s="229"/>
      <c r="T74" s="229"/>
      <c r="U74" s="229"/>
      <c r="V74" s="229"/>
      <c r="W74" s="229"/>
      <c r="X74" s="229"/>
      <c r="Y74" s="229"/>
      <c r="Z74" s="229"/>
    </row>
    <row r="75" spans="1:26" ht="25.5" customHeight="1">
      <c r="A75" s="229"/>
      <c r="B75" s="233"/>
      <c r="C75" s="233"/>
      <c r="D75" s="233"/>
      <c r="E75" s="229"/>
      <c r="F75" s="229"/>
      <c r="G75" s="229"/>
      <c r="H75" s="229"/>
      <c r="I75" s="233"/>
      <c r="J75" s="229"/>
      <c r="K75" s="229"/>
      <c r="L75" s="229"/>
      <c r="M75" s="229"/>
      <c r="N75" s="229"/>
      <c r="O75" s="229"/>
      <c r="P75" s="229"/>
      <c r="Q75" s="229"/>
      <c r="R75" s="229"/>
      <c r="S75" s="229"/>
      <c r="T75" s="229"/>
      <c r="U75" s="229"/>
      <c r="V75" s="229"/>
      <c r="W75" s="229"/>
      <c r="X75" s="229"/>
      <c r="Y75" s="229"/>
      <c r="Z75" s="229"/>
    </row>
    <row r="76" spans="1:26" ht="25.5" customHeight="1">
      <c r="A76" s="229"/>
      <c r="B76" s="233"/>
      <c r="C76" s="233"/>
      <c r="D76" s="233"/>
      <c r="E76" s="229"/>
      <c r="F76" s="229"/>
      <c r="G76" s="229"/>
      <c r="H76" s="229"/>
      <c r="I76" s="233"/>
      <c r="J76" s="229"/>
      <c r="K76" s="229"/>
      <c r="L76" s="229"/>
      <c r="M76" s="229"/>
      <c r="N76" s="229"/>
      <c r="O76" s="229"/>
      <c r="P76" s="229"/>
      <c r="Q76" s="229"/>
      <c r="R76" s="229"/>
      <c r="S76" s="229"/>
      <c r="T76" s="229"/>
      <c r="U76" s="229"/>
      <c r="V76" s="229"/>
      <c r="W76" s="229"/>
      <c r="X76" s="229"/>
      <c r="Y76" s="229"/>
      <c r="Z76" s="229"/>
    </row>
    <row r="77" spans="1:26" ht="25.5" customHeight="1">
      <c r="A77" s="229"/>
      <c r="B77" s="233"/>
      <c r="C77" s="233"/>
      <c r="D77" s="233"/>
      <c r="E77" s="229"/>
      <c r="F77" s="229"/>
      <c r="G77" s="229"/>
      <c r="H77" s="229"/>
      <c r="I77" s="233"/>
      <c r="J77" s="229"/>
      <c r="K77" s="229"/>
      <c r="L77" s="229"/>
      <c r="M77" s="229"/>
      <c r="N77" s="229"/>
      <c r="O77" s="229"/>
      <c r="P77" s="229"/>
      <c r="Q77" s="229"/>
      <c r="R77" s="229"/>
      <c r="S77" s="229"/>
      <c r="T77" s="229"/>
      <c r="U77" s="229"/>
      <c r="V77" s="229"/>
      <c r="W77" s="229"/>
      <c r="X77" s="229"/>
      <c r="Y77" s="229"/>
      <c r="Z77" s="229"/>
    </row>
    <row r="78" spans="1:26" ht="25.5" customHeight="1">
      <c r="A78" s="229"/>
      <c r="B78" s="233"/>
      <c r="C78" s="233"/>
      <c r="D78" s="233"/>
      <c r="E78" s="229"/>
      <c r="F78" s="229"/>
      <c r="G78" s="229"/>
      <c r="H78" s="229"/>
      <c r="I78" s="233"/>
      <c r="J78" s="229"/>
      <c r="K78" s="229"/>
      <c r="L78" s="229"/>
      <c r="M78" s="229"/>
      <c r="N78" s="229"/>
      <c r="O78" s="229"/>
      <c r="P78" s="229"/>
      <c r="Q78" s="229"/>
      <c r="R78" s="229"/>
      <c r="S78" s="229"/>
      <c r="T78" s="229"/>
      <c r="U78" s="229"/>
      <c r="V78" s="229"/>
      <c r="W78" s="229"/>
      <c r="X78" s="229"/>
      <c r="Y78" s="229"/>
      <c r="Z78" s="229"/>
    </row>
    <row r="79" spans="1:26" ht="25.5" customHeight="1">
      <c r="A79" s="229"/>
      <c r="B79" s="233"/>
      <c r="C79" s="233"/>
      <c r="D79" s="233"/>
      <c r="E79" s="229"/>
      <c r="F79" s="229"/>
      <c r="G79" s="229"/>
      <c r="H79" s="229"/>
      <c r="I79" s="233"/>
      <c r="J79" s="229"/>
      <c r="K79" s="229"/>
      <c r="L79" s="229"/>
      <c r="M79" s="229"/>
      <c r="N79" s="229"/>
      <c r="O79" s="229"/>
      <c r="P79" s="229"/>
      <c r="Q79" s="229"/>
      <c r="R79" s="229"/>
      <c r="S79" s="229"/>
      <c r="T79" s="229"/>
      <c r="U79" s="229"/>
      <c r="V79" s="229"/>
      <c r="W79" s="229"/>
      <c r="X79" s="229"/>
      <c r="Y79" s="229"/>
      <c r="Z79" s="229"/>
    </row>
    <row r="80" spans="1:26" ht="25.5" customHeight="1">
      <c r="A80" s="229"/>
      <c r="B80" s="233"/>
      <c r="C80" s="233"/>
      <c r="D80" s="233"/>
      <c r="E80" s="229"/>
      <c r="F80" s="229"/>
      <c r="G80" s="229"/>
      <c r="H80" s="229"/>
      <c r="I80" s="233"/>
      <c r="J80" s="229"/>
      <c r="K80" s="229"/>
      <c r="L80" s="229"/>
      <c r="M80" s="229"/>
      <c r="N80" s="229"/>
      <c r="O80" s="229"/>
      <c r="P80" s="229"/>
      <c r="Q80" s="229"/>
      <c r="R80" s="229"/>
      <c r="S80" s="229"/>
      <c r="T80" s="229"/>
      <c r="U80" s="229"/>
      <c r="V80" s="229"/>
      <c r="W80" s="229"/>
      <c r="X80" s="229"/>
      <c r="Y80" s="229"/>
      <c r="Z80" s="229"/>
    </row>
    <row r="81" spans="1:26" ht="25.5" customHeight="1">
      <c r="A81" s="229"/>
      <c r="B81" s="233"/>
      <c r="C81" s="233"/>
      <c r="D81" s="233"/>
      <c r="E81" s="229"/>
      <c r="F81" s="229"/>
      <c r="G81" s="229"/>
      <c r="H81" s="229"/>
      <c r="I81" s="233"/>
      <c r="J81" s="229"/>
      <c r="K81" s="229"/>
      <c r="L81" s="229"/>
      <c r="M81" s="229"/>
      <c r="N81" s="229"/>
      <c r="O81" s="229"/>
      <c r="P81" s="229"/>
      <c r="Q81" s="229"/>
      <c r="R81" s="229"/>
      <c r="S81" s="229"/>
      <c r="T81" s="229"/>
      <c r="U81" s="229"/>
      <c r="V81" s="229"/>
      <c r="W81" s="229"/>
      <c r="X81" s="229"/>
      <c r="Y81" s="229"/>
      <c r="Z81" s="229"/>
    </row>
    <row r="82" spans="1:26" ht="25.5" customHeight="1">
      <c r="A82" s="229"/>
      <c r="B82" s="233"/>
      <c r="C82" s="233"/>
      <c r="D82" s="233"/>
      <c r="E82" s="229"/>
      <c r="F82" s="229"/>
      <c r="G82" s="229"/>
      <c r="H82" s="229"/>
      <c r="I82" s="233"/>
      <c r="J82" s="229"/>
      <c r="K82" s="229"/>
      <c r="L82" s="229"/>
      <c r="M82" s="229"/>
      <c r="N82" s="229"/>
      <c r="O82" s="229"/>
      <c r="P82" s="229"/>
      <c r="Q82" s="229"/>
      <c r="R82" s="229"/>
      <c r="S82" s="229"/>
      <c r="T82" s="229"/>
      <c r="U82" s="229"/>
      <c r="V82" s="229"/>
      <c r="W82" s="229"/>
      <c r="X82" s="229"/>
      <c r="Y82" s="229"/>
      <c r="Z82" s="229"/>
    </row>
    <row r="83" spans="1:26" ht="25.5" customHeight="1">
      <c r="A83" s="229"/>
      <c r="B83" s="233"/>
      <c r="C83" s="233"/>
      <c r="D83" s="233"/>
      <c r="E83" s="229"/>
      <c r="F83" s="229"/>
      <c r="G83" s="229"/>
      <c r="H83" s="229"/>
      <c r="I83" s="233"/>
      <c r="J83" s="229"/>
      <c r="K83" s="229"/>
      <c r="L83" s="229"/>
      <c r="M83" s="229"/>
      <c r="N83" s="229"/>
      <c r="O83" s="229"/>
      <c r="P83" s="229"/>
      <c r="Q83" s="229"/>
      <c r="R83" s="229"/>
      <c r="S83" s="229"/>
      <c r="T83" s="229"/>
      <c r="U83" s="229"/>
      <c r="V83" s="229"/>
      <c r="W83" s="229"/>
      <c r="X83" s="229"/>
      <c r="Y83" s="229"/>
      <c r="Z83" s="229"/>
    </row>
    <row r="84" spans="1:26" ht="25.5" customHeight="1">
      <c r="A84" s="229"/>
      <c r="B84" s="233"/>
      <c r="C84" s="233"/>
      <c r="D84" s="233"/>
      <c r="E84" s="229"/>
      <c r="F84" s="229"/>
      <c r="G84" s="229"/>
      <c r="H84" s="229"/>
      <c r="I84" s="233"/>
      <c r="J84" s="229"/>
      <c r="K84" s="229"/>
      <c r="L84" s="229"/>
      <c r="M84" s="229"/>
      <c r="N84" s="229"/>
      <c r="O84" s="229"/>
      <c r="P84" s="229"/>
      <c r="Q84" s="229"/>
      <c r="R84" s="229"/>
      <c r="S84" s="229"/>
      <c r="T84" s="229"/>
      <c r="U84" s="229"/>
      <c r="V84" s="229"/>
      <c r="W84" s="229"/>
      <c r="X84" s="229"/>
      <c r="Y84" s="229"/>
      <c r="Z84" s="229"/>
    </row>
    <row r="85" spans="1:26" ht="25.5" customHeight="1">
      <c r="A85" s="229"/>
      <c r="B85" s="233"/>
      <c r="C85" s="233"/>
      <c r="D85" s="233"/>
      <c r="E85" s="229"/>
      <c r="F85" s="229"/>
      <c r="G85" s="229"/>
      <c r="H85" s="229"/>
      <c r="I85" s="233"/>
      <c r="J85" s="229"/>
      <c r="K85" s="229"/>
      <c r="L85" s="229"/>
      <c r="M85" s="229"/>
      <c r="N85" s="229"/>
      <c r="O85" s="229"/>
      <c r="P85" s="229"/>
      <c r="Q85" s="229"/>
      <c r="R85" s="229"/>
      <c r="S85" s="229"/>
      <c r="T85" s="229"/>
      <c r="U85" s="229"/>
      <c r="V85" s="229"/>
      <c r="W85" s="229"/>
      <c r="X85" s="229"/>
      <c r="Y85" s="229"/>
      <c r="Z85" s="229"/>
    </row>
    <row r="86" spans="1:26" ht="25.5" customHeight="1">
      <c r="A86" s="229"/>
      <c r="B86" s="233"/>
      <c r="C86" s="233"/>
      <c r="D86" s="233"/>
      <c r="E86" s="229"/>
      <c r="F86" s="229"/>
      <c r="G86" s="229"/>
      <c r="H86" s="229"/>
      <c r="I86" s="233"/>
      <c r="J86" s="229"/>
      <c r="K86" s="229"/>
      <c r="L86" s="229"/>
      <c r="M86" s="229"/>
      <c r="N86" s="229"/>
      <c r="O86" s="229"/>
      <c r="P86" s="229"/>
      <c r="Q86" s="229"/>
      <c r="R86" s="229"/>
      <c r="S86" s="229"/>
      <c r="T86" s="229"/>
      <c r="U86" s="229"/>
      <c r="V86" s="229"/>
      <c r="W86" s="229"/>
      <c r="X86" s="229"/>
      <c r="Y86" s="229"/>
      <c r="Z86" s="229"/>
    </row>
    <row r="87" spans="1:26" ht="25.5" customHeight="1">
      <c r="A87" s="229"/>
      <c r="B87" s="233"/>
      <c r="C87" s="233"/>
      <c r="D87" s="233"/>
      <c r="E87" s="229"/>
      <c r="F87" s="229"/>
      <c r="G87" s="229"/>
      <c r="H87" s="229"/>
      <c r="I87" s="233"/>
      <c r="J87" s="229"/>
      <c r="K87" s="229"/>
      <c r="L87" s="229"/>
      <c r="M87" s="229"/>
      <c r="N87" s="229"/>
      <c r="O87" s="229"/>
      <c r="P87" s="229"/>
      <c r="Q87" s="229"/>
      <c r="R87" s="229"/>
      <c r="S87" s="229"/>
      <c r="T87" s="229"/>
      <c r="U87" s="229"/>
      <c r="V87" s="229"/>
      <c r="W87" s="229"/>
      <c r="X87" s="229"/>
      <c r="Y87" s="229"/>
      <c r="Z87" s="229"/>
    </row>
    <row r="88" spans="1:26" ht="25.5" customHeight="1">
      <c r="A88" s="229"/>
      <c r="B88" s="233"/>
      <c r="C88" s="233"/>
      <c r="D88" s="233"/>
      <c r="E88" s="229"/>
      <c r="F88" s="229"/>
      <c r="G88" s="229"/>
      <c r="H88" s="229"/>
      <c r="I88" s="233"/>
      <c r="J88" s="229"/>
      <c r="K88" s="229"/>
      <c r="L88" s="229"/>
      <c r="M88" s="229"/>
      <c r="N88" s="229"/>
      <c r="O88" s="229"/>
      <c r="P88" s="229"/>
      <c r="Q88" s="229"/>
      <c r="R88" s="229"/>
      <c r="S88" s="229"/>
      <c r="T88" s="229"/>
      <c r="U88" s="229"/>
      <c r="V88" s="229"/>
      <c r="W88" s="229"/>
      <c r="X88" s="229"/>
      <c r="Y88" s="229"/>
      <c r="Z88" s="229"/>
    </row>
    <row r="89" spans="1:26" ht="25.5" customHeight="1">
      <c r="A89" s="229"/>
      <c r="B89" s="233"/>
      <c r="C89" s="233"/>
      <c r="D89" s="233"/>
      <c r="E89" s="229"/>
      <c r="F89" s="229"/>
      <c r="G89" s="229"/>
      <c r="H89" s="229"/>
      <c r="I89" s="233"/>
      <c r="J89" s="229"/>
      <c r="K89" s="229"/>
      <c r="L89" s="229"/>
      <c r="M89" s="229"/>
      <c r="N89" s="229"/>
      <c r="O89" s="229"/>
      <c r="P89" s="229"/>
      <c r="Q89" s="229"/>
      <c r="R89" s="229"/>
      <c r="S89" s="229"/>
      <c r="T89" s="229"/>
      <c r="U89" s="229"/>
      <c r="V89" s="229"/>
      <c r="W89" s="229"/>
      <c r="X89" s="229"/>
      <c r="Y89" s="229"/>
      <c r="Z89" s="229"/>
    </row>
    <row r="90" spans="1:26" ht="25.5" customHeight="1">
      <c r="A90" s="229"/>
      <c r="B90" s="233"/>
      <c r="C90" s="233"/>
      <c r="D90" s="233"/>
      <c r="E90" s="229"/>
      <c r="F90" s="229"/>
      <c r="G90" s="229"/>
      <c r="H90" s="229"/>
      <c r="I90" s="233"/>
      <c r="J90" s="229"/>
      <c r="K90" s="229"/>
      <c r="L90" s="229"/>
      <c r="M90" s="229"/>
      <c r="N90" s="229"/>
      <c r="O90" s="229"/>
      <c r="P90" s="229"/>
      <c r="Q90" s="229"/>
      <c r="R90" s="229"/>
      <c r="S90" s="229"/>
      <c r="T90" s="229"/>
      <c r="U90" s="229"/>
      <c r="V90" s="229"/>
      <c r="W90" s="229"/>
      <c r="X90" s="229"/>
      <c r="Y90" s="229"/>
      <c r="Z90" s="229"/>
    </row>
    <row r="91" spans="1:26" ht="25.5" customHeight="1">
      <c r="A91" s="229"/>
      <c r="B91" s="233"/>
      <c r="C91" s="233"/>
      <c r="D91" s="233"/>
      <c r="E91" s="229"/>
      <c r="F91" s="229"/>
      <c r="G91" s="229"/>
      <c r="H91" s="229"/>
      <c r="I91" s="233"/>
      <c r="J91" s="229"/>
      <c r="K91" s="229"/>
      <c r="L91" s="229"/>
      <c r="M91" s="229"/>
      <c r="N91" s="229"/>
      <c r="O91" s="229"/>
      <c r="P91" s="229"/>
      <c r="Q91" s="229"/>
      <c r="R91" s="229"/>
      <c r="S91" s="229"/>
      <c r="T91" s="229"/>
      <c r="U91" s="229"/>
      <c r="V91" s="229"/>
      <c r="W91" s="229"/>
      <c r="X91" s="229"/>
      <c r="Y91" s="229"/>
      <c r="Z91" s="229"/>
    </row>
    <row r="92" spans="1:26" ht="25.5" customHeight="1">
      <c r="A92" s="229"/>
      <c r="B92" s="233"/>
      <c r="C92" s="233"/>
      <c r="D92" s="233"/>
      <c r="E92" s="229"/>
      <c r="F92" s="229"/>
      <c r="G92" s="229"/>
      <c r="H92" s="229"/>
      <c r="I92" s="233"/>
      <c r="J92" s="229"/>
      <c r="K92" s="229"/>
      <c r="L92" s="229"/>
      <c r="M92" s="229"/>
      <c r="N92" s="229"/>
      <c r="O92" s="229"/>
      <c r="P92" s="229"/>
      <c r="Q92" s="229"/>
      <c r="R92" s="229"/>
      <c r="S92" s="229"/>
      <c r="T92" s="229"/>
      <c r="U92" s="229"/>
      <c r="V92" s="229"/>
      <c r="W92" s="229"/>
      <c r="X92" s="229"/>
      <c r="Y92" s="229"/>
      <c r="Z92" s="229"/>
    </row>
    <row r="93" spans="1:26" ht="25.5" customHeight="1">
      <c r="A93" s="229"/>
      <c r="B93" s="233"/>
      <c r="C93" s="233"/>
      <c r="D93" s="233"/>
      <c r="E93" s="229"/>
      <c r="F93" s="229"/>
      <c r="G93" s="229"/>
      <c r="H93" s="229"/>
      <c r="I93" s="233"/>
      <c r="J93" s="229"/>
      <c r="K93" s="229"/>
      <c r="L93" s="229"/>
      <c r="M93" s="229"/>
      <c r="N93" s="229"/>
      <c r="O93" s="229"/>
      <c r="P93" s="229"/>
      <c r="Q93" s="229"/>
      <c r="R93" s="229"/>
      <c r="S93" s="229"/>
      <c r="T93" s="229"/>
      <c r="U93" s="229"/>
      <c r="V93" s="229"/>
      <c r="W93" s="229"/>
      <c r="X93" s="229"/>
      <c r="Y93" s="229"/>
      <c r="Z93" s="229"/>
    </row>
    <row r="94" spans="1:26" ht="25.5" customHeight="1">
      <c r="A94" s="229"/>
      <c r="B94" s="233"/>
      <c r="C94" s="233"/>
      <c r="D94" s="233"/>
      <c r="E94" s="229"/>
      <c r="F94" s="229"/>
      <c r="G94" s="229"/>
      <c r="H94" s="229"/>
      <c r="I94" s="233"/>
      <c r="J94" s="229"/>
      <c r="K94" s="229"/>
      <c r="L94" s="229"/>
      <c r="M94" s="229"/>
      <c r="N94" s="229"/>
      <c r="O94" s="229"/>
      <c r="P94" s="229"/>
      <c r="Q94" s="229"/>
      <c r="R94" s="229"/>
      <c r="S94" s="229"/>
      <c r="T94" s="229"/>
      <c r="U94" s="229"/>
      <c r="V94" s="229"/>
      <c r="W94" s="229"/>
      <c r="X94" s="229"/>
      <c r="Y94" s="229"/>
      <c r="Z94" s="229"/>
    </row>
    <row r="95" spans="1:26" ht="25.5" customHeight="1">
      <c r="A95" s="229"/>
      <c r="B95" s="233"/>
      <c r="C95" s="233"/>
      <c r="D95" s="233"/>
      <c r="E95" s="229"/>
      <c r="F95" s="229"/>
      <c r="G95" s="229"/>
      <c r="H95" s="229"/>
      <c r="I95" s="233"/>
      <c r="J95" s="229"/>
      <c r="K95" s="229"/>
      <c r="L95" s="229"/>
      <c r="M95" s="229"/>
      <c r="N95" s="229"/>
      <c r="O95" s="229"/>
      <c r="P95" s="229"/>
      <c r="Q95" s="229"/>
      <c r="R95" s="229"/>
      <c r="S95" s="229"/>
      <c r="T95" s="229"/>
      <c r="U95" s="229"/>
      <c r="V95" s="229"/>
      <c r="W95" s="229"/>
      <c r="X95" s="229"/>
      <c r="Y95" s="229"/>
      <c r="Z95" s="229"/>
    </row>
    <row r="96" spans="1:26" ht="25.5" customHeight="1">
      <c r="A96" s="229"/>
      <c r="B96" s="233"/>
      <c r="C96" s="233"/>
      <c r="D96" s="233"/>
      <c r="E96" s="229"/>
      <c r="F96" s="229"/>
      <c r="G96" s="229"/>
      <c r="H96" s="229"/>
      <c r="I96" s="233"/>
      <c r="J96" s="229"/>
      <c r="K96" s="229"/>
      <c r="L96" s="229"/>
      <c r="M96" s="229"/>
      <c r="N96" s="229"/>
      <c r="O96" s="229"/>
      <c r="P96" s="229"/>
      <c r="Q96" s="229"/>
      <c r="R96" s="229"/>
      <c r="S96" s="229"/>
      <c r="T96" s="229"/>
      <c r="U96" s="229"/>
      <c r="V96" s="229"/>
      <c r="W96" s="229"/>
      <c r="X96" s="229"/>
      <c r="Y96" s="229"/>
      <c r="Z96" s="229"/>
    </row>
    <row r="97" spans="1:26" ht="25.5" customHeight="1">
      <c r="A97" s="229"/>
      <c r="B97" s="233"/>
      <c r="C97" s="233"/>
      <c r="D97" s="233"/>
      <c r="E97" s="229"/>
      <c r="F97" s="229"/>
      <c r="G97" s="229"/>
      <c r="H97" s="229"/>
      <c r="I97" s="233"/>
      <c r="J97" s="229"/>
      <c r="K97" s="229"/>
      <c r="L97" s="229"/>
      <c r="M97" s="229"/>
      <c r="N97" s="229"/>
      <c r="O97" s="229"/>
      <c r="P97" s="229"/>
      <c r="Q97" s="229"/>
      <c r="R97" s="229"/>
      <c r="S97" s="229"/>
      <c r="T97" s="229"/>
      <c r="U97" s="229"/>
      <c r="V97" s="229"/>
      <c r="W97" s="229"/>
      <c r="X97" s="229"/>
      <c r="Y97" s="229"/>
      <c r="Z97" s="229"/>
    </row>
    <row r="98" spans="1:26" ht="25.5" customHeight="1">
      <c r="A98" s="229"/>
      <c r="B98" s="233"/>
      <c r="C98" s="233"/>
      <c r="D98" s="233"/>
      <c r="E98" s="229"/>
      <c r="F98" s="229"/>
      <c r="G98" s="229"/>
      <c r="H98" s="229"/>
      <c r="I98" s="233"/>
      <c r="J98" s="229"/>
      <c r="K98" s="229"/>
      <c r="L98" s="229"/>
      <c r="M98" s="229"/>
      <c r="N98" s="229"/>
      <c r="O98" s="229"/>
      <c r="P98" s="229"/>
      <c r="Q98" s="229"/>
      <c r="R98" s="229"/>
      <c r="S98" s="229"/>
      <c r="T98" s="229"/>
      <c r="U98" s="229"/>
      <c r="V98" s="229"/>
      <c r="W98" s="229"/>
      <c r="X98" s="229"/>
      <c r="Y98" s="229"/>
      <c r="Z98" s="229"/>
    </row>
    <row r="99" spans="1:26" ht="25.5" customHeight="1">
      <c r="A99" s="229"/>
      <c r="B99" s="233"/>
      <c r="C99" s="233"/>
      <c r="D99" s="233"/>
      <c r="E99" s="229"/>
      <c r="F99" s="229"/>
      <c r="G99" s="229"/>
      <c r="H99" s="229"/>
      <c r="I99" s="233"/>
      <c r="J99" s="229"/>
      <c r="K99" s="229"/>
      <c r="L99" s="229"/>
      <c r="M99" s="229"/>
      <c r="N99" s="229"/>
      <c r="O99" s="229"/>
      <c r="P99" s="229"/>
      <c r="Q99" s="229"/>
      <c r="R99" s="229"/>
      <c r="S99" s="229"/>
      <c r="T99" s="229"/>
      <c r="U99" s="229"/>
      <c r="V99" s="229"/>
      <c r="W99" s="229"/>
      <c r="X99" s="229"/>
      <c r="Y99" s="229"/>
      <c r="Z99" s="229"/>
    </row>
    <row r="100" spans="1:26" ht="25.5" customHeight="1">
      <c r="A100" s="229"/>
      <c r="B100" s="233"/>
      <c r="C100" s="233"/>
      <c r="D100" s="233"/>
      <c r="E100" s="229"/>
      <c r="F100" s="229"/>
      <c r="G100" s="229"/>
      <c r="H100" s="229"/>
      <c r="I100" s="233"/>
      <c r="J100" s="229"/>
      <c r="K100" s="229"/>
      <c r="L100" s="229"/>
      <c r="M100" s="229"/>
      <c r="N100" s="229"/>
      <c r="O100" s="229"/>
      <c r="P100" s="229"/>
      <c r="Q100" s="229"/>
      <c r="R100" s="229"/>
      <c r="S100" s="229"/>
      <c r="T100" s="229"/>
      <c r="U100" s="229"/>
      <c r="V100" s="229"/>
      <c r="W100" s="229"/>
      <c r="X100" s="229"/>
      <c r="Y100" s="229"/>
      <c r="Z100" s="229"/>
    </row>
    <row r="101" spans="1:26" ht="25.5" customHeight="1">
      <c r="A101" s="229"/>
      <c r="B101" s="233"/>
      <c r="C101" s="233"/>
      <c r="D101" s="233"/>
      <c r="E101" s="229"/>
      <c r="F101" s="229"/>
      <c r="G101" s="229"/>
      <c r="H101" s="229"/>
      <c r="I101" s="233"/>
      <c r="J101" s="229"/>
      <c r="K101" s="229"/>
      <c r="L101" s="229"/>
      <c r="M101" s="229"/>
      <c r="N101" s="229"/>
      <c r="O101" s="229"/>
      <c r="P101" s="229"/>
      <c r="Q101" s="229"/>
      <c r="R101" s="229"/>
      <c r="S101" s="229"/>
      <c r="T101" s="229"/>
      <c r="U101" s="229"/>
      <c r="V101" s="229"/>
      <c r="W101" s="229"/>
      <c r="X101" s="229"/>
      <c r="Y101" s="229"/>
      <c r="Z101" s="229"/>
    </row>
    <row r="102" spans="1:26" ht="25.5" customHeight="1">
      <c r="A102" s="229"/>
      <c r="B102" s="233"/>
      <c r="C102" s="233"/>
      <c r="D102" s="233"/>
      <c r="E102" s="229"/>
      <c r="F102" s="229"/>
      <c r="G102" s="229"/>
      <c r="H102" s="229"/>
      <c r="I102" s="233"/>
      <c r="J102" s="229"/>
      <c r="K102" s="229"/>
      <c r="L102" s="229"/>
      <c r="M102" s="229"/>
      <c r="N102" s="229"/>
      <c r="O102" s="229"/>
      <c r="P102" s="229"/>
      <c r="Q102" s="229"/>
      <c r="R102" s="229"/>
      <c r="S102" s="229"/>
      <c r="T102" s="229"/>
      <c r="U102" s="229"/>
      <c r="V102" s="229"/>
      <c r="W102" s="229"/>
      <c r="X102" s="229"/>
      <c r="Y102" s="229"/>
      <c r="Z102" s="229"/>
    </row>
    <row r="103" spans="1:26" ht="25.5" customHeight="1">
      <c r="A103" s="229"/>
      <c r="B103" s="233"/>
      <c r="C103" s="233"/>
      <c r="D103" s="233"/>
      <c r="E103" s="229"/>
      <c r="F103" s="229"/>
      <c r="G103" s="229"/>
      <c r="H103" s="229"/>
      <c r="I103" s="233"/>
      <c r="J103" s="229"/>
      <c r="K103" s="229"/>
      <c r="L103" s="229"/>
      <c r="M103" s="229"/>
      <c r="N103" s="229"/>
      <c r="O103" s="229"/>
      <c r="P103" s="229"/>
      <c r="Q103" s="229"/>
      <c r="R103" s="229"/>
      <c r="S103" s="229"/>
      <c r="T103" s="229"/>
      <c r="U103" s="229"/>
      <c r="V103" s="229"/>
      <c r="W103" s="229"/>
      <c r="X103" s="229"/>
      <c r="Y103" s="229"/>
      <c r="Z103" s="229"/>
    </row>
    <row r="104" spans="1:26" ht="25.5" customHeight="1">
      <c r="A104" s="229"/>
      <c r="B104" s="233"/>
      <c r="C104" s="233"/>
      <c r="D104" s="233"/>
      <c r="E104" s="229"/>
      <c r="F104" s="229"/>
      <c r="G104" s="229"/>
      <c r="H104" s="229"/>
      <c r="I104" s="233"/>
      <c r="J104" s="229"/>
      <c r="K104" s="229"/>
      <c r="L104" s="229"/>
      <c r="M104" s="229"/>
      <c r="N104" s="229"/>
      <c r="O104" s="229"/>
      <c r="P104" s="229"/>
      <c r="Q104" s="229"/>
      <c r="R104" s="229"/>
      <c r="S104" s="229"/>
      <c r="T104" s="229"/>
      <c r="U104" s="229"/>
      <c r="V104" s="229"/>
      <c r="W104" s="229"/>
      <c r="X104" s="229"/>
      <c r="Y104" s="229"/>
      <c r="Z104" s="229"/>
    </row>
    <row r="105" spans="1:26" ht="25.5" customHeight="1">
      <c r="A105" s="229"/>
      <c r="B105" s="233"/>
      <c r="C105" s="233"/>
      <c r="D105" s="233"/>
      <c r="E105" s="229"/>
      <c r="F105" s="229"/>
      <c r="G105" s="229"/>
      <c r="H105" s="229"/>
      <c r="I105" s="233"/>
      <c r="J105" s="229"/>
      <c r="K105" s="229"/>
      <c r="L105" s="229"/>
      <c r="M105" s="229"/>
      <c r="N105" s="229"/>
      <c r="O105" s="229"/>
      <c r="P105" s="229"/>
      <c r="Q105" s="229"/>
      <c r="R105" s="229"/>
      <c r="S105" s="229"/>
      <c r="T105" s="229"/>
      <c r="U105" s="229"/>
      <c r="V105" s="229"/>
      <c r="W105" s="229"/>
      <c r="X105" s="229"/>
      <c r="Y105" s="229"/>
      <c r="Z105" s="229"/>
    </row>
    <row r="106" spans="1:26" ht="25.5" customHeight="1">
      <c r="A106" s="229"/>
      <c r="B106" s="233"/>
      <c r="C106" s="233"/>
      <c r="D106" s="233"/>
      <c r="E106" s="229"/>
      <c r="F106" s="229"/>
      <c r="G106" s="229"/>
      <c r="H106" s="229"/>
      <c r="I106" s="233"/>
      <c r="J106" s="229"/>
      <c r="K106" s="229"/>
      <c r="L106" s="229"/>
      <c r="M106" s="229"/>
      <c r="N106" s="229"/>
      <c r="O106" s="229"/>
      <c r="P106" s="229"/>
      <c r="Q106" s="229"/>
      <c r="R106" s="229"/>
      <c r="S106" s="229"/>
      <c r="T106" s="229"/>
      <c r="U106" s="229"/>
      <c r="V106" s="229"/>
      <c r="W106" s="229"/>
      <c r="X106" s="229"/>
      <c r="Y106" s="229"/>
      <c r="Z106" s="229"/>
    </row>
    <row r="107" spans="1:26" ht="25.5" customHeight="1">
      <c r="A107" s="229"/>
      <c r="B107" s="233"/>
      <c r="C107" s="233"/>
      <c r="D107" s="233"/>
      <c r="E107" s="229"/>
      <c r="F107" s="229"/>
      <c r="G107" s="229"/>
      <c r="H107" s="229"/>
      <c r="I107" s="233"/>
      <c r="J107" s="229"/>
      <c r="K107" s="229"/>
      <c r="L107" s="229"/>
      <c r="M107" s="229"/>
      <c r="N107" s="229"/>
      <c r="O107" s="229"/>
      <c r="P107" s="229"/>
      <c r="Q107" s="229"/>
      <c r="R107" s="229"/>
      <c r="S107" s="229"/>
      <c r="T107" s="229"/>
      <c r="U107" s="229"/>
      <c r="V107" s="229"/>
      <c r="W107" s="229"/>
      <c r="X107" s="229"/>
      <c r="Y107" s="229"/>
      <c r="Z107" s="229"/>
    </row>
    <row r="108" spans="1:26" ht="25.5" customHeight="1">
      <c r="A108" s="229"/>
      <c r="B108" s="233"/>
      <c r="C108" s="233"/>
      <c r="D108" s="233"/>
      <c r="E108" s="229"/>
      <c r="F108" s="229"/>
      <c r="G108" s="229"/>
      <c r="H108" s="229"/>
      <c r="I108" s="233"/>
      <c r="J108" s="229"/>
      <c r="K108" s="229"/>
      <c r="L108" s="229"/>
      <c r="M108" s="229"/>
      <c r="N108" s="229"/>
      <c r="O108" s="229"/>
      <c r="P108" s="229"/>
      <c r="Q108" s="229"/>
      <c r="R108" s="229"/>
      <c r="S108" s="229"/>
      <c r="T108" s="229"/>
      <c r="U108" s="229"/>
      <c r="V108" s="229"/>
      <c r="W108" s="229"/>
      <c r="X108" s="229"/>
      <c r="Y108" s="229"/>
      <c r="Z108" s="229"/>
    </row>
    <row r="109" spans="1:26" ht="25.5" customHeight="1">
      <c r="A109" s="229"/>
      <c r="B109" s="233"/>
      <c r="C109" s="233"/>
      <c r="D109" s="233"/>
      <c r="E109" s="229"/>
      <c r="F109" s="229"/>
      <c r="G109" s="229"/>
      <c r="H109" s="229"/>
      <c r="I109" s="233"/>
      <c r="J109" s="229"/>
      <c r="K109" s="229"/>
      <c r="L109" s="229"/>
      <c r="M109" s="229"/>
      <c r="N109" s="229"/>
      <c r="O109" s="229"/>
      <c r="P109" s="229"/>
      <c r="Q109" s="229"/>
      <c r="R109" s="229"/>
      <c r="S109" s="229"/>
      <c r="T109" s="229"/>
      <c r="U109" s="229"/>
      <c r="V109" s="229"/>
      <c r="W109" s="229"/>
      <c r="X109" s="229"/>
      <c r="Y109" s="229"/>
      <c r="Z109" s="229"/>
    </row>
    <row r="110" spans="1:26" ht="25.5" customHeight="1">
      <c r="A110" s="229"/>
      <c r="B110" s="233"/>
      <c r="C110" s="233"/>
      <c r="D110" s="233"/>
      <c r="E110" s="229"/>
      <c r="F110" s="229"/>
      <c r="G110" s="229"/>
      <c r="H110" s="229"/>
      <c r="I110" s="233"/>
      <c r="J110" s="229"/>
      <c r="K110" s="229"/>
      <c r="L110" s="229"/>
      <c r="M110" s="229"/>
      <c r="N110" s="229"/>
      <c r="O110" s="229"/>
      <c r="P110" s="229"/>
      <c r="Q110" s="229"/>
      <c r="R110" s="229"/>
      <c r="S110" s="229"/>
      <c r="T110" s="229"/>
      <c r="U110" s="229"/>
      <c r="V110" s="229"/>
      <c r="W110" s="229"/>
      <c r="X110" s="229"/>
      <c r="Y110" s="229"/>
      <c r="Z110" s="229"/>
    </row>
    <row r="111" spans="1:26" ht="25.5" customHeight="1">
      <c r="A111" s="229"/>
      <c r="B111" s="233"/>
      <c r="C111" s="233"/>
      <c r="D111" s="233"/>
      <c r="E111" s="229"/>
      <c r="F111" s="229"/>
      <c r="G111" s="229"/>
      <c r="H111" s="229"/>
      <c r="I111" s="233"/>
      <c r="J111" s="229"/>
      <c r="K111" s="229"/>
      <c r="L111" s="229"/>
      <c r="M111" s="229"/>
      <c r="N111" s="229"/>
      <c r="O111" s="229"/>
      <c r="P111" s="229"/>
      <c r="Q111" s="229"/>
      <c r="R111" s="229"/>
      <c r="S111" s="229"/>
      <c r="T111" s="229"/>
      <c r="U111" s="229"/>
      <c r="V111" s="229"/>
      <c r="W111" s="229"/>
      <c r="X111" s="229"/>
      <c r="Y111" s="229"/>
      <c r="Z111" s="229"/>
    </row>
    <row r="112" spans="1:26" ht="25.5" customHeight="1">
      <c r="A112" s="229"/>
      <c r="B112" s="233"/>
      <c r="C112" s="233"/>
      <c r="D112" s="233"/>
      <c r="E112" s="229"/>
      <c r="F112" s="229"/>
      <c r="G112" s="229"/>
      <c r="H112" s="229"/>
      <c r="I112" s="233"/>
      <c r="J112" s="229"/>
      <c r="K112" s="229"/>
      <c r="L112" s="229"/>
      <c r="M112" s="229"/>
      <c r="N112" s="229"/>
      <c r="O112" s="229"/>
      <c r="P112" s="229"/>
      <c r="Q112" s="229"/>
      <c r="R112" s="229"/>
      <c r="S112" s="229"/>
      <c r="T112" s="229"/>
      <c r="U112" s="229"/>
      <c r="V112" s="229"/>
      <c r="W112" s="229"/>
      <c r="X112" s="229"/>
      <c r="Y112" s="229"/>
      <c r="Z112" s="229"/>
    </row>
    <row r="113" spans="1:26" ht="25.5" customHeight="1">
      <c r="A113" s="229"/>
      <c r="B113" s="233"/>
      <c r="C113" s="233"/>
      <c r="D113" s="233"/>
      <c r="E113" s="229"/>
      <c r="F113" s="229"/>
      <c r="G113" s="229"/>
      <c r="H113" s="229"/>
      <c r="I113" s="233"/>
      <c r="J113" s="229"/>
      <c r="K113" s="229"/>
      <c r="L113" s="229"/>
      <c r="M113" s="229"/>
      <c r="N113" s="229"/>
      <c r="O113" s="229"/>
      <c r="P113" s="229"/>
      <c r="Q113" s="229"/>
      <c r="R113" s="229"/>
      <c r="S113" s="229"/>
      <c r="T113" s="229"/>
      <c r="U113" s="229"/>
      <c r="V113" s="229"/>
      <c r="W113" s="229"/>
      <c r="X113" s="229"/>
      <c r="Y113" s="229"/>
      <c r="Z113" s="229"/>
    </row>
    <row r="114" spans="1:26" ht="25.5" customHeight="1">
      <c r="A114" s="229"/>
      <c r="B114" s="233"/>
      <c r="C114" s="233"/>
      <c r="D114" s="233"/>
      <c r="E114" s="229"/>
      <c r="F114" s="229"/>
      <c r="G114" s="229"/>
      <c r="H114" s="229"/>
      <c r="I114" s="233"/>
      <c r="J114" s="229"/>
      <c r="K114" s="229"/>
      <c r="L114" s="229"/>
      <c r="M114" s="229"/>
      <c r="N114" s="229"/>
      <c r="O114" s="229"/>
      <c r="P114" s="229"/>
      <c r="Q114" s="229"/>
      <c r="R114" s="229"/>
      <c r="S114" s="229"/>
      <c r="T114" s="229"/>
      <c r="U114" s="229"/>
      <c r="V114" s="229"/>
      <c r="W114" s="229"/>
      <c r="X114" s="229"/>
      <c r="Y114" s="229"/>
      <c r="Z114" s="229"/>
    </row>
    <row r="115" spans="1:26" ht="25.5" customHeight="1">
      <c r="A115" s="229"/>
      <c r="B115" s="233"/>
      <c r="C115" s="233"/>
      <c r="D115" s="233"/>
      <c r="E115" s="229"/>
      <c r="F115" s="229"/>
      <c r="G115" s="229"/>
      <c r="H115" s="229"/>
      <c r="I115" s="233"/>
      <c r="J115" s="229"/>
      <c r="K115" s="229"/>
      <c r="L115" s="229"/>
      <c r="M115" s="229"/>
      <c r="N115" s="229"/>
      <c r="O115" s="229"/>
      <c r="P115" s="229"/>
      <c r="Q115" s="229"/>
      <c r="R115" s="229"/>
      <c r="S115" s="229"/>
      <c r="T115" s="229"/>
      <c r="U115" s="229"/>
      <c r="V115" s="229"/>
      <c r="W115" s="229"/>
      <c r="X115" s="229"/>
      <c r="Y115" s="229"/>
      <c r="Z115" s="229"/>
    </row>
    <row r="116" spans="1:26" ht="25.5" customHeight="1">
      <c r="A116" s="229"/>
      <c r="B116" s="233"/>
      <c r="C116" s="233"/>
      <c r="D116" s="233"/>
      <c r="E116" s="229"/>
      <c r="F116" s="229"/>
      <c r="G116" s="229"/>
      <c r="H116" s="229"/>
      <c r="I116" s="233"/>
      <c r="J116" s="229"/>
      <c r="K116" s="229"/>
      <c r="L116" s="229"/>
      <c r="M116" s="229"/>
      <c r="N116" s="229"/>
      <c r="O116" s="229"/>
      <c r="P116" s="229"/>
      <c r="Q116" s="229"/>
      <c r="R116" s="229"/>
      <c r="S116" s="229"/>
      <c r="T116" s="229"/>
      <c r="U116" s="229"/>
      <c r="V116" s="229"/>
      <c r="W116" s="229"/>
      <c r="X116" s="229"/>
      <c r="Y116" s="229"/>
      <c r="Z116" s="229"/>
    </row>
    <row r="117" spans="1:26" ht="25.5" customHeight="1">
      <c r="A117" s="229"/>
      <c r="B117" s="233"/>
      <c r="C117" s="233"/>
      <c r="D117" s="233"/>
      <c r="E117" s="229"/>
      <c r="F117" s="229"/>
      <c r="G117" s="229"/>
      <c r="H117" s="229"/>
      <c r="I117" s="233"/>
      <c r="J117" s="229"/>
      <c r="K117" s="229"/>
      <c r="L117" s="229"/>
      <c r="M117" s="229"/>
      <c r="N117" s="229"/>
      <c r="O117" s="229"/>
      <c r="P117" s="229"/>
      <c r="Q117" s="229"/>
      <c r="R117" s="229"/>
      <c r="S117" s="229"/>
      <c r="T117" s="229"/>
      <c r="U117" s="229"/>
      <c r="V117" s="229"/>
      <c r="W117" s="229"/>
      <c r="X117" s="229"/>
      <c r="Y117" s="229"/>
      <c r="Z117" s="229"/>
    </row>
    <row r="118" spans="1:26" ht="25.5" customHeight="1">
      <c r="A118" s="229"/>
      <c r="B118" s="233"/>
      <c r="C118" s="233"/>
      <c r="D118" s="233"/>
      <c r="E118" s="229"/>
      <c r="F118" s="229"/>
      <c r="G118" s="229"/>
      <c r="H118" s="229"/>
      <c r="I118" s="233"/>
      <c r="J118" s="229"/>
      <c r="K118" s="229"/>
      <c r="L118" s="229"/>
      <c r="M118" s="229"/>
      <c r="N118" s="229"/>
      <c r="O118" s="229"/>
      <c r="P118" s="229"/>
      <c r="Q118" s="229"/>
      <c r="R118" s="229"/>
      <c r="S118" s="229"/>
      <c r="T118" s="229"/>
      <c r="U118" s="229"/>
      <c r="V118" s="229"/>
      <c r="W118" s="229"/>
      <c r="X118" s="229"/>
      <c r="Y118" s="229"/>
      <c r="Z118" s="229"/>
    </row>
    <row r="119" spans="1:26" ht="25.5" customHeight="1">
      <c r="A119" s="229"/>
      <c r="B119" s="233"/>
      <c r="C119" s="233"/>
      <c r="D119" s="233"/>
      <c r="E119" s="229"/>
      <c r="F119" s="229"/>
      <c r="G119" s="229"/>
      <c r="H119" s="229"/>
      <c r="I119" s="233"/>
      <c r="J119" s="229"/>
      <c r="K119" s="229"/>
      <c r="L119" s="229"/>
      <c r="M119" s="229"/>
      <c r="N119" s="229"/>
      <c r="O119" s="229"/>
      <c r="P119" s="229"/>
      <c r="Q119" s="229"/>
      <c r="R119" s="229"/>
      <c r="S119" s="229"/>
      <c r="T119" s="229"/>
      <c r="U119" s="229"/>
      <c r="V119" s="229"/>
      <c r="W119" s="229"/>
      <c r="X119" s="229"/>
      <c r="Y119" s="229"/>
      <c r="Z119" s="229"/>
    </row>
    <row r="120" spans="1:26" ht="25.5" customHeight="1">
      <c r="A120" s="229"/>
      <c r="B120" s="233"/>
      <c r="C120" s="233"/>
      <c r="D120" s="233"/>
      <c r="E120" s="229"/>
      <c r="F120" s="229"/>
      <c r="G120" s="229"/>
      <c r="H120" s="229"/>
      <c r="I120" s="233"/>
      <c r="J120" s="229"/>
      <c r="K120" s="229"/>
      <c r="L120" s="229"/>
      <c r="M120" s="229"/>
      <c r="N120" s="229"/>
      <c r="O120" s="229"/>
      <c r="P120" s="229"/>
      <c r="Q120" s="229"/>
      <c r="R120" s="229"/>
      <c r="S120" s="229"/>
      <c r="T120" s="229"/>
      <c r="U120" s="229"/>
      <c r="V120" s="229"/>
      <c r="W120" s="229"/>
      <c r="X120" s="229"/>
      <c r="Y120" s="229"/>
      <c r="Z120" s="229"/>
    </row>
    <row r="121" spans="1:26" ht="25.5" customHeight="1">
      <c r="A121" s="229"/>
      <c r="B121" s="233"/>
      <c r="C121" s="233"/>
      <c r="D121" s="233"/>
      <c r="E121" s="229"/>
      <c r="F121" s="229"/>
      <c r="G121" s="229"/>
      <c r="H121" s="229"/>
      <c r="I121" s="233"/>
      <c r="J121" s="229"/>
      <c r="K121" s="229"/>
      <c r="L121" s="229"/>
      <c r="M121" s="229"/>
      <c r="N121" s="229"/>
      <c r="O121" s="229"/>
      <c r="P121" s="229"/>
      <c r="Q121" s="229"/>
      <c r="R121" s="229"/>
      <c r="S121" s="229"/>
      <c r="T121" s="229"/>
      <c r="U121" s="229"/>
      <c r="V121" s="229"/>
      <c r="W121" s="229"/>
      <c r="X121" s="229"/>
      <c r="Y121" s="229"/>
      <c r="Z121" s="229"/>
    </row>
    <row r="122" spans="1:26" ht="25.5" customHeight="1">
      <c r="A122" s="229"/>
      <c r="B122" s="233"/>
      <c r="C122" s="233"/>
      <c r="D122" s="233"/>
      <c r="E122" s="229"/>
      <c r="F122" s="229"/>
      <c r="G122" s="229"/>
      <c r="H122" s="229"/>
      <c r="I122" s="233"/>
      <c r="J122" s="229"/>
      <c r="K122" s="229"/>
      <c r="L122" s="229"/>
      <c r="M122" s="229"/>
      <c r="N122" s="229"/>
      <c r="O122" s="229"/>
      <c r="P122" s="229"/>
      <c r="Q122" s="229"/>
      <c r="R122" s="229"/>
      <c r="S122" s="229"/>
      <c r="T122" s="229"/>
      <c r="U122" s="229"/>
      <c r="V122" s="229"/>
      <c r="W122" s="229"/>
      <c r="X122" s="229"/>
      <c r="Y122" s="229"/>
      <c r="Z122" s="229"/>
    </row>
    <row r="123" spans="1:26" ht="25.5" customHeight="1">
      <c r="A123" s="229"/>
      <c r="B123" s="233"/>
      <c r="C123" s="233"/>
      <c r="D123" s="233"/>
      <c r="E123" s="229"/>
      <c r="F123" s="229"/>
      <c r="G123" s="229"/>
      <c r="H123" s="229"/>
      <c r="I123" s="233"/>
      <c r="J123" s="229"/>
      <c r="K123" s="229"/>
      <c r="L123" s="229"/>
      <c r="M123" s="229"/>
      <c r="N123" s="229"/>
      <c r="O123" s="229"/>
      <c r="P123" s="229"/>
      <c r="Q123" s="229"/>
      <c r="R123" s="229"/>
      <c r="S123" s="229"/>
      <c r="T123" s="229"/>
      <c r="U123" s="229"/>
      <c r="V123" s="229"/>
      <c r="W123" s="229"/>
      <c r="X123" s="229"/>
      <c r="Y123" s="229"/>
      <c r="Z123" s="229"/>
    </row>
    <row r="124" spans="1:26" ht="25.5" customHeight="1">
      <c r="A124" s="229"/>
      <c r="B124" s="233"/>
      <c r="C124" s="233"/>
      <c r="D124" s="233"/>
      <c r="E124" s="229"/>
      <c r="F124" s="229"/>
      <c r="G124" s="229"/>
      <c r="H124" s="229"/>
      <c r="I124" s="233"/>
      <c r="J124" s="229"/>
      <c r="K124" s="229"/>
      <c r="L124" s="229"/>
      <c r="M124" s="229"/>
      <c r="N124" s="229"/>
      <c r="O124" s="229"/>
      <c r="P124" s="229"/>
      <c r="Q124" s="229"/>
      <c r="R124" s="229"/>
      <c r="S124" s="229"/>
      <c r="T124" s="229"/>
      <c r="U124" s="229"/>
      <c r="V124" s="229"/>
      <c r="W124" s="229"/>
      <c r="X124" s="229"/>
      <c r="Y124" s="229"/>
      <c r="Z124" s="229"/>
    </row>
    <row r="125" spans="1:26" ht="25.5" customHeight="1">
      <c r="A125" s="229"/>
      <c r="B125" s="233"/>
      <c r="C125" s="233"/>
      <c r="D125" s="233"/>
      <c r="E125" s="229"/>
      <c r="F125" s="229"/>
      <c r="G125" s="229"/>
      <c r="H125" s="229"/>
      <c r="I125" s="233"/>
      <c r="J125" s="229"/>
      <c r="K125" s="229"/>
      <c r="L125" s="229"/>
      <c r="M125" s="229"/>
      <c r="N125" s="229"/>
      <c r="O125" s="229"/>
      <c r="P125" s="229"/>
      <c r="Q125" s="229"/>
      <c r="R125" s="229"/>
      <c r="S125" s="229"/>
      <c r="T125" s="229"/>
      <c r="U125" s="229"/>
      <c r="V125" s="229"/>
      <c r="W125" s="229"/>
      <c r="X125" s="229"/>
      <c r="Y125" s="229"/>
      <c r="Z125" s="229"/>
    </row>
    <row r="126" spans="1:26" ht="25.5" customHeight="1">
      <c r="A126" s="229"/>
      <c r="B126" s="233"/>
      <c r="C126" s="233"/>
      <c r="D126" s="233"/>
      <c r="E126" s="229"/>
      <c r="F126" s="229"/>
      <c r="G126" s="229"/>
      <c r="H126" s="229"/>
      <c r="I126" s="233"/>
      <c r="J126" s="229"/>
      <c r="K126" s="229"/>
      <c r="L126" s="229"/>
      <c r="M126" s="229"/>
      <c r="N126" s="229"/>
      <c r="O126" s="229"/>
      <c r="P126" s="229"/>
      <c r="Q126" s="229"/>
      <c r="R126" s="229"/>
      <c r="S126" s="229"/>
      <c r="T126" s="229"/>
      <c r="U126" s="229"/>
      <c r="V126" s="229"/>
      <c r="W126" s="229"/>
      <c r="X126" s="229"/>
      <c r="Y126" s="229"/>
      <c r="Z126" s="229"/>
    </row>
    <row r="127" spans="1:26" ht="25.5" customHeight="1">
      <c r="A127" s="229"/>
      <c r="B127" s="233"/>
      <c r="C127" s="233"/>
      <c r="D127" s="233"/>
      <c r="E127" s="229"/>
      <c r="F127" s="229"/>
      <c r="G127" s="229"/>
      <c r="H127" s="229"/>
      <c r="I127" s="233"/>
      <c r="J127" s="229"/>
      <c r="K127" s="229"/>
      <c r="L127" s="229"/>
      <c r="M127" s="229"/>
      <c r="N127" s="229"/>
      <c r="O127" s="229"/>
      <c r="P127" s="229"/>
      <c r="Q127" s="229"/>
      <c r="R127" s="229"/>
      <c r="S127" s="229"/>
      <c r="T127" s="229"/>
      <c r="U127" s="229"/>
      <c r="V127" s="229"/>
      <c r="W127" s="229"/>
      <c r="X127" s="229"/>
      <c r="Y127" s="229"/>
      <c r="Z127" s="229"/>
    </row>
    <row r="128" spans="1:26" ht="25.5" customHeight="1">
      <c r="A128" s="229"/>
      <c r="B128" s="233"/>
      <c r="C128" s="233"/>
      <c r="D128" s="233"/>
      <c r="E128" s="229"/>
      <c r="F128" s="229"/>
      <c r="G128" s="229"/>
      <c r="H128" s="229"/>
      <c r="I128" s="233"/>
      <c r="J128" s="229"/>
      <c r="K128" s="229"/>
      <c r="L128" s="229"/>
      <c r="M128" s="229"/>
      <c r="N128" s="229"/>
      <c r="O128" s="229"/>
      <c r="P128" s="229"/>
      <c r="Q128" s="229"/>
      <c r="R128" s="229"/>
      <c r="S128" s="229"/>
      <c r="T128" s="229"/>
      <c r="U128" s="229"/>
      <c r="V128" s="229"/>
      <c r="W128" s="229"/>
      <c r="X128" s="229"/>
      <c r="Y128" s="229"/>
      <c r="Z128" s="229"/>
    </row>
    <row r="129" spans="1:26" ht="25.5" customHeight="1">
      <c r="A129" s="229"/>
      <c r="B129" s="233"/>
      <c r="C129" s="233"/>
      <c r="D129" s="233"/>
      <c r="E129" s="229"/>
      <c r="F129" s="229"/>
      <c r="G129" s="229"/>
      <c r="H129" s="229"/>
      <c r="I129" s="233"/>
      <c r="J129" s="229"/>
      <c r="K129" s="229"/>
      <c r="L129" s="229"/>
      <c r="M129" s="229"/>
      <c r="N129" s="229"/>
      <c r="O129" s="229"/>
      <c r="P129" s="229"/>
      <c r="Q129" s="229"/>
      <c r="R129" s="229"/>
      <c r="S129" s="229"/>
      <c r="T129" s="229"/>
      <c r="U129" s="229"/>
      <c r="V129" s="229"/>
      <c r="W129" s="229"/>
      <c r="X129" s="229"/>
      <c r="Y129" s="229"/>
      <c r="Z129" s="229"/>
    </row>
    <row r="130" spans="1:26" ht="25.5" customHeight="1">
      <c r="A130" s="229"/>
      <c r="B130" s="233"/>
      <c r="C130" s="233"/>
      <c r="D130" s="233"/>
      <c r="E130" s="229"/>
      <c r="F130" s="229"/>
      <c r="G130" s="229"/>
      <c r="H130" s="229"/>
      <c r="I130" s="233"/>
      <c r="J130" s="229"/>
      <c r="K130" s="229"/>
      <c r="L130" s="229"/>
      <c r="M130" s="229"/>
      <c r="N130" s="229"/>
      <c r="O130" s="229"/>
      <c r="P130" s="229"/>
      <c r="Q130" s="229"/>
      <c r="R130" s="229"/>
      <c r="S130" s="229"/>
      <c r="T130" s="229"/>
      <c r="U130" s="229"/>
      <c r="V130" s="229"/>
      <c r="W130" s="229"/>
      <c r="X130" s="229"/>
      <c r="Y130" s="229"/>
      <c r="Z130" s="229"/>
    </row>
    <row r="131" spans="1:26" ht="25.5" customHeight="1">
      <c r="A131" s="229"/>
      <c r="B131" s="233"/>
      <c r="C131" s="233"/>
      <c r="D131" s="233"/>
      <c r="E131" s="229"/>
      <c r="F131" s="229"/>
      <c r="G131" s="229"/>
      <c r="H131" s="229"/>
      <c r="I131" s="233"/>
      <c r="J131" s="229"/>
      <c r="K131" s="229"/>
      <c r="L131" s="229"/>
      <c r="M131" s="229"/>
      <c r="N131" s="229"/>
      <c r="O131" s="229"/>
      <c r="P131" s="229"/>
      <c r="Q131" s="229"/>
      <c r="R131" s="229"/>
      <c r="S131" s="229"/>
      <c r="T131" s="229"/>
      <c r="U131" s="229"/>
      <c r="V131" s="229"/>
      <c r="W131" s="229"/>
      <c r="X131" s="229"/>
      <c r="Y131" s="229"/>
      <c r="Z131" s="229"/>
    </row>
    <row r="132" spans="1:26" ht="25.5" customHeight="1">
      <c r="A132" s="229"/>
      <c r="B132" s="233"/>
      <c r="C132" s="233"/>
      <c r="D132" s="233"/>
      <c r="E132" s="229"/>
      <c r="F132" s="229"/>
      <c r="G132" s="229"/>
      <c r="H132" s="229"/>
      <c r="I132" s="233"/>
      <c r="J132" s="229"/>
      <c r="K132" s="229"/>
      <c r="L132" s="229"/>
      <c r="M132" s="229"/>
      <c r="N132" s="229"/>
      <c r="O132" s="229"/>
      <c r="P132" s="229"/>
      <c r="Q132" s="229"/>
      <c r="R132" s="229"/>
      <c r="S132" s="229"/>
      <c r="T132" s="229"/>
      <c r="U132" s="229"/>
      <c r="V132" s="229"/>
      <c r="W132" s="229"/>
      <c r="X132" s="229"/>
      <c r="Y132" s="229"/>
      <c r="Z132" s="229"/>
    </row>
    <row r="133" spans="1:26" ht="25.5" customHeight="1">
      <c r="A133" s="229"/>
      <c r="B133" s="233"/>
      <c r="C133" s="233"/>
      <c r="D133" s="233"/>
      <c r="E133" s="229"/>
      <c r="F133" s="229"/>
      <c r="G133" s="229"/>
      <c r="H133" s="229"/>
      <c r="I133" s="233"/>
      <c r="J133" s="229"/>
      <c r="K133" s="229"/>
      <c r="L133" s="229"/>
      <c r="M133" s="229"/>
      <c r="N133" s="229"/>
      <c r="O133" s="229"/>
      <c r="P133" s="229"/>
      <c r="Q133" s="229"/>
      <c r="R133" s="229"/>
      <c r="S133" s="229"/>
      <c r="T133" s="229"/>
      <c r="U133" s="229"/>
      <c r="V133" s="229"/>
      <c r="W133" s="229"/>
      <c r="X133" s="229"/>
      <c r="Y133" s="229"/>
      <c r="Z133" s="229"/>
    </row>
    <row r="134" spans="1:26" ht="25.5" customHeight="1">
      <c r="A134" s="229"/>
      <c r="B134" s="233"/>
      <c r="C134" s="233"/>
      <c r="D134" s="233"/>
      <c r="E134" s="229"/>
      <c r="F134" s="229"/>
      <c r="G134" s="229"/>
      <c r="H134" s="229"/>
      <c r="I134" s="233"/>
      <c r="J134" s="229"/>
      <c r="K134" s="229"/>
      <c r="L134" s="229"/>
      <c r="M134" s="229"/>
      <c r="N134" s="229"/>
      <c r="O134" s="229"/>
      <c r="P134" s="229"/>
      <c r="Q134" s="229"/>
      <c r="R134" s="229"/>
      <c r="S134" s="229"/>
      <c r="T134" s="229"/>
      <c r="U134" s="229"/>
      <c r="V134" s="229"/>
      <c r="W134" s="229"/>
      <c r="X134" s="229"/>
      <c r="Y134" s="229"/>
      <c r="Z134" s="229"/>
    </row>
    <row r="135" spans="1:26" ht="25.5" customHeight="1">
      <c r="A135" s="229"/>
      <c r="B135" s="233"/>
      <c r="C135" s="233"/>
      <c r="D135" s="233"/>
      <c r="E135" s="229"/>
      <c r="F135" s="229"/>
      <c r="G135" s="229"/>
      <c r="H135" s="229"/>
      <c r="I135" s="233"/>
      <c r="J135" s="229"/>
      <c r="K135" s="229"/>
      <c r="L135" s="229"/>
      <c r="M135" s="229"/>
      <c r="N135" s="229"/>
      <c r="O135" s="229"/>
      <c r="P135" s="229"/>
      <c r="Q135" s="229"/>
      <c r="R135" s="229"/>
      <c r="S135" s="229"/>
      <c r="T135" s="229"/>
      <c r="U135" s="229"/>
      <c r="V135" s="229"/>
      <c r="W135" s="229"/>
      <c r="X135" s="229"/>
      <c r="Y135" s="229"/>
      <c r="Z135" s="229"/>
    </row>
    <row r="136" spans="1:26" ht="25.5" customHeight="1">
      <c r="A136" s="229"/>
      <c r="B136" s="233"/>
      <c r="C136" s="233"/>
      <c r="D136" s="233"/>
      <c r="E136" s="229"/>
      <c r="F136" s="229"/>
      <c r="G136" s="229"/>
      <c r="H136" s="229"/>
      <c r="I136" s="233"/>
      <c r="J136" s="229"/>
      <c r="K136" s="229"/>
      <c r="L136" s="229"/>
      <c r="M136" s="229"/>
      <c r="N136" s="229"/>
      <c r="O136" s="229"/>
      <c r="P136" s="229"/>
      <c r="Q136" s="229"/>
      <c r="R136" s="229"/>
      <c r="S136" s="229"/>
      <c r="T136" s="229"/>
      <c r="U136" s="229"/>
      <c r="V136" s="229"/>
      <c r="W136" s="229"/>
      <c r="X136" s="229"/>
      <c r="Y136" s="229"/>
      <c r="Z136" s="229"/>
    </row>
    <row r="137" spans="1:26" ht="25.5" customHeight="1">
      <c r="A137" s="229"/>
      <c r="B137" s="233"/>
      <c r="C137" s="233"/>
      <c r="D137" s="233"/>
      <c r="E137" s="229"/>
      <c r="F137" s="229"/>
      <c r="G137" s="229"/>
      <c r="H137" s="229"/>
      <c r="I137" s="233"/>
      <c r="J137" s="229"/>
      <c r="K137" s="229"/>
      <c r="L137" s="229"/>
      <c r="M137" s="229"/>
      <c r="N137" s="229"/>
      <c r="O137" s="229"/>
      <c r="P137" s="229"/>
      <c r="Q137" s="229"/>
      <c r="R137" s="229"/>
      <c r="S137" s="229"/>
      <c r="T137" s="229"/>
      <c r="U137" s="229"/>
      <c r="V137" s="229"/>
      <c r="W137" s="229"/>
      <c r="X137" s="229"/>
      <c r="Y137" s="229"/>
      <c r="Z137" s="229"/>
    </row>
    <row r="138" spans="1:26" ht="25.5" customHeight="1">
      <c r="A138" s="229"/>
      <c r="B138" s="233"/>
      <c r="C138" s="233"/>
      <c r="D138" s="233"/>
      <c r="E138" s="229"/>
      <c r="F138" s="229"/>
      <c r="G138" s="229"/>
      <c r="H138" s="229"/>
      <c r="I138" s="233"/>
      <c r="J138" s="229"/>
      <c r="K138" s="229"/>
      <c r="L138" s="229"/>
      <c r="M138" s="229"/>
      <c r="N138" s="229"/>
      <c r="O138" s="229"/>
      <c r="P138" s="229"/>
      <c r="Q138" s="229"/>
      <c r="R138" s="229"/>
      <c r="S138" s="229"/>
      <c r="T138" s="229"/>
      <c r="U138" s="229"/>
      <c r="V138" s="229"/>
      <c r="W138" s="229"/>
      <c r="X138" s="229"/>
      <c r="Y138" s="229"/>
      <c r="Z138" s="229"/>
    </row>
    <row r="139" spans="1:26" ht="25.5" customHeight="1">
      <c r="A139" s="229"/>
      <c r="B139" s="233"/>
      <c r="C139" s="233"/>
      <c r="D139" s="233"/>
      <c r="E139" s="229"/>
      <c r="F139" s="229"/>
      <c r="G139" s="229"/>
      <c r="H139" s="229"/>
      <c r="I139" s="233"/>
      <c r="J139" s="229"/>
      <c r="K139" s="229"/>
      <c r="L139" s="229"/>
      <c r="M139" s="229"/>
      <c r="N139" s="229"/>
      <c r="O139" s="229"/>
      <c r="P139" s="229"/>
      <c r="Q139" s="229"/>
      <c r="R139" s="229"/>
      <c r="S139" s="229"/>
      <c r="T139" s="229"/>
      <c r="U139" s="229"/>
      <c r="V139" s="229"/>
      <c r="W139" s="229"/>
      <c r="X139" s="229"/>
      <c r="Y139" s="229"/>
      <c r="Z139" s="229"/>
    </row>
    <row r="140" spans="1:26" ht="25.5" customHeight="1">
      <c r="A140" s="229"/>
      <c r="B140" s="233"/>
      <c r="C140" s="233"/>
      <c r="D140" s="233"/>
      <c r="E140" s="229"/>
      <c r="F140" s="229"/>
      <c r="G140" s="229"/>
      <c r="H140" s="229"/>
      <c r="I140" s="233"/>
      <c r="J140" s="229"/>
      <c r="K140" s="229"/>
      <c r="L140" s="229"/>
      <c r="M140" s="229"/>
      <c r="N140" s="229"/>
      <c r="O140" s="229"/>
      <c r="P140" s="229"/>
      <c r="Q140" s="229"/>
      <c r="R140" s="229"/>
      <c r="S140" s="229"/>
      <c r="T140" s="229"/>
      <c r="U140" s="229"/>
      <c r="V140" s="229"/>
      <c r="W140" s="229"/>
      <c r="X140" s="229"/>
      <c r="Y140" s="229"/>
      <c r="Z140" s="229"/>
    </row>
    <row r="141" spans="1:26" ht="25.5" customHeight="1">
      <c r="A141" s="229"/>
      <c r="B141" s="233"/>
      <c r="C141" s="233"/>
      <c r="D141" s="233"/>
      <c r="E141" s="229"/>
      <c r="F141" s="229"/>
      <c r="G141" s="229"/>
      <c r="H141" s="229"/>
      <c r="I141" s="233"/>
      <c r="J141" s="229"/>
      <c r="K141" s="229"/>
      <c r="L141" s="229"/>
      <c r="M141" s="229"/>
      <c r="N141" s="229"/>
      <c r="O141" s="229"/>
      <c r="P141" s="229"/>
      <c r="Q141" s="229"/>
      <c r="R141" s="229"/>
      <c r="S141" s="229"/>
      <c r="T141" s="229"/>
      <c r="U141" s="229"/>
      <c r="V141" s="229"/>
      <c r="W141" s="229"/>
      <c r="X141" s="229"/>
      <c r="Y141" s="229"/>
      <c r="Z141" s="229"/>
    </row>
    <row r="142" spans="1:26" ht="25.5" customHeight="1">
      <c r="A142" s="229"/>
      <c r="B142" s="233"/>
      <c r="C142" s="233"/>
      <c r="D142" s="233"/>
      <c r="E142" s="229"/>
      <c r="F142" s="229"/>
      <c r="G142" s="229"/>
      <c r="H142" s="229"/>
      <c r="I142" s="233"/>
      <c r="J142" s="229"/>
      <c r="K142" s="229"/>
      <c r="L142" s="229"/>
      <c r="M142" s="229"/>
      <c r="N142" s="229"/>
      <c r="O142" s="229"/>
      <c r="P142" s="229"/>
      <c r="Q142" s="229"/>
      <c r="R142" s="229"/>
      <c r="S142" s="229"/>
      <c r="T142" s="229"/>
      <c r="U142" s="229"/>
      <c r="V142" s="229"/>
      <c r="W142" s="229"/>
      <c r="X142" s="229"/>
      <c r="Y142" s="229"/>
      <c r="Z142" s="229"/>
    </row>
    <row r="143" spans="1:26" ht="25.5" customHeight="1">
      <c r="A143" s="229"/>
      <c r="B143" s="233"/>
      <c r="C143" s="233"/>
      <c r="D143" s="233"/>
      <c r="E143" s="229"/>
      <c r="F143" s="229"/>
      <c r="G143" s="229"/>
      <c r="H143" s="229"/>
      <c r="I143" s="233"/>
      <c r="J143" s="229"/>
      <c r="K143" s="229"/>
      <c r="L143" s="229"/>
      <c r="M143" s="229"/>
      <c r="N143" s="229"/>
      <c r="O143" s="229"/>
      <c r="P143" s="229"/>
      <c r="Q143" s="229"/>
      <c r="R143" s="229"/>
      <c r="S143" s="229"/>
      <c r="T143" s="229"/>
      <c r="U143" s="229"/>
      <c r="V143" s="229"/>
      <c r="W143" s="229"/>
      <c r="X143" s="229"/>
      <c r="Y143" s="229"/>
      <c r="Z143" s="229"/>
    </row>
    <row r="144" spans="1:26" ht="25.5" customHeight="1">
      <c r="A144" s="229"/>
      <c r="B144" s="233"/>
      <c r="C144" s="233"/>
      <c r="D144" s="233"/>
      <c r="E144" s="229"/>
      <c r="F144" s="229"/>
      <c r="G144" s="229"/>
      <c r="H144" s="229"/>
      <c r="I144" s="233"/>
      <c r="J144" s="229"/>
      <c r="K144" s="229"/>
      <c r="L144" s="229"/>
      <c r="M144" s="229"/>
      <c r="N144" s="229"/>
      <c r="O144" s="229"/>
      <c r="P144" s="229"/>
      <c r="Q144" s="229"/>
      <c r="R144" s="229"/>
      <c r="S144" s="229"/>
      <c r="T144" s="229"/>
      <c r="U144" s="229"/>
      <c r="V144" s="229"/>
      <c r="W144" s="229"/>
      <c r="X144" s="229"/>
      <c r="Y144" s="229"/>
      <c r="Z144" s="229"/>
    </row>
    <row r="145" spans="1:26" ht="25.5" customHeight="1">
      <c r="A145" s="229"/>
      <c r="B145" s="233"/>
      <c r="C145" s="233"/>
      <c r="D145" s="233"/>
      <c r="E145" s="229"/>
      <c r="F145" s="229"/>
      <c r="G145" s="229"/>
      <c r="H145" s="229"/>
      <c r="I145" s="233"/>
      <c r="J145" s="229"/>
      <c r="K145" s="229"/>
      <c r="L145" s="229"/>
      <c r="M145" s="229"/>
      <c r="N145" s="229"/>
      <c r="O145" s="229"/>
      <c r="P145" s="229"/>
      <c r="Q145" s="229"/>
      <c r="R145" s="229"/>
      <c r="S145" s="229"/>
      <c r="T145" s="229"/>
      <c r="U145" s="229"/>
      <c r="V145" s="229"/>
      <c r="W145" s="229"/>
      <c r="X145" s="229"/>
      <c r="Y145" s="229"/>
      <c r="Z145" s="229"/>
    </row>
    <row r="146" spans="1:26" ht="25.5" customHeight="1">
      <c r="A146" s="229"/>
      <c r="B146" s="233"/>
      <c r="C146" s="233"/>
      <c r="D146" s="233"/>
      <c r="E146" s="229"/>
      <c r="F146" s="229"/>
      <c r="G146" s="229"/>
      <c r="H146" s="229"/>
      <c r="I146" s="233"/>
      <c r="J146" s="229"/>
      <c r="K146" s="229"/>
      <c r="L146" s="229"/>
      <c r="M146" s="229"/>
      <c r="N146" s="229"/>
      <c r="O146" s="229"/>
      <c r="P146" s="229"/>
      <c r="Q146" s="229"/>
      <c r="R146" s="229"/>
      <c r="S146" s="229"/>
      <c r="T146" s="229"/>
      <c r="U146" s="229"/>
      <c r="V146" s="229"/>
      <c r="W146" s="229"/>
      <c r="X146" s="229"/>
      <c r="Y146" s="229"/>
      <c r="Z146" s="229"/>
    </row>
    <row r="147" spans="1:26" ht="25.5" customHeight="1">
      <c r="A147" s="229"/>
      <c r="B147" s="233"/>
      <c r="C147" s="233"/>
      <c r="D147" s="233"/>
      <c r="E147" s="229"/>
      <c r="F147" s="229"/>
      <c r="G147" s="229"/>
      <c r="H147" s="229"/>
      <c r="I147" s="233"/>
      <c r="J147" s="229"/>
      <c r="K147" s="229"/>
      <c r="L147" s="229"/>
      <c r="M147" s="229"/>
      <c r="N147" s="229"/>
      <c r="O147" s="229"/>
      <c r="P147" s="229"/>
      <c r="Q147" s="229"/>
      <c r="R147" s="229"/>
      <c r="S147" s="229"/>
      <c r="T147" s="229"/>
      <c r="U147" s="229"/>
      <c r="V147" s="229"/>
      <c r="W147" s="229"/>
      <c r="X147" s="229"/>
      <c r="Y147" s="229"/>
      <c r="Z147" s="229"/>
    </row>
    <row r="148" spans="1:26" ht="25.5" customHeight="1">
      <c r="A148" s="229"/>
      <c r="B148" s="233"/>
      <c r="C148" s="233"/>
      <c r="D148" s="233"/>
      <c r="E148" s="229"/>
      <c r="F148" s="229"/>
      <c r="G148" s="229"/>
      <c r="H148" s="229"/>
      <c r="I148" s="233"/>
      <c r="J148" s="229"/>
      <c r="K148" s="229"/>
      <c r="L148" s="229"/>
      <c r="M148" s="229"/>
      <c r="N148" s="229"/>
      <c r="O148" s="229"/>
      <c r="P148" s="229"/>
      <c r="Q148" s="229"/>
      <c r="R148" s="229"/>
      <c r="S148" s="229"/>
      <c r="T148" s="229"/>
      <c r="U148" s="229"/>
      <c r="V148" s="229"/>
      <c r="W148" s="229"/>
      <c r="X148" s="229"/>
      <c r="Y148" s="229"/>
      <c r="Z148" s="229"/>
    </row>
    <row r="149" spans="1:26" ht="25.5" customHeight="1">
      <c r="A149" s="229"/>
      <c r="B149" s="233"/>
      <c r="C149" s="233"/>
      <c r="D149" s="233"/>
      <c r="E149" s="229"/>
      <c r="F149" s="229"/>
      <c r="G149" s="229"/>
      <c r="H149" s="229"/>
      <c r="I149" s="233"/>
      <c r="J149" s="229"/>
      <c r="K149" s="229"/>
      <c r="L149" s="229"/>
      <c r="M149" s="229"/>
      <c r="N149" s="229"/>
      <c r="O149" s="229"/>
      <c r="P149" s="229"/>
      <c r="Q149" s="229"/>
      <c r="R149" s="229"/>
      <c r="S149" s="229"/>
      <c r="T149" s="229"/>
      <c r="U149" s="229"/>
      <c r="V149" s="229"/>
      <c r="W149" s="229"/>
      <c r="X149" s="229"/>
      <c r="Y149" s="229"/>
      <c r="Z149" s="229"/>
    </row>
    <row r="150" spans="1:26" ht="25.5" customHeight="1">
      <c r="A150" s="229"/>
      <c r="B150" s="233"/>
      <c r="C150" s="233"/>
      <c r="D150" s="233"/>
      <c r="E150" s="229"/>
      <c r="F150" s="229"/>
      <c r="G150" s="229"/>
      <c r="H150" s="229"/>
      <c r="I150" s="233"/>
      <c r="J150" s="229"/>
      <c r="K150" s="229"/>
      <c r="L150" s="229"/>
      <c r="M150" s="229"/>
      <c r="N150" s="229"/>
      <c r="O150" s="229"/>
      <c r="P150" s="229"/>
      <c r="Q150" s="229"/>
      <c r="R150" s="229"/>
      <c r="S150" s="229"/>
      <c r="T150" s="229"/>
      <c r="U150" s="229"/>
      <c r="V150" s="229"/>
      <c r="W150" s="229"/>
      <c r="X150" s="229"/>
      <c r="Y150" s="229"/>
      <c r="Z150" s="229"/>
    </row>
    <row r="151" spans="1:26" ht="25.5" customHeight="1">
      <c r="A151" s="229"/>
      <c r="B151" s="233"/>
      <c r="C151" s="233"/>
      <c r="D151" s="233"/>
      <c r="E151" s="229"/>
      <c r="F151" s="229"/>
      <c r="G151" s="229"/>
      <c r="H151" s="229"/>
      <c r="I151" s="233"/>
      <c r="J151" s="229"/>
      <c r="K151" s="229"/>
      <c r="L151" s="229"/>
      <c r="M151" s="229"/>
      <c r="N151" s="229"/>
      <c r="O151" s="229"/>
      <c r="P151" s="229"/>
      <c r="Q151" s="229"/>
      <c r="R151" s="229"/>
      <c r="S151" s="229"/>
      <c r="T151" s="229"/>
      <c r="U151" s="229"/>
      <c r="V151" s="229"/>
      <c r="W151" s="229"/>
      <c r="X151" s="229"/>
      <c r="Y151" s="229"/>
      <c r="Z151" s="229"/>
    </row>
    <row r="152" spans="1:26" ht="25.5" customHeight="1">
      <c r="A152" s="229"/>
      <c r="B152" s="233"/>
      <c r="C152" s="233"/>
      <c r="D152" s="233"/>
      <c r="E152" s="229"/>
      <c r="F152" s="229"/>
      <c r="G152" s="229"/>
      <c r="H152" s="229"/>
      <c r="I152" s="233"/>
      <c r="J152" s="229"/>
      <c r="K152" s="229"/>
      <c r="L152" s="229"/>
      <c r="M152" s="229"/>
      <c r="N152" s="229"/>
      <c r="O152" s="229"/>
      <c r="P152" s="229"/>
      <c r="Q152" s="229"/>
      <c r="R152" s="229"/>
      <c r="S152" s="229"/>
      <c r="T152" s="229"/>
      <c r="U152" s="229"/>
      <c r="V152" s="229"/>
      <c r="W152" s="229"/>
      <c r="X152" s="229"/>
      <c r="Y152" s="229"/>
      <c r="Z152" s="229"/>
    </row>
    <row r="153" spans="1:26" ht="25.5" customHeight="1">
      <c r="A153" s="229"/>
      <c r="B153" s="233"/>
      <c r="C153" s="233"/>
      <c r="D153" s="233"/>
      <c r="E153" s="229"/>
      <c r="F153" s="229"/>
      <c r="G153" s="229"/>
      <c r="H153" s="229"/>
      <c r="I153" s="233"/>
      <c r="J153" s="229"/>
      <c r="K153" s="229"/>
      <c r="L153" s="229"/>
      <c r="M153" s="229"/>
      <c r="N153" s="229"/>
      <c r="O153" s="229"/>
      <c r="P153" s="229"/>
      <c r="Q153" s="229"/>
      <c r="R153" s="229"/>
      <c r="S153" s="229"/>
      <c r="T153" s="229"/>
      <c r="U153" s="229"/>
      <c r="V153" s="229"/>
      <c r="W153" s="229"/>
      <c r="X153" s="229"/>
      <c r="Y153" s="229"/>
      <c r="Z153" s="229"/>
    </row>
    <row r="154" spans="1:26" ht="25.5" customHeight="1">
      <c r="A154" s="229"/>
      <c r="B154" s="233"/>
      <c r="C154" s="233"/>
      <c r="D154" s="233"/>
      <c r="E154" s="229"/>
      <c r="F154" s="229"/>
      <c r="G154" s="229"/>
      <c r="H154" s="229"/>
      <c r="I154" s="233"/>
      <c r="J154" s="229"/>
      <c r="K154" s="229"/>
      <c r="L154" s="229"/>
      <c r="M154" s="229"/>
      <c r="N154" s="229"/>
      <c r="O154" s="229"/>
      <c r="P154" s="229"/>
      <c r="Q154" s="229"/>
      <c r="R154" s="229"/>
      <c r="S154" s="229"/>
      <c r="T154" s="229"/>
      <c r="U154" s="229"/>
      <c r="V154" s="229"/>
      <c r="W154" s="229"/>
      <c r="X154" s="229"/>
      <c r="Y154" s="229"/>
      <c r="Z154" s="229"/>
    </row>
    <row r="155" spans="1:26" ht="25.5" customHeight="1">
      <c r="A155" s="229"/>
      <c r="B155" s="233"/>
      <c r="C155" s="233"/>
      <c r="D155" s="233"/>
      <c r="E155" s="229"/>
      <c r="F155" s="229"/>
      <c r="G155" s="229"/>
      <c r="H155" s="229"/>
      <c r="I155" s="233"/>
      <c r="J155" s="229"/>
      <c r="K155" s="229"/>
      <c r="L155" s="229"/>
      <c r="M155" s="229"/>
      <c r="N155" s="229"/>
      <c r="O155" s="229"/>
      <c r="P155" s="229"/>
      <c r="Q155" s="229"/>
      <c r="R155" s="229"/>
      <c r="S155" s="229"/>
      <c r="T155" s="229"/>
      <c r="U155" s="229"/>
      <c r="V155" s="229"/>
      <c r="W155" s="229"/>
      <c r="X155" s="229"/>
      <c r="Y155" s="229"/>
      <c r="Z155" s="229"/>
    </row>
    <row r="156" spans="1:26" ht="25.5" customHeight="1">
      <c r="A156" s="229"/>
      <c r="B156" s="233"/>
      <c r="C156" s="233"/>
      <c r="D156" s="233"/>
      <c r="E156" s="229"/>
      <c r="F156" s="229"/>
      <c r="G156" s="229"/>
      <c r="H156" s="229"/>
      <c r="I156" s="233"/>
      <c r="J156" s="229"/>
      <c r="K156" s="229"/>
      <c r="L156" s="229"/>
      <c r="M156" s="229"/>
      <c r="N156" s="229"/>
      <c r="O156" s="229"/>
      <c r="P156" s="229"/>
      <c r="Q156" s="229"/>
      <c r="R156" s="229"/>
      <c r="S156" s="229"/>
      <c r="T156" s="229"/>
      <c r="U156" s="229"/>
      <c r="V156" s="229"/>
      <c r="W156" s="229"/>
      <c r="X156" s="229"/>
      <c r="Y156" s="229"/>
      <c r="Z156" s="229"/>
    </row>
    <row r="157" spans="1:26" ht="25.5" customHeight="1">
      <c r="A157" s="229"/>
      <c r="B157" s="233"/>
      <c r="C157" s="233"/>
      <c r="D157" s="233"/>
      <c r="E157" s="229"/>
      <c r="F157" s="229"/>
      <c r="G157" s="229"/>
      <c r="H157" s="229"/>
      <c r="I157" s="233"/>
      <c r="J157" s="229"/>
      <c r="K157" s="229"/>
      <c r="L157" s="229"/>
      <c r="M157" s="229"/>
      <c r="N157" s="229"/>
      <c r="O157" s="229"/>
      <c r="P157" s="229"/>
      <c r="Q157" s="229"/>
      <c r="R157" s="229"/>
      <c r="S157" s="229"/>
      <c r="T157" s="229"/>
      <c r="U157" s="229"/>
      <c r="V157" s="229"/>
      <c r="W157" s="229"/>
      <c r="X157" s="229"/>
      <c r="Y157" s="229"/>
      <c r="Z157" s="229"/>
    </row>
    <row r="158" spans="1:26" ht="25.5" customHeight="1">
      <c r="A158" s="229"/>
      <c r="B158" s="233"/>
      <c r="C158" s="233"/>
      <c r="D158" s="233"/>
      <c r="E158" s="229"/>
      <c r="F158" s="229"/>
      <c r="G158" s="229"/>
      <c r="H158" s="229"/>
      <c r="I158" s="233"/>
      <c r="J158" s="229"/>
      <c r="K158" s="229"/>
      <c r="L158" s="229"/>
      <c r="M158" s="229"/>
      <c r="N158" s="229"/>
      <c r="O158" s="229"/>
      <c r="P158" s="229"/>
      <c r="Q158" s="229"/>
      <c r="R158" s="229"/>
      <c r="S158" s="229"/>
      <c r="T158" s="229"/>
      <c r="U158" s="229"/>
      <c r="V158" s="229"/>
      <c r="W158" s="229"/>
      <c r="X158" s="229"/>
      <c r="Y158" s="229"/>
      <c r="Z158" s="229"/>
    </row>
    <row r="159" spans="1:26" ht="25.5" customHeight="1">
      <c r="A159" s="229"/>
      <c r="B159" s="233"/>
      <c r="C159" s="233"/>
      <c r="D159" s="233"/>
      <c r="E159" s="229"/>
      <c r="F159" s="229"/>
      <c r="G159" s="229"/>
      <c r="H159" s="229"/>
      <c r="I159" s="233"/>
      <c r="J159" s="229"/>
      <c r="K159" s="229"/>
      <c r="L159" s="229"/>
      <c r="M159" s="229"/>
      <c r="N159" s="229"/>
      <c r="O159" s="229"/>
      <c r="P159" s="229"/>
      <c r="Q159" s="229"/>
      <c r="R159" s="229"/>
      <c r="S159" s="229"/>
      <c r="T159" s="229"/>
      <c r="U159" s="229"/>
      <c r="V159" s="229"/>
      <c r="W159" s="229"/>
      <c r="X159" s="229"/>
      <c r="Y159" s="229"/>
      <c r="Z159" s="229"/>
    </row>
    <row r="160" spans="1:26" ht="25.5" customHeight="1">
      <c r="A160" s="229"/>
      <c r="B160" s="233"/>
      <c r="C160" s="233"/>
      <c r="D160" s="233"/>
      <c r="E160" s="229"/>
      <c r="F160" s="229"/>
      <c r="G160" s="229"/>
      <c r="H160" s="229"/>
      <c r="I160" s="233"/>
      <c r="J160" s="229"/>
      <c r="K160" s="229"/>
      <c r="L160" s="229"/>
      <c r="M160" s="229"/>
      <c r="N160" s="229"/>
      <c r="O160" s="229"/>
      <c r="P160" s="229"/>
      <c r="Q160" s="229"/>
      <c r="R160" s="229"/>
      <c r="S160" s="229"/>
      <c r="T160" s="229"/>
      <c r="U160" s="229"/>
      <c r="V160" s="229"/>
      <c r="W160" s="229"/>
      <c r="X160" s="229"/>
      <c r="Y160" s="229"/>
      <c r="Z160" s="229"/>
    </row>
    <row r="161" spans="1:26" ht="25.5" customHeight="1">
      <c r="A161" s="229"/>
      <c r="B161" s="233"/>
      <c r="C161" s="233"/>
      <c r="D161" s="233"/>
      <c r="E161" s="229"/>
      <c r="F161" s="229"/>
      <c r="G161" s="229"/>
      <c r="H161" s="229"/>
      <c r="I161" s="233"/>
      <c r="J161" s="229"/>
      <c r="K161" s="229"/>
      <c r="L161" s="229"/>
      <c r="M161" s="229"/>
      <c r="N161" s="229"/>
      <c r="O161" s="229"/>
      <c r="P161" s="229"/>
      <c r="Q161" s="229"/>
      <c r="R161" s="229"/>
      <c r="S161" s="229"/>
      <c r="T161" s="229"/>
      <c r="U161" s="229"/>
      <c r="V161" s="229"/>
      <c r="W161" s="229"/>
      <c r="X161" s="229"/>
      <c r="Y161" s="229"/>
      <c r="Z161" s="229"/>
    </row>
    <row r="162" spans="1:26" ht="25.5" customHeight="1">
      <c r="A162" s="229"/>
      <c r="B162" s="233"/>
      <c r="C162" s="233"/>
      <c r="D162" s="233"/>
      <c r="E162" s="229"/>
      <c r="F162" s="229"/>
      <c r="G162" s="229"/>
      <c r="H162" s="229"/>
      <c r="I162" s="233"/>
      <c r="J162" s="229"/>
      <c r="K162" s="229"/>
      <c r="L162" s="229"/>
      <c r="M162" s="229"/>
      <c r="N162" s="229"/>
      <c r="O162" s="229"/>
      <c r="P162" s="229"/>
      <c r="Q162" s="229"/>
      <c r="R162" s="229"/>
      <c r="S162" s="229"/>
      <c r="T162" s="229"/>
      <c r="U162" s="229"/>
      <c r="V162" s="229"/>
      <c r="W162" s="229"/>
      <c r="X162" s="229"/>
      <c r="Y162" s="229"/>
      <c r="Z162" s="229"/>
    </row>
    <row r="163" spans="1:26" ht="25.5" customHeight="1">
      <c r="A163" s="229"/>
      <c r="B163" s="233"/>
      <c r="C163" s="233"/>
      <c r="D163" s="233"/>
      <c r="E163" s="229"/>
      <c r="F163" s="229"/>
      <c r="G163" s="229"/>
      <c r="H163" s="229"/>
      <c r="I163" s="233"/>
      <c r="J163" s="229"/>
      <c r="K163" s="229"/>
      <c r="L163" s="229"/>
      <c r="M163" s="229"/>
      <c r="N163" s="229"/>
      <c r="O163" s="229"/>
      <c r="P163" s="229"/>
      <c r="Q163" s="229"/>
      <c r="R163" s="229"/>
      <c r="S163" s="229"/>
      <c r="T163" s="229"/>
      <c r="U163" s="229"/>
      <c r="V163" s="229"/>
      <c r="W163" s="229"/>
      <c r="X163" s="229"/>
      <c r="Y163" s="229"/>
      <c r="Z163" s="229"/>
    </row>
    <row r="164" spans="1:26" ht="25.5" customHeight="1">
      <c r="A164" s="229"/>
      <c r="B164" s="233"/>
      <c r="C164" s="233"/>
      <c r="D164" s="233"/>
      <c r="E164" s="229"/>
      <c r="F164" s="229"/>
      <c r="G164" s="229"/>
      <c r="H164" s="229"/>
      <c r="I164" s="233"/>
      <c r="J164" s="229"/>
      <c r="K164" s="229"/>
      <c r="L164" s="229"/>
      <c r="M164" s="229"/>
      <c r="N164" s="229"/>
      <c r="O164" s="229"/>
      <c r="P164" s="229"/>
      <c r="Q164" s="229"/>
      <c r="R164" s="229"/>
      <c r="S164" s="229"/>
      <c r="T164" s="229"/>
      <c r="U164" s="229"/>
      <c r="V164" s="229"/>
      <c r="W164" s="229"/>
      <c r="X164" s="229"/>
      <c r="Y164" s="229"/>
      <c r="Z164" s="229"/>
    </row>
    <row r="165" spans="1:26" ht="25.5" customHeight="1">
      <c r="A165" s="229"/>
      <c r="B165" s="233"/>
      <c r="C165" s="233"/>
      <c r="D165" s="233"/>
      <c r="E165" s="229"/>
      <c r="F165" s="229"/>
      <c r="G165" s="229"/>
      <c r="H165" s="229"/>
      <c r="I165" s="233"/>
      <c r="J165" s="229"/>
      <c r="K165" s="229"/>
      <c r="L165" s="229"/>
      <c r="M165" s="229"/>
      <c r="N165" s="229"/>
      <c r="O165" s="229"/>
      <c r="P165" s="229"/>
      <c r="Q165" s="229"/>
      <c r="R165" s="229"/>
      <c r="S165" s="229"/>
      <c r="T165" s="229"/>
      <c r="U165" s="229"/>
      <c r="V165" s="229"/>
      <c r="W165" s="229"/>
      <c r="X165" s="229"/>
      <c r="Y165" s="229"/>
      <c r="Z165" s="229"/>
    </row>
    <row r="166" spans="1:26" ht="25.5" customHeight="1">
      <c r="A166" s="229"/>
      <c r="B166" s="233"/>
      <c r="C166" s="233"/>
      <c r="D166" s="233"/>
      <c r="E166" s="229"/>
      <c r="F166" s="229"/>
      <c r="G166" s="229"/>
      <c r="H166" s="229"/>
      <c r="I166" s="233"/>
      <c r="J166" s="229"/>
      <c r="K166" s="229"/>
      <c r="L166" s="229"/>
      <c r="M166" s="229"/>
      <c r="N166" s="229"/>
      <c r="O166" s="229"/>
      <c r="P166" s="229"/>
      <c r="Q166" s="229"/>
      <c r="R166" s="229"/>
      <c r="S166" s="229"/>
      <c r="T166" s="229"/>
      <c r="U166" s="229"/>
      <c r="V166" s="229"/>
      <c r="W166" s="229"/>
      <c r="X166" s="229"/>
      <c r="Y166" s="229"/>
      <c r="Z166" s="229"/>
    </row>
    <row r="167" spans="1:26" ht="25.5" customHeight="1">
      <c r="A167" s="229"/>
      <c r="B167" s="233"/>
      <c r="C167" s="233"/>
      <c r="D167" s="233"/>
      <c r="E167" s="229"/>
      <c r="F167" s="229"/>
      <c r="G167" s="229"/>
      <c r="H167" s="229"/>
      <c r="I167" s="233"/>
      <c r="J167" s="229"/>
      <c r="K167" s="229"/>
      <c r="L167" s="229"/>
      <c r="M167" s="229"/>
      <c r="N167" s="229"/>
      <c r="O167" s="229"/>
      <c r="P167" s="229"/>
      <c r="Q167" s="229"/>
      <c r="R167" s="229"/>
      <c r="S167" s="229"/>
      <c r="T167" s="229"/>
      <c r="U167" s="229"/>
      <c r="V167" s="229"/>
      <c r="W167" s="229"/>
      <c r="X167" s="229"/>
      <c r="Y167" s="229"/>
      <c r="Z167" s="229"/>
    </row>
    <row r="168" spans="1:26" ht="25.5" customHeight="1">
      <c r="A168" s="229"/>
      <c r="B168" s="233"/>
      <c r="C168" s="233"/>
      <c r="D168" s="233"/>
      <c r="E168" s="229"/>
      <c r="F168" s="229"/>
      <c r="G168" s="229"/>
      <c r="H168" s="229"/>
      <c r="I168" s="233"/>
      <c r="J168" s="229"/>
      <c r="K168" s="229"/>
      <c r="L168" s="229"/>
      <c r="M168" s="229"/>
      <c r="N168" s="229"/>
      <c r="O168" s="229"/>
      <c r="P168" s="229"/>
      <c r="Q168" s="229"/>
      <c r="R168" s="229"/>
      <c r="S168" s="229"/>
      <c r="T168" s="229"/>
      <c r="U168" s="229"/>
      <c r="V168" s="229"/>
      <c r="W168" s="229"/>
      <c r="X168" s="229"/>
      <c r="Y168" s="229"/>
      <c r="Z168" s="229"/>
    </row>
    <row r="169" spans="1:26" ht="25.5" customHeight="1">
      <c r="A169" s="229"/>
      <c r="B169" s="233"/>
      <c r="C169" s="233"/>
      <c r="D169" s="233"/>
      <c r="E169" s="229"/>
      <c r="F169" s="229"/>
      <c r="G169" s="229"/>
      <c r="H169" s="229"/>
      <c r="I169" s="233"/>
      <c r="J169" s="229"/>
      <c r="K169" s="229"/>
      <c r="L169" s="229"/>
      <c r="M169" s="229"/>
      <c r="N169" s="229"/>
      <c r="O169" s="229"/>
      <c r="P169" s="229"/>
      <c r="Q169" s="229"/>
      <c r="R169" s="229"/>
      <c r="S169" s="229"/>
      <c r="T169" s="229"/>
      <c r="U169" s="229"/>
      <c r="V169" s="229"/>
      <c r="W169" s="229"/>
      <c r="X169" s="229"/>
      <c r="Y169" s="229"/>
      <c r="Z169" s="229"/>
    </row>
    <row r="170" spans="1:26" ht="25.5" customHeight="1">
      <c r="A170" s="229"/>
      <c r="B170" s="233"/>
      <c r="C170" s="233"/>
      <c r="D170" s="233"/>
      <c r="E170" s="229"/>
      <c r="F170" s="229"/>
      <c r="G170" s="229"/>
      <c r="H170" s="229"/>
      <c r="I170" s="233"/>
      <c r="J170" s="229"/>
      <c r="K170" s="229"/>
      <c r="L170" s="229"/>
      <c r="M170" s="229"/>
      <c r="N170" s="229"/>
      <c r="O170" s="229"/>
      <c r="P170" s="229"/>
      <c r="Q170" s="229"/>
      <c r="R170" s="229"/>
      <c r="S170" s="229"/>
      <c r="T170" s="229"/>
      <c r="U170" s="229"/>
      <c r="V170" s="229"/>
      <c r="W170" s="229"/>
      <c r="X170" s="229"/>
      <c r="Y170" s="229"/>
      <c r="Z170" s="229"/>
    </row>
    <row r="171" spans="1:26" ht="25.5" customHeight="1">
      <c r="A171" s="229"/>
      <c r="B171" s="233"/>
      <c r="C171" s="233"/>
      <c r="D171" s="233"/>
      <c r="E171" s="229"/>
      <c r="F171" s="229"/>
      <c r="G171" s="229"/>
      <c r="H171" s="229"/>
      <c r="I171" s="233"/>
      <c r="J171" s="229"/>
      <c r="K171" s="229"/>
      <c r="L171" s="229"/>
      <c r="M171" s="229"/>
      <c r="N171" s="229"/>
      <c r="O171" s="229"/>
      <c r="P171" s="229"/>
      <c r="Q171" s="229"/>
      <c r="R171" s="229"/>
      <c r="S171" s="229"/>
      <c r="T171" s="229"/>
      <c r="U171" s="229"/>
      <c r="V171" s="229"/>
      <c r="W171" s="229"/>
      <c r="X171" s="229"/>
      <c r="Y171" s="229"/>
      <c r="Z171" s="229"/>
    </row>
    <row r="172" spans="1:26" ht="25.5" customHeight="1">
      <c r="A172" s="229"/>
      <c r="B172" s="233"/>
      <c r="C172" s="233"/>
      <c r="D172" s="233"/>
      <c r="E172" s="229"/>
      <c r="F172" s="229"/>
      <c r="G172" s="229"/>
      <c r="H172" s="229"/>
      <c r="I172" s="233"/>
      <c r="J172" s="229"/>
      <c r="K172" s="229"/>
      <c r="L172" s="229"/>
      <c r="M172" s="229"/>
      <c r="N172" s="229"/>
      <c r="O172" s="229"/>
      <c r="P172" s="229"/>
      <c r="Q172" s="229"/>
      <c r="R172" s="229"/>
      <c r="S172" s="229"/>
      <c r="T172" s="229"/>
      <c r="U172" s="229"/>
      <c r="V172" s="229"/>
      <c r="W172" s="229"/>
      <c r="X172" s="229"/>
      <c r="Y172" s="229"/>
      <c r="Z172" s="229"/>
    </row>
    <row r="173" spans="1:26" ht="25.5" customHeight="1">
      <c r="A173" s="229"/>
      <c r="B173" s="233"/>
      <c r="C173" s="233"/>
      <c r="D173" s="233"/>
      <c r="E173" s="229"/>
      <c r="F173" s="229"/>
      <c r="G173" s="229"/>
      <c r="H173" s="229"/>
      <c r="I173" s="233"/>
      <c r="J173" s="229"/>
      <c r="K173" s="229"/>
      <c r="L173" s="229"/>
      <c r="M173" s="229"/>
      <c r="N173" s="229"/>
      <c r="O173" s="229"/>
      <c r="P173" s="229"/>
      <c r="Q173" s="229"/>
      <c r="R173" s="229"/>
      <c r="S173" s="229"/>
      <c r="T173" s="229"/>
      <c r="U173" s="229"/>
      <c r="V173" s="229"/>
      <c r="W173" s="229"/>
      <c r="X173" s="229"/>
      <c r="Y173" s="229"/>
      <c r="Z173" s="229"/>
    </row>
    <row r="174" spans="1:26" ht="25.5" customHeight="1">
      <c r="A174" s="229"/>
      <c r="B174" s="233"/>
      <c r="C174" s="233"/>
      <c r="D174" s="233"/>
      <c r="E174" s="229"/>
      <c r="F174" s="229"/>
      <c r="G174" s="229"/>
      <c r="H174" s="229"/>
      <c r="I174" s="233"/>
      <c r="J174" s="229"/>
      <c r="K174" s="229"/>
      <c r="L174" s="229"/>
      <c r="M174" s="229"/>
      <c r="N174" s="229"/>
      <c r="O174" s="229"/>
      <c r="P174" s="229"/>
      <c r="Q174" s="229"/>
      <c r="R174" s="229"/>
      <c r="S174" s="229"/>
      <c r="T174" s="229"/>
      <c r="U174" s="229"/>
      <c r="V174" s="229"/>
      <c r="W174" s="229"/>
      <c r="X174" s="229"/>
      <c r="Y174" s="229"/>
      <c r="Z174" s="229"/>
    </row>
    <row r="175" spans="1:26" ht="25.5" customHeight="1">
      <c r="A175" s="229"/>
      <c r="B175" s="233"/>
      <c r="C175" s="233"/>
      <c r="D175" s="233"/>
      <c r="E175" s="229"/>
      <c r="F175" s="229"/>
      <c r="G175" s="229"/>
      <c r="H175" s="229"/>
      <c r="I175" s="233"/>
      <c r="J175" s="229"/>
      <c r="K175" s="229"/>
      <c r="L175" s="229"/>
      <c r="M175" s="229"/>
      <c r="N175" s="229"/>
      <c r="O175" s="229"/>
      <c r="P175" s="229"/>
      <c r="Q175" s="229"/>
      <c r="R175" s="229"/>
      <c r="S175" s="229"/>
      <c r="T175" s="229"/>
      <c r="U175" s="229"/>
      <c r="V175" s="229"/>
      <c r="W175" s="229"/>
      <c r="X175" s="229"/>
      <c r="Y175" s="229"/>
      <c r="Z175" s="229"/>
    </row>
    <row r="176" spans="1:26" ht="25.5" customHeight="1">
      <c r="A176" s="229"/>
      <c r="B176" s="233"/>
      <c r="C176" s="233"/>
      <c r="D176" s="233"/>
      <c r="E176" s="229"/>
      <c r="F176" s="229"/>
      <c r="G176" s="229"/>
      <c r="H176" s="229"/>
      <c r="I176" s="233"/>
      <c r="J176" s="229"/>
      <c r="K176" s="229"/>
      <c r="L176" s="229"/>
      <c r="M176" s="229"/>
      <c r="N176" s="229"/>
      <c r="O176" s="229"/>
      <c r="P176" s="229"/>
      <c r="Q176" s="229"/>
      <c r="R176" s="229"/>
      <c r="S176" s="229"/>
      <c r="T176" s="229"/>
      <c r="U176" s="229"/>
      <c r="V176" s="229"/>
      <c r="W176" s="229"/>
      <c r="X176" s="229"/>
      <c r="Y176" s="229"/>
      <c r="Z176" s="229"/>
    </row>
    <row r="177" spans="1:26" ht="25.5" customHeight="1">
      <c r="A177" s="229"/>
      <c r="B177" s="233"/>
      <c r="C177" s="233"/>
      <c r="D177" s="233"/>
      <c r="E177" s="229"/>
      <c r="F177" s="229"/>
      <c r="G177" s="229"/>
      <c r="H177" s="229"/>
      <c r="I177" s="233"/>
      <c r="J177" s="229"/>
      <c r="K177" s="229"/>
      <c r="L177" s="229"/>
      <c r="M177" s="229"/>
      <c r="N177" s="229"/>
      <c r="O177" s="229"/>
      <c r="P177" s="229"/>
      <c r="Q177" s="229"/>
      <c r="R177" s="229"/>
      <c r="S177" s="229"/>
      <c r="T177" s="229"/>
      <c r="U177" s="229"/>
      <c r="V177" s="229"/>
      <c r="W177" s="229"/>
      <c r="X177" s="229"/>
      <c r="Y177" s="229"/>
      <c r="Z177" s="229"/>
    </row>
    <row r="178" spans="1:26" ht="25.5" customHeight="1">
      <c r="A178" s="229"/>
      <c r="B178" s="233"/>
      <c r="C178" s="233"/>
      <c r="D178" s="233"/>
      <c r="E178" s="229"/>
      <c r="F178" s="229"/>
      <c r="G178" s="229"/>
      <c r="H178" s="229"/>
      <c r="I178" s="233"/>
      <c r="J178" s="229"/>
      <c r="K178" s="229"/>
      <c r="L178" s="229"/>
      <c r="M178" s="229"/>
      <c r="N178" s="229"/>
      <c r="O178" s="229"/>
      <c r="P178" s="229"/>
      <c r="Q178" s="229"/>
      <c r="R178" s="229"/>
      <c r="S178" s="229"/>
      <c r="T178" s="229"/>
      <c r="U178" s="229"/>
      <c r="V178" s="229"/>
      <c r="W178" s="229"/>
      <c r="X178" s="229"/>
      <c r="Y178" s="229"/>
      <c r="Z178" s="229"/>
    </row>
    <row r="179" spans="1:26" ht="25.5" customHeight="1">
      <c r="A179" s="229"/>
      <c r="B179" s="233"/>
      <c r="C179" s="233"/>
      <c r="D179" s="233"/>
      <c r="E179" s="229"/>
      <c r="F179" s="229"/>
      <c r="G179" s="229"/>
      <c r="H179" s="229"/>
      <c r="I179" s="233"/>
      <c r="J179" s="229"/>
      <c r="K179" s="229"/>
      <c r="L179" s="229"/>
      <c r="M179" s="229"/>
      <c r="N179" s="229"/>
      <c r="O179" s="229"/>
      <c r="P179" s="229"/>
      <c r="Q179" s="229"/>
      <c r="R179" s="229"/>
      <c r="S179" s="229"/>
      <c r="T179" s="229"/>
      <c r="U179" s="229"/>
      <c r="V179" s="229"/>
      <c r="W179" s="229"/>
      <c r="X179" s="229"/>
      <c r="Y179" s="229"/>
      <c r="Z179" s="229"/>
    </row>
    <row r="180" spans="1:26" ht="25.5" customHeight="1">
      <c r="A180" s="229"/>
      <c r="B180" s="233"/>
      <c r="C180" s="233"/>
      <c r="D180" s="233"/>
      <c r="E180" s="229"/>
      <c r="F180" s="229"/>
      <c r="G180" s="229"/>
      <c r="H180" s="229"/>
      <c r="I180" s="233"/>
      <c r="J180" s="229"/>
      <c r="K180" s="229"/>
      <c r="L180" s="229"/>
      <c r="M180" s="229"/>
      <c r="N180" s="229"/>
      <c r="O180" s="229"/>
      <c r="P180" s="229"/>
      <c r="Q180" s="229"/>
      <c r="R180" s="229"/>
      <c r="S180" s="229"/>
      <c r="T180" s="229"/>
      <c r="U180" s="229"/>
      <c r="V180" s="229"/>
      <c r="W180" s="229"/>
      <c r="X180" s="229"/>
      <c r="Y180" s="229"/>
      <c r="Z180" s="229"/>
    </row>
    <row r="181" spans="1:26" ht="25.5" customHeight="1">
      <c r="A181" s="229"/>
      <c r="B181" s="233"/>
      <c r="C181" s="233"/>
      <c r="D181" s="233"/>
      <c r="E181" s="229"/>
      <c r="F181" s="229"/>
      <c r="G181" s="229"/>
      <c r="H181" s="229"/>
      <c r="I181" s="233"/>
      <c r="J181" s="229"/>
      <c r="K181" s="229"/>
      <c r="L181" s="229"/>
      <c r="M181" s="229"/>
      <c r="N181" s="229"/>
      <c r="O181" s="229"/>
      <c r="P181" s="229"/>
      <c r="Q181" s="229"/>
      <c r="R181" s="229"/>
      <c r="S181" s="229"/>
      <c r="T181" s="229"/>
      <c r="U181" s="229"/>
      <c r="V181" s="229"/>
      <c r="W181" s="229"/>
      <c r="X181" s="229"/>
      <c r="Y181" s="229"/>
      <c r="Z181" s="229"/>
    </row>
    <row r="182" spans="1:26" ht="25.5" customHeight="1">
      <c r="A182" s="229"/>
      <c r="B182" s="233"/>
      <c r="C182" s="233"/>
      <c r="D182" s="233"/>
      <c r="E182" s="229"/>
      <c r="F182" s="229"/>
      <c r="G182" s="229"/>
      <c r="H182" s="229"/>
      <c r="I182" s="233"/>
      <c r="J182" s="229"/>
      <c r="K182" s="229"/>
      <c r="L182" s="229"/>
      <c r="M182" s="229"/>
      <c r="N182" s="229"/>
      <c r="O182" s="229"/>
      <c r="P182" s="229"/>
      <c r="Q182" s="229"/>
      <c r="R182" s="229"/>
      <c r="S182" s="229"/>
      <c r="T182" s="229"/>
      <c r="U182" s="229"/>
      <c r="V182" s="229"/>
      <c r="W182" s="229"/>
      <c r="X182" s="229"/>
      <c r="Y182" s="229"/>
      <c r="Z182" s="229"/>
    </row>
    <row r="183" spans="1:26" ht="25.5" customHeight="1">
      <c r="A183" s="229"/>
      <c r="B183" s="233"/>
      <c r="C183" s="233"/>
      <c r="D183" s="233"/>
      <c r="E183" s="229"/>
      <c r="F183" s="229"/>
      <c r="G183" s="229"/>
      <c r="H183" s="229"/>
      <c r="I183" s="233"/>
      <c r="J183" s="229"/>
      <c r="K183" s="229"/>
      <c r="L183" s="229"/>
      <c r="M183" s="229"/>
      <c r="N183" s="229"/>
      <c r="O183" s="229"/>
      <c r="P183" s="229"/>
      <c r="Q183" s="229"/>
      <c r="R183" s="229"/>
      <c r="S183" s="229"/>
      <c r="T183" s="229"/>
      <c r="U183" s="229"/>
      <c r="V183" s="229"/>
      <c r="W183" s="229"/>
      <c r="X183" s="229"/>
      <c r="Y183" s="229"/>
      <c r="Z183" s="229"/>
    </row>
    <row r="184" spans="1:26" ht="25.5" customHeight="1">
      <c r="A184" s="229"/>
      <c r="B184" s="233"/>
      <c r="C184" s="233"/>
      <c r="D184" s="233"/>
      <c r="E184" s="229"/>
      <c r="F184" s="229"/>
      <c r="G184" s="229"/>
      <c r="H184" s="229"/>
      <c r="I184" s="233"/>
      <c r="J184" s="229"/>
      <c r="K184" s="229"/>
      <c r="L184" s="229"/>
      <c r="M184" s="229"/>
      <c r="N184" s="229"/>
      <c r="O184" s="229"/>
      <c r="P184" s="229"/>
      <c r="Q184" s="229"/>
      <c r="R184" s="229"/>
      <c r="S184" s="229"/>
      <c r="T184" s="229"/>
      <c r="U184" s="229"/>
      <c r="V184" s="229"/>
      <c r="W184" s="229"/>
      <c r="X184" s="229"/>
      <c r="Y184" s="229"/>
      <c r="Z184" s="229"/>
    </row>
    <row r="185" spans="1:26" ht="25.5" customHeight="1">
      <c r="A185" s="229"/>
      <c r="B185" s="233"/>
      <c r="C185" s="233"/>
      <c r="D185" s="233"/>
      <c r="E185" s="229"/>
      <c r="F185" s="229"/>
      <c r="G185" s="229"/>
      <c r="H185" s="229"/>
      <c r="I185" s="233"/>
      <c r="J185" s="229"/>
      <c r="K185" s="229"/>
      <c r="L185" s="229"/>
      <c r="M185" s="229"/>
      <c r="N185" s="229"/>
      <c r="O185" s="229"/>
      <c r="P185" s="229"/>
      <c r="Q185" s="229"/>
      <c r="R185" s="229"/>
      <c r="S185" s="229"/>
      <c r="T185" s="229"/>
      <c r="U185" s="229"/>
      <c r="V185" s="229"/>
      <c r="W185" s="229"/>
      <c r="X185" s="229"/>
      <c r="Y185" s="229"/>
      <c r="Z185" s="229"/>
    </row>
    <row r="186" spans="1:26" ht="25.5" customHeight="1">
      <c r="A186" s="229"/>
      <c r="B186" s="233"/>
      <c r="C186" s="233"/>
      <c r="D186" s="233"/>
      <c r="E186" s="229"/>
      <c r="F186" s="229"/>
      <c r="G186" s="229"/>
      <c r="H186" s="229"/>
      <c r="I186" s="233"/>
      <c r="J186" s="229"/>
      <c r="K186" s="229"/>
      <c r="L186" s="229"/>
      <c r="M186" s="229"/>
      <c r="N186" s="229"/>
      <c r="O186" s="229"/>
      <c r="P186" s="229"/>
      <c r="Q186" s="229"/>
      <c r="R186" s="229"/>
      <c r="S186" s="229"/>
      <c r="T186" s="229"/>
      <c r="U186" s="229"/>
      <c r="V186" s="229"/>
      <c r="W186" s="229"/>
      <c r="X186" s="229"/>
      <c r="Y186" s="229"/>
      <c r="Z186" s="229"/>
    </row>
    <row r="187" spans="1:26" ht="25.5" customHeight="1">
      <c r="A187" s="229"/>
      <c r="B187" s="233"/>
      <c r="C187" s="233"/>
      <c r="D187" s="233"/>
      <c r="E187" s="229"/>
      <c r="F187" s="229"/>
      <c r="G187" s="229"/>
      <c r="H187" s="229"/>
      <c r="I187" s="233"/>
      <c r="J187" s="229"/>
      <c r="K187" s="229"/>
      <c r="L187" s="229"/>
      <c r="M187" s="229"/>
      <c r="N187" s="229"/>
      <c r="O187" s="229"/>
      <c r="P187" s="229"/>
      <c r="Q187" s="229"/>
      <c r="R187" s="229"/>
      <c r="S187" s="229"/>
      <c r="T187" s="229"/>
      <c r="U187" s="229"/>
      <c r="V187" s="229"/>
      <c r="W187" s="229"/>
      <c r="X187" s="229"/>
      <c r="Y187" s="229"/>
      <c r="Z187" s="229"/>
    </row>
    <row r="188" spans="1:26" ht="25.5" customHeight="1">
      <c r="A188" s="229"/>
      <c r="B188" s="233"/>
      <c r="C188" s="233"/>
      <c r="D188" s="233"/>
      <c r="E188" s="229"/>
      <c r="F188" s="229"/>
      <c r="G188" s="229"/>
      <c r="H188" s="229"/>
      <c r="I188" s="233"/>
      <c r="J188" s="229"/>
      <c r="K188" s="229"/>
      <c r="L188" s="229"/>
      <c r="M188" s="229"/>
      <c r="N188" s="229"/>
      <c r="O188" s="229"/>
      <c r="P188" s="229"/>
      <c r="Q188" s="229"/>
      <c r="R188" s="229"/>
      <c r="S188" s="229"/>
      <c r="T188" s="229"/>
      <c r="U188" s="229"/>
      <c r="V188" s="229"/>
      <c r="W188" s="229"/>
      <c r="X188" s="229"/>
      <c r="Y188" s="229"/>
      <c r="Z188" s="229"/>
    </row>
    <row r="189" spans="1:26" ht="25.5" customHeight="1">
      <c r="A189" s="229"/>
      <c r="B189" s="233"/>
      <c r="C189" s="233"/>
      <c r="D189" s="233"/>
      <c r="E189" s="229"/>
      <c r="F189" s="229"/>
      <c r="G189" s="229"/>
      <c r="H189" s="229"/>
      <c r="I189" s="233"/>
      <c r="J189" s="229"/>
      <c r="K189" s="229"/>
      <c r="L189" s="229"/>
      <c r="M189" s="229"/>
      <c r="N189" s="229"/>
      <c r="O189" s="229"/>
      <c r="P189" s="229"/>
      <c r="Q189" s="229"/>
      <c r="R189" s="229"/>
      <c r="S189" s="229"/>
      <c r="T189" s="229"/>
      <c r="U189" s="229"/>
      <c r="V189" s="229"/>
      <c r="W189" s="229"/>
      <c r="X189" s="229"/>
      <c r="Y189" s="229"/>
      <c r="Z189" s="229"/>
    </row>
    <row r="190" spans="1:26" ht="25.5" customHeight="1">
      <c r="A190" s="229"/>
      <c r="B190" s="233"/>
      <c r="C190" s="233"/>
      <c r="D190" s="233"/>
      <c r="E190" s="229"/>
      <c r="F190" s="229"/>
      <c r="G190" s="229"/>
      <c r="H190" s="229"/>
      <c r="I190" s="233"/>
      <c r="J190" s="229"/>
      <c r="K190" s="229"/>
      <c r="L190" s="229"/>
      <c r="M190" s="229"/>
      <c r="N190" s="229"/>
      <c r="O190" s="229"/>
      <c r="P190" s="229"/>
      <c r="Q190" s="229"/>
      <c r="R190" s="229"/>
      <c r="S190" s="229"/>
      <c r="T190" s="229"/>
      <c r="U190" s="229"/>
      <c r="V190" s="229"/>
      <c r="W190" s="229"/>
      <c r="X190" s="229"/>
      <c r="Y190" s="229"/>
      <c r="Z190" s="229"/>
    </row>
    <row r="191" spans="1:26" ht="25.5" customHeight="1">
      <c r="A191" s="229"/>
      <c r="B191" s="233"/>
      <c r="C191" s="233"/>
      <c r="D191" s="233"/>
      <c r="E191" s="229"/>
      <c r="F191" s="229"/>
      <c r="G191" s="229"/>
      <c r="H191" s="229"/>
      <c r="I191" s="233"/>
      <c r="J191" s="229"/>
      <c r="K191" s="229"/>
      <c r="L191" s="229"/>
      <c r="M191" s="229"/>
      <c r="N191" s="229"/>
      <c r="O191" s="229"/>
      <c r="P191" s="229"/>
      <c r="Q191" s="229"/>
      <c r="R191" s="229"/>
      <c r="S191" s="229"/>
      <c r="T191" s="229"/>
      <c r="U191" s="229"/>
      <c r="V191" s="229"/>
      <c r="W191" s="229"/>
      <c r="X191" s="229"/>
      <c r="Y191" s="229"/>
      <c r="Z191" s="229"/>
    </row>
    <row r="192" spans="1:26" ht="25.5" customHeight="1">
      <c r="A192" s="229"/>
      <c r="B192" s="233"/>
      <c r="C192" s="233"/>
      <c r="D192" s="233"/>
      <c r="E192" s="229"/>
      <c r="F192" s="229"/>
      <c r="G192" s="229"/>
      <c r="H192" s="229"/>
      <c r="I192" s="233"/>
      <c r="J192" s="229"/>
      <c r="K192" s="229"/>
      <c r="L192" s="229"/>
      <c r="M192" s="229"/>
      <c r="N192" s="229"/>
      <c r="O192" s="229"/>
      <c r="P192" s="229"/>
      <c r="Q192" s="229"/>
      <c r="R192" s="229"/>
      <c r="S192" s="229"/>
      <c r="T192" s="229"/>
      <c r="U192" s="229"/>
      <c r="V192" s="229"/>
      <c r="W192" s="229"/>
      <c r="X192" s="229"/>
      <c r="Y192" s="229"/>
      <c r="Z192" s="229"/>
    </row>
    <row r="193" spans="1:26" ht="25.5" customHeight="1">
      <c r="A193" s="229"/>
      <c r="B193" s="233"/>
      <c r="C193" s="233"/>
      <c r="D193" s="233"/>
      <c r="E193" s="229"/>
      <c r="F193" s="229"/>
      <c r="G193" s="229"/>
      <c r="H193" s="229"/>
      <c r="I193" s="233"/>
      <c r="J193" s="229"/>
      <c r="K193" s="229"/>
      <c r="L193" s="229"/>
      <c r="M193" s="229"/>
      <c r="N193" s="229"/>
      <c r="O193" s="229"/>
      <c r="P193" s="229"/>
      <c r="Q193" s="229"/>
      <c r="R193" s="229"/>
      <c r="S193" s="229"/>
      <c r="T193" s="229"/>
      <c r="U193" s="229"/>
      <c r="V193" s="229"/>
      <c r="W193" s="229"/>
      <c r="X193" s="229"/>
      <c r="Y193" s="229"/>
      <c r="Z193" s="229"/>
    </row>
    <row r="194" spans="1:26" ht="25.5" customHeight="1">
      <c r="A194" s="229"/>
      <c r="B194" s="233"/>
      <c r="C194" s="233"/>
      <c r="D194" s="233"/>
      <c r="E194" s="229"/>
      <c r="F194" s="229"/>
      <c r="G194" s="229"/>
      <c r="H194" s="229"/>
      <c r="I194" s="233"/>
      <c r="J194" s="229"/>
      <c r="K194" s="229"/>
      <c r="L194" s="229"/>
      <c r="M194" s="229"/>
      <c r="N194" s="229"/>
      <c r="O194" s="229"/>
      <c r="P194" s="229"/>
      <c r="Q194" s="229"/>
      <c r="R194" s="229"/>
      <c r="S194" s="229"/>
      <c r="T194" s="229"/>
      <c r="U194" s="229"/>
      <c r="V194" s="229"/>
      <c r="W194" s="229"/>
      <c r="X194" s="229"/>
      <c r="Y194" s="229"/>
      <c r="Z194" s="229"/>
    </row>
    <row r="195" spans="1:26" ht="25.5" customHeight="1">
      <c r="A195" s="229"/>
      <c r="B195" s="233"/>
      <c r="C195" s="233"/>
      <c r="D195" s="233"/>
      <c r="E195" s="229"/>
      <c r="F195" s="229"/>
      <c r="G195" s="229"/>
      <c r="H195" s="229"/>
      <c r="I195" s="233"/>
      <c r="J195" s="229"/>
      <c r="K195" s="229"/>
      <c r="L195" s="229"/>
      <c r="M195" s="229"/>
      <c r="N195" s="229"/>
      <c r="O195" s="229"/>
      <c r="P195" s="229"/>
      <c r="Q195" s="229"/>
      <c r="R195" s="229"/>
      <c r="S195" s="229"/>
      <c r="T195" s="229"/>
      <c r="U195" s="229"/>
      <c r="V195" s="229"/>
      <c r="W195" s="229"/>
      <c r="X195" s="229"/>
      <c r="Y195" s="229"/>
      <c r="Z195" s="229"/>
    </row>
    <row r="196" spans="1:26" ht="25.5" customHeight="1">
      <c r="A196" s="229"/>
      <c r="B196" s="233"/>
      <c r="C196" s="233"/>
      <c r="D196" s="233"/>
      <c r="E196" s="229"/>
      <c r="F196" s="229"/>
      <c r="G196" s="229"/>
      <c r="H196" s="229"/>
      <c r="I196" s="233"/>
      <c r="J196" s="229"/>
      <c r="K196" s="229"/>
      <c r="L196" s="229"/>
      <c r="M196" s="229"/>
      <c r="N196" s="229"/>
      <c r="O196" s="229"/>
      <c r="P196" s="229"/>
      <c r="Q196" s="229"/>
      <c r="R196" s="229"/>
      <c r="S196" s="229"/>
      <c r="T196" s="229"/>
      <c r="U196" s="229"/>
      <c r="V196" s="229"/>
      <c r="W196" s="229"/>
      <c r="X196" s="229"/>
      <c r="Y196" s="229"/>
      <c r="Z196" s="229"/>
    </row>
    <row r="197" spans="1:26" ht="25.5" customHeight="1">
      <c r="A197" s="229"/>
      <c r="B197" s="233"/>
      <c r="C197" s="233"/>
      <c r="D197" s="233"/>
      <c r="E197" s="229"/>
      <c r="F197" s="229"/>
      <c r="G197" s="229"/>
      <c r="H197" s="229"/>
      <c r="I197" s="233"/>
      <c r="J197" s="229"/>
      <c r="K197" s="229"/>
      <c r="L197" s="229"/>
      <c r="M197" s="229"/>
      <c r="N197" s="229"/>
      <c r="O197" s="229"/>
      <c r="P197" s="229"/>
      <c r="Q197" s="229"/>
      <c r="R197" s="229"/>
      <c r="S197" s="229"/>
      <c r="T197" s="229"/>
      <c r="U197" s="229"/>
      <c r="V197" s="229"/>
      <c r="W197" s="229"/>
      <c r="X197" s="229"/>
      <c r="Y197" s="229"/>
      <c r="Z197" s="229"/>
    </row>
    <row r="198" spans="1:26" ht="25.5" customHeight="1">
      <c r="A198" s="229"/>
      <c r="B198" s="233"/>
      <c r="C198" s="233"/>
      <c r="D198" s="233"/>
      <c r="E198" s="229"/>
      <c r="F198" s="229"/>
      <c r="G198" s="229"/>
      <c r="H198" s="229"/>
      <c r="I198" s="233"/>
      <c r="J198" s="229"/>
      <c r="K198" s="229"/>
      <c r="L198" s="229"/>
      <c r="M198" s="229"/>
      <c r="N198" s="229"/>
      <c r="O198" s="229"/>
      <c r="P198" s="229"/>
      <c r="Q198" s="229"/>
      <c r="R198" s="229"/>
      <c r="S198" s="229"/>
      <c r="T198" s="229"/>
      <c r="U198" s="229"/>
      <c r="V198" s="229"/>
      <c r="W198" s="229"/>
      <c r="X198" s="229"/>
      <c r="Y198" s="229"/>
      <c r="Z198" s="229"/>
    </row>
    <row r="199" spans="1:26" ht="25.5" customHeight="1">
      <c r="A199" s="229"/>
      <c r="B199" s="233"/>
      <c r="C199" s="233"/>
      <c r="D199" s="233"/>
      <c r="E199" s="229"/>
      <c r="F199" s="229"/>
      <c r="G199" s="229"/>
      <c r="H199" s="229"/>
      <c r="I199" s="233"/>
      <c r="J199" s="229"/>
      <c r="K199" s="229"/>
      <c r="L199" s="229"/>
      <c r="M199" s="229"/>
      <c r="N199" s="229"/>
      <c r="O199" s="229"/>
      <c r="P199" s="229"/>
      <c r="Q199" s="229"/>
      <c r="R199" s="229"/>
      <c r="S199" s="229"/>
      <c r="T199" s="229"/>
      <c r="U199" s="229"/>
      <c r="V199" s="229"/>
      <c r="W199" s="229"/>
      <c r="X199" s="229"/>
      <c r="Y199" s="229"/>
      <c r="Z199" s="229"/>
    </row>
    <row r="200" spans="1:26" ht="25.5" customHeight="1">
      <c r="A200" s="229"/>
      <c r="B200" s="233"/>
      <c r="C200" s="233"/>
      <c r="D200" s="233"/>
      <c r="E200" s="229"/>
      <c r="F200" s="229"/>
      <c r="G200" s="229"/>
      <c r="H200" s="229"/>
      <c r="I200" s="233"/>
      <c r="J200" s="229"/>
      <c r="K200" s="229"/>
      <c r="L200" s="229"/>
      <c r="M200" s="229"/>
      <c r="N200" s="229"/>
      <c r="O200" s="229"/>
      <c r="P200" s="229"/>
      <c r="Q200" s="229"/>
      <c r="R200" s="229"/>
      <c r="S200" s="229"/>
      <c r="T200" s="229"/>
      <c r="U200" s="229"/>
      <c r="V200" s="229"/>
      <c r="W200" s="229"/>
      <c r="X200" s="229"/>
      <c r="Y200" s="229"/>
      <c r="Z200" s="229"/>
    </row>
    <row r="201" spans="1:26" ht="25.5" customHeight="1">
      <c r="A201" s="229"/>
      <c r="B201" s="233"/>
      <c r="C201" s="233"/>
      <c r="D201" s="233"/>
      <c r="E201" s="229"/>
      <c r="F201" s="229"/>
      <c r="G201" s="229"/>
      <c r="H201" s="229"/>
      <c r="I201" s="233"/>
      <c r="J201" s="229"/>
      <c r="K201" s="229"/>
      <c r="L201" s="229"/>
      <c r="M201" s="229"/>
      <c r="N201" s="229"/>
      <c r="O201" s="229"/>
      <c r="P201" s="229"/>
      <c r="Q201" s="229"/>
      <c r="R201" s="229"/>
      <c r="S201" s="229"/>
      <c r="T201" s="229"/>
      <c r="U201" s="229"/>
      <c r="V201" s="229"/>
      <c r="W201" s="229"/>
      <c r="X201" s="229"/>
      <c r="Y201" s="229"/>
      <c r="Z201" s="229"/>
    </row>
    <row r="202" spans="1:26" ht="25.5" customHeight="1">
      <c r="A202" s="229"/>
      <c r="B202" s="233"/>
      <c r="C202" s="233"/>
      <c r="D202" s="233"/>
      <c r="E202" s="229"/>
      <c r="F202" s="229"/>
      <c r="G202" s="229"/>
      <c r="H202" s="229"/>
      <c r="I202" s="233"/>
      <c r="J202" s="229"/>
      <c r="K202" s="229"/>
      <c r="L202" s="229"/>
      <c r="M202" s="229"/>
      <c r="N202" s="229"/>
      <c r="O202" s="229"/>
      <c r="P202" s="229"/>
      <c r="Q202" s="229"/>
      <c r="R202" s="229"/>
      <c r="S202" s="229"/>
      <c r="T202" s="229"/>
      <c r="U202" s="229"/>
      <c r="V202" s="229"/>
      <c r="W202" s="229"/>
      <c r="X202" s="229"/>
      <c r="Y202" s="229"/>
      <c r="Z202" s="229"/>
    </row>
    <row r="203" spans="1:26" ht="25.5" customHeight="1">
      <c r="A203" s="229"/>
      <c r="B203" s="233"/>
      <c r="C203" s="233"/>
      <c r="D203" s="233"/>
      <c r="E203" s="229"/>
      <c r="F203" s="229"/>
      <c r="G203" s="229"/>
      <c r="H203" s="229"/>
      <c r="I203" s="233"/>
      <c r="J203" s="229"/>
      <c r="K203" s="229"/>
      <c r="L203" s="229"/>
      <c r="M203" s="229"/>
      <c r="N203" s="229"/>
      <c r="O203" s="229"/>
      <c r="P203" s="229"/>
      <c r="Q203" s="229"/>
      <c r="R203" s="229"/>
      <c r="S203" s="229"/>
      <c r="T203" s="229"/>
      <c r="U203" s="229"/>
      <c r="V203" s="229"/>
      <c r="W203" s="229"/>
      <c r="X203" s="229"/>
      <c r="Y203" s="229"/>
      <c r="Z203" s="229"/>
    </row>
    <row r="204" spans="1:26" ht="25.5" customHeight="1">
      <c r="A204" s="229"/>
      <c r="B204" s="233"/>
      <c r="C204" s="233"/>
      <c r="D204" s="233"/>
      <c r="E204" s="229"/>
      <c r="F204" s="229"/>
      <c r="G204" s="229"/>
      <c r="H204" s="229"/>
      <c r="I204" s="233"/>
      <c r="J204" s="229"/>
      <c r="K204" s="229"/>
      <c r="L204" s="229"/>
      <c r="M204" s="229"/>
      <c r="N204" s="229"/>
      <c r="O204" s="229"/>
      <c r="P204" s="229"/>
      <c r="Q204" s="229"/>
      <c r="R204" s="229"/>
      <c r="S204" s="229"/>
      <c r="T204" s="229"/>
      <c r="U204" s="229"/>
      <c r="V204" s="229"/>
      <c r="W204" s="229"/>
      <c r="X204" s="229"/>
      <c r="Y204" s="229"/>
      <c r="Z204" s="229"/>
    </row>
    <row r="205" spans="1:26" ht="25.5" customHeight="1">
      <c r="A205" s="229"/>
      <c r="B205" s="233"/>
      <c r="C205" s="233"/>
      <c r="D205" s="233"/>
      <c r="E205" s="229"/>
      <c r="F205" s="229"/>
      <c r="G205" s="229"/>
      <c r="H205" s="229"/>
      <c r="I205" s="233"/>
      <c r="J205" s="229"/>
      <c r="K205" s="229"/>
      <c r="L205" s="229"/>
      <c r="M205" s="229"/>
      <c r="N205" s="229"/>
      <c r="O205" s="229"/>
      <c r="P205" s="229"/>
      <c r="Q205" s="229"/>
      <c r="R205" s="229"/>
      <c r="S205" s="229"/>
      <c r="T205" s="229"/>
      <c r="U205" s="229"/>
      <c r="V205" s="229"/>
      <c r="W205" s="229"/>
      <c r="X205" s="229"/>
      <c r="Y205" s="229"/>
      <c r="Z205" s="229"/>
    </row>
    <row r="206" spans="1:26" ht="25.5" customHeight="1">
      <c r="A206" s="229"/>
      <c r="B206" s="233"/>
      <c r="C206" s="233"/>
      <c r="D206" s="233"/>
      <c r="E206" s="229"/>
      <c r="F206" s="229"/>
      <c r="G206" s="229"/>
      <c r="H206" s="229"/>
      <c r="I206" s="233"/>
      <c r="J206" s="229"/>
      <c r="K206" s="229"/>
      <c r="L206" s="229"/>
      <c r="M206" s="229"/>
      <c r="N206" s="229"/>
      <c r="O206" s="229"/>
      <c r="P206" s="229"/>
      <c r="Q206" s="229"/>
      <c r="R206" s="229"/>
      <c r="S206" s="229"/>
      <c r="T206" s="229"/>
      <c r="U206" s="229"/>
      <c r="V206" s="229"/>
      <c r="W206" s="229"/>
      <c r="X206" s="229"/>
      <c r="Y206" s="229"/>
      <c r="Z206" s="229"/>
    </row>
    <row r="207" spans="1:26" ht="25.5" customHeight="1">
      <c r="A207" s="229"/>
      <c r="B207" s="233"/>
      <c r="C207" s="233"/>
      <c r="D207" s="233"/>
      <c r="E207" s="229"/>
      <c r="F207" s="229"/>
      <c r="G207" s="229"/>
      <c r="H207" s="229"/>
      <c r="I207" s="233"/>
      <c r="J207" s="229"/>
      <c r="K207" s="229"/>
      <c r="L207" s="229"/>
      <c r="M207" s="229"/>
      <c r="N207" s="229"/>
      <c r="O207" s="229"/>
      <c r="P207" s="229"/>
      <c r="Q207" s="229"/>
      <c r="R207" s="229"/>
      <c r="S207" s="229"/>
      <c r="T207" s="229"/>
      <c r="U207" s="229"/>
      <c r="V207" s="229"/>
      <c r="W207" s="229"/>
      <c r="X207" s="229"/>
      <c r="Y207" s="229"/>
      <c r="Z207" s="229"/>
    </row>
    <row r="208" spans="1:26" ht="25.5" customHeight="1">
      <c r="A208" s="229"/>
      <c r="B208" s="233"/>
      <c r="C208" s="233"/>
      <c r="D208" s="233"/>
      <c r="E208" s="229"/>
      <c r="F208" s="229"/>
      <c r="G208" s="229"/>
      <c r="H208" s="229"/>
      <c r="I208" s="233"/>
      <c r="J208" s="229"/>
      <c r="K208" s="229"/>
      <c r="L208" s="229"/>
      <c r="M208" s="229"/>
      <c r="N208" s="229"/>
      <c r="O208" s="229"/>
      <c r="P208" s="229"/>
      <c r="Q208" s="229"/>
      <c r="R208" s="229"/>
      <c r="S208" s="229"/>
      <c r="T208" s="229"/>
      <c r="U208" s="229"/>
      <c r="V208" s="229"/>
      <c r="W208" s="229"/>
      <c r="X208" s="229"/>
      <c r="Y208" s="229"/>
      <c r="Z208" s="229"/>
    </row>
    <row r="209" spans="1:26" ht="25.5" customHeight="1">
      <c r="A209" s="229"/>
      <c r="B209" s="233"/>
      <c r="C209" s="233"/>
      <c r="D209" s="233"/>
      <c r="E209" s="229"/>
      <c r="F209" s="229"/>
      <c r="G209" s="229"/>
      <c r="H209" s="229"/>
      <c r="I209" s="233"/>
      <c r="J209" s="229"/>
      <c r="K209" s="229"/>
      <c r="L209" s="229"/>
      <c r="M209" s="229"/>
      <c r="N209" s="229"/>
      <c r="O209" s="229"/>
      <c r="P209" s="229"/>
      <c r="Q209" s="229"/>
      <c r="R209" s="229"/>
      <c r="S209" s="229"/>
      <c r="T209" s="229"/>
      <c r="U209" s="229"/>
      <c r="V209" s="229"/>
      <c r="W209" s="229"/>
      <c r="X209" s="229"/>
      <c r="Y209" s="229"/>
      <c r="Z209" s="229"/>
    </row>
    <row r="210" spans="1:26" ht="25.5" customHeight="1">
      <c r="A210" s="229"/>
      <c r="B210" s="233"/>
      <c r="C210" s="233"/>
      <c r="D210" s="233"/>
      <c r="E210" s="229"/>
      <c r="F210" s="229"/>
      <c r="G210" s="229"/>
      <c r="H210" s="229"/>
      <c r="I210" s="233"/>
      <c r="J210" s="229"/>
      <c r="K210" s="229"/>
      <c r="L210" s="229"/>
      <c r="M210" s="229"/>
      <c r="N210" s="229"/>
      <c r="O210" s="229"/>
      <c r="P210" s="229"/>
      <c r="Q210" s="229"/>
      <c r="R210" s="229"/>
      <c r="S210" s="229"/>
      <c r="T210" s="229"/>
      <c r="U210" s="229"/>
      <c r="V210" s="229"/>
      <c r="W210" s="229"/>
      <c r="X210" s="229"/>
      <c r="Y210" s="229"/>
      <c r="Z210" s="229"/>
    </row>
    <row r="211" spans="1:26" ht="25.5" customHeight="1">
      <c r="A211" s="229"/>
      <c r="B211" s="233"/>
      <c r="C211" s="233"/>
      <c r="D211" s="233"/>
      <c r="E211" s="229"/>
      <c r="F211" s="229"/>
      <c r="G211" s="229"/>
      <c r="H211" s="229"/>
      <c r="I211" s="233"/>
      <c r="J211" s="229"/>
      <c r="K211" s="229"/>
      <c r="L211" s="229"/>
      <c r="M211" s="229"/>
      <c r="N211" s="229"/>
      <c r="O211" s="229"/>
      <c r="P211" s="229"/>
      <c r="Q211" s="229"/>
      <c r="R211" s="229"/>
      <c r="S211" s="229"/>
      <c r="T211" s="229"/>
      <c r="U211" s="229"/>
      <c r="V211" s="229"/>
      <c r="W211" s="229"/>
      <c r="X211" s="229"/>
      <c r="Y211" s="229"/>
      <c r="Z211" s="229"/>
    </row>
    <row r="212" spans="1:26" ht="25.5" customHeight="1">
      <c r="A212" s="229"/>
      <c r="B212" s="233"/>
      <c r="C212" s="233"/>
      <c r="D212" s="233"/>
      <c r="E212" s="229"/>
      <c r="F212" s="229"/>
      <c r="G212" s="229"/>
      <c r="H212" s="229"/>
      <c r="I212" s="233"/>
      <c r="J212" s="229"/>
      <c r="K212" s="229"/>
      <c r="L212" s="229"/>
      <c r="M212" s="229"/>
      <c r="N212" s="229"/>
      <c r="O212" s="229"/>
      <c r="P212" s="229"/>
      <c r="Q212" s="229"/>
      <c r="R212" s="229"/>
      <c r="S212" s="229"/>
      <c r="T212" s="229"/>
      <c r="U212" s="229"/>
      <c r="V212" s="229"/>
      <c r="W212" s="229"/>
      <c r="X212" s="229"/>
      <c r="Y212" s="229"/>
      <c r="Z212" s="229"/>
    </row>
    <row r="213" spans="1:26" ht="25.5" customHeight="1">
      <c r="A213" s="229"/>
      <c r="B213" s="233"/>
      <c r="C213" s="233"/>
      <c r="D213" s="233"/>
      <c r="E213" s="229"/>
      <c r="F213" s="229"/>
      <c r="G213" s="229"/>
      <c r="H213" s="229"/>
      <c r="I213" s="233"/>
      <c r="J213" s="229"/>
      <c r="K213" s="229"/>
      <c r="L213" s="229"/>
      <c r="M213" s="229"/>
      <c r="N213" s="229"/>
      <c r="O213" s="229"/>
      <c r="P213" s="229"/>
      <c r="Q213" s="229"/>
      <c r="R213" s="229"/>
      <c r="S213" s="229"/>
      <c r="T213" s="229"/>
      <c r="U213" s="229"/>
      <c r="V213" s="229"/>
      <c r="W213" s="229"/>
      <c r="X213" s="229"/>
      <c r="Y213" s="229"/>
      <c r="Z213" s="229"/>
    </row>
    <row r="214" spans="1:26" ht="25.5" customHeight="1">
      <c r="A214" s="229"/>
      <c r="B214" s="233"/>
      <c r="C214" s="233"/>
      <c r="D214" s="233"/>
      <c r="E214" s="229"/>
      <c r="F214" s="229"/>
      <c r="G214" s="229"/>
      <c r="H214" s="229"/>
      <c r="I214" s="233"/>
      <c r="J214" s="229"/>
      <c r="K214" s="229"/>
      <c r="L214" s="229"/>
      <c r="M214" s="229"/>
      <c r="N214" s="229"/>
      <c r="O214" s="229"/>
      <c r="P214" s="229"/>
      <c r="Q214" s="229"/>
      <c r="R214" s="229"/>
      <c r="S214" s="229"/>
      <c r="T214" s="229"/>
      <c r="U214" s="229"/>
      <c r="V214" s="229"/>
      <c r="W214" s="229"/>
      <c r="X214" s="229"/>
      <c r="Y214" s="229"/>
      <c r="Z214" s="229"/>
    </row>
    <row r="215" spans="1:26" ht="25.5" customHeight="1">
      <c r="A215" s="229"/>
      <c r="B215" s="233"/>
      <c r="C215" s="233"/>
      <c r="D215" s="233"/>
      <c r="E215" s="229"/>
      <c r="F215" s="229"/>
      <c r="G215" s="229"/>
      <c r="H215" s="229"/>
      <c r="I215" s="233"/>
      <c r="J215" s="229"/>
      <c r="K215" s="229"/>
      <c r="L215" s="229"/>
      <c r="M215" s="229"/>
      <c r="N215" s="229"/>
      <c r="O215" s="229"/>
      <c r="P215" s="229"/>
      <c r="Q215" s="229"/>
      <c r="R215" s="229"/>
      <c r="S215" s="229"/>
      <c r="T215" s="229"/>
      <c r="U215" s="229"/>
      <c r="V215" s="229"/>
      <c r="W215" s="229"/>
      <c r="X215" s="229"/>
      <c r="Y215" s="229"/>
      <c r="Z215" s="229"/>
    </row>
    <row r="216" spans="1:26" ht="25.5" customHeight="1">
      <c r="A216" s="229"/>
      <c r="B216" s="233"/>
      <c r="C216" s="233"/>
      <c r="D216" s="233"/>
      <c r="E216" s="229"/>
      <c r="F216" s="229"/>
      <c r="G216" s="229"/>
      <c r="H216" s="229"/>
      <c r="I216" s="233"/>
      <c r="J216" s="229"/>
      <c r="K216" s="229"/>
      <c r="L216" s="229"/>
      <c r="M216" s="229"/>
      <c r="N216" s="229"/>
      <c r="O216" s="229"/>
      <c r="P216" s="229"/>
      <c r="Q216" s="229"/>
      <c r="R216" s="229"/>
      <c r="S216" s="229"/>
      <c r="T216" s="229"/>
      <c r="U216" s="229"/>
      <c r="V216" s="229"/>
      <c r="W216" s="229"/>
      <c r="X216" s="229"/>
      <c r="Y216" s="229"/>
      <c r="Z216" s="229"/>
    </row>
    <row r="217" spans="1:26" ht="25.5" customHeight="1">
      <c r="A217" s="229"/>
      <c r="B217" s="233"/>
      <c r="C217" s="233"/>
      <c r="D217" s="233"/>
      <c r="E217" s="229"/>
      <c r="F217" s="229"/>
      <c r="G217" s="229"/>
      <c r="H217" s="229"/>
      <c r="I217" s="233"/>
      <c r="J217" s="229"/>
      <c r="K217" s="229"/>
      <c r="L217" s="229"/>
      <c r="M217" s="229"/>
      <c r="N217" s="229"/>
      <c r="O217" s="229"/>
      <c r="P217" s="229"/>
      <c r="Q217" s="229"/>
      <c r="R217" s="229"/>
      <c r="S217" s="229"/>
      <c r="T217" s="229"/>
      <c r="U217" s="229"/>
      <c r="V217" s="229"/>
      <c r="W217" s="229"/>
      <c r="X217" s="229"/>
      <c r="Y217" s="229"/>
      <c r="Z217" s="229"/>
    </row>
    <row r="218" spans="1:26" ht="25.5" customHeight="1">
      <c r="A218" s="229"/>
      <c r="B218" s="233"/>
      <c r="C218" s="233"/>
      <c r="D218" s="233"/>
      <c r="E218" s="229"/>
      <c r="F218" s="229"/>
      <c r="G218" s="229"/>
      <c r="H218" s="229"/>
      <c r="I218" s="233"/>
      <c r="J218" s="229"/>
      <c r="K218" s="229"/>
      <c r="L218" s="229"/>
      <c r="M218" s="229"/>
      <c r="N218" s="229"/>
      <c r="O218" s="229"/>
      <c r="P218" s="229"/>
      <c r="Q218" s="229"/>
      <c r="R218" s="229"/>
      <c r="S218" s="229"/>
      <c r="T218" s="229"/>
      <c r="U218" s="229"/>
      <c r="V218" s="229"/>
      <c r="W218" s="229"/>
      <c r="X218" s="229"/>
      <c r="Y218" s="229"/>
      <c r="Z218" s="229"/>
    </row>
    <row r="219" spans="1:26" ht="25.5" customHeight="1">
      <c r="A219" s="229"/>
      <c r="B219" s="233"/>
      <c r="C219" s="233"/>
      <c r="D219" s="233"/>
      <c r="E219" s="229"/>
      <c r="F219" s="229"/>
      <c r="G219" s="229"/>
      <c r="H219" s="229"/>
      <c r="I219" s="233"/>
      <c r="J219" s="229"/>
      <c r="K219" s="229"/>
      <c r="L219" s="229"/>
      <c r="M219" s="229"/>
      <c r="N219" s="229"/>
      <c r="O219" s="229"/>
      <c r="P219" s="229"/>
      <c r="Q219" s="229"/>
      <c r="R219" s="229"/>
      <c r="S219" s="229"/>
      <c r="T219" s="229"/>
      <c r="U219" s="229"/>
      <c r="V219" s="229"/>
      <c r="W219" s="229"/>
      <c r="X219" s="229"/>
      <c r="Y219" s="229"/>
      <c r="Z219" s="229"/>
    </row>
    <row r="220" spans="1:26" ht="25.5" customHeight="1">
      <c r="A220" s="229"/>
      <c r="B220" s="233"/>
      <c r="C220" s="233"/>
      <c r="D220" s="233"/>
      <c r="E220" s="229"/>
      <c r="F220" s="229"/>
      <c r="G220" s="229"/>
      <c r="H220" s="229"/>
      <c r="I220" s="233"/>
      <c r="J220" s="229"/>
      <c r="K220" s="229"/>
      <c r="L220" s="229"/>
      <c r="M220" s="229"/>
      <c r="N220" s="229"/>
      <c r="O220" s="229"/>
      <c r="P220" s="229"/>
      <c r="Q220" s="229"/>
      <c r="R220" s="229"/>
      <c r="S220" s="229"/>
      <c r="T220" s="229"/>
      <c r="U220" s="229"/>
      <c r="V220" s="229"/>
      <c r="W220" s="229"/>
      <c r="X220" s="229"/>
      <c r="Y220" s="229"/>
      <c r="Z220" s="229"/>
    </row>
    <row r="221" spans="1:26" ht="25.5" customHeight="1">
      <c r="A221" s="229"/>
      <c r="B221" s="233"/>
      <c r="C221" s="233"/>
      <c r="D221" s="233"/>
      <c r="E221" s="229"/>
      <c r="F221" s="229"/>
      <c r="G221" s="229"/>
      <c r="H221" s="229"/>
      <c r="I221" s="233"/>
      <c r="J221" s="229"/>
      <c r="K221" s="229"/>
      <c r="L221" s="229"/>
      <c r="M221" s="229"/>
      <c r="N221" s="229"/>
      <c r="O221" s="229"/>
      <c r="P221" s="229"/>
      <c r="Q221" s="229"/>
      <c r="R221" s="229"/>
      <c r="S221" s="229"/>
      <c r="T221" s="229"/>
      <c r="U221" s="229"/>
      <c r="V221" s="229"/>
      <c r="W221" s="229"/>
      <c r="X221" s="229"/>
      <c r="Y221" s="229"/>
      <c r="Z221" s="229"/>
    </row>
    <row r="222" spans="1:26" ht="25.5" customHeight="1">
      <c r="A222" s="229"/>
      <c r="B222" s="233"/>
      <c r="C222" s="233"/>
      <c r="D222" s="233"/>
      <c r="E222" s="229"/>
      <c r="F222" s="229"/>
      <c r="G222" s="229"/>
      <c r="H222" s="229"/>
      <c r="I222" s="233"/>
      <c r="J222" s="229"/>
      <c r="K222" s="229"/>
      <c r="L222" s="229"/>
      <c r="M222" s="229"/>
      <c r="N222" s="229"/>
      <c r="O222" s="229"/>
      <c r="P222" s="229"/>
      <c r="Q222" s="229"/>
      <c r="R222" s="229"/>
      <c r="S222" s="229"/>
      <c r="T222" s="229"/>
      <c r="U222" s="229"/>
      <c r="V222" s="229"/>
      <c r="W222" s="229"/>
      <c r="X222" s="229"/>
      <c r="Y222" s="229"/>
      <c r="Z222" s="229"/>
    </row>
    <row r="223" spans="1:26" ht="25.5" customHeight="1">
      <c r="A223" s="229"/>
      <c r="B223" s="233"/>
      <c r="C223" s="233"/>
      <c r="D223" s="233"/>
      <c r="E223" s="229"/>
      <c r="F223" s="229"/>
      <c r="G223" s="229"/>
      <c r="H223" s="229"/>
      <c r="I223" s="233"/>
      <c r="J223" s="229"/>
      <c r="K223" s="229"/>
      <c r="L223" s="229"/>
      <c r="M223" s="229"/>
      <c r="N223" s="229"/>
      <c r="O223" s="229"/>
      <c r="P223" s="229"/>
      <c r="Q223" s="229"/>
      <c r="R223" s="229"/>
      <c r="S223" s="229"/>
      <c r="T223" s="229"/>
      <c r="U223" s="229"/>
      <c r="V223" s="229"/>
      <c r="W223" s="229"/>
      <c r="X223" s="229"/>
      <c r="Y223" s="229"/>
      <c r="Z223" s="229"/>
    </row>
    <row r="224" spans="1:26" ht="25.5" customHeight="1">
      <c r="A224" s="229"/>
      <c r="B224" s="233"/>
      <c r="C224" s="233"/>
      <c r="D224" s="233"/>
      <c r="E224" s="229"/>
      <c r="F224" s="229"/>
      <c r="G224" s="229"/>
      <c r="H224" s="229"/>
      <c r="I224" s="233"/>
      <c r="J224" s="229"/>
      <c r="K224" s="229"/>
      <c r="L224" s="229"/>
      <c r="M224" s="229"/>
      <c r="N224" s="229"/>
      <c r="O224" s="229"/>
      <c r="P224" s="229"/>
      <c r="Q224" s="229"/>
      <c r="R224" s="229"/>
      <c r="S224" s="229"/>
      <c r="T224" s="229"/>
      <c r="U224" s="229"/>
      <c r="V224" s="229"/>
      <c r="W224" s="229"/>
      <c r="X224" s="229"/>
      <c r="Y224" s="229"/>
      <c r="Z224" s="229"/>
    </row>
    <row r="225" spans="1:26" ht="25.5" customHeight="1">
      <c r="A225" s="229"/>
      <c r="B225" s="233"/>
      <c r="C225" s="233"/>
      <c r="D225" s="233"/>
      <c r="E225" s="229"/>
      <c r="F225" s="229"/>
      <c r="G225" s="229"/>
      <c r="H225" s="229"/>
      <c r="I225" s="233"/>
      <c r="J225" s="229"/>
      <c r="K225" s="229"/>
      <c r="L225" s="229"/>
      <c r="M225" s="229"/>
      <c r="N225" s="229"/>
      <c r="O225" s="229"/>
      <c r="P225" s="229"/>
      <c r="Q225" s="229"/>
      <c r="R225" s="229"/>
      <c r="S225" s="229"/>
      <c r="T225" s="229"/>
      <c r="U225" s="229"/>
      <c r="V225" s="229"/>
      <c r="W225" s="229"/>
      <c r="X225" s="229"/>
      <c r="Y225" s="229"/>
      <c r="Z225" s="229"/>
    </row>
    <row r="226" spans="1:26" ht="25.5" customHeight="1">
      <c r="A226" s="229"/>
      <c r="B226" s="233"/>
      <c r="C226" s="233"/>
      <c r="D226" s="233"/>
      <c r="E226" s="229"/>
      <c r="F226" s="229"/>
      <c r="G226" s="229"/>
      <c r="H226" s="229"/>
      <c r="I226" s="233"/>
      <c r="J226" s="229"/>
      <c r="K226" s="229"/>
      <c r="L226" s="229"/>
      <c r="M226" s="229"/>
      <c r="N226" s="229"/>
      <c r="O226" s="229"/>
      <c r="P226" s="229"/>
      <c r="Q226" s="229"/>
      <c r="R226" s="229"/>
      <c r="S226" s="229"/>
      <c r="T226" s="229"/>
      <c r="U226" s="229"/>
      <c r="V226" s="229"/>
      <c r="W226" s="229"/>
      <c r="X226" s="229"/>
      <c r="Y226" s="229"/>
      <c r="Z226" s="229"/>
    </row>
    <row r="227" spans="1:26" ht="25.5" customHeight="1">
      <c r="A227" s="229"/>
      <c r="B227" s="233"/>
      <c r="C227" s="233"/>
      <c r="D227" s="233"/>
      <c r="E227" s="229"/>
      <c r="F227" s="229"/>
      <c r="G227" s="229"/>
      <c r="H227" s="229"/>
      <c r="I227" s="233"/>
      <c r="J227" s="229"/>
      <c r="K227" s="229"/>
      <c r="L227" s="229"/>
      <c r="M227" s="229"/>
      <c r="N227" s="229"/>
      <c r="O227" s="229"/>
      <c r="P227" s="229"/>
      <c r="Q227" s="229"/>
      <c r="R227" s="229"/>
      <c r="S227" s="229"/>
      <c r="T227" s="229"/>
      <c r="U227" s="229"/>
      <c r="V227" s="229"/>
      <c r="W227" s="229"/>
      <c r="X227" s="229"/>
      <c r="Y227" s="229"/>
      <c r="Z227" s="229"/>
    </row>
    <row r="228" spans="1:26" ht="25.5" customHeight="1">
      <c r="A228" s="229"/>
      <c r="B228" s="233"/>
      <c r="C228" s="233"/>
      <c r="D228" s="233"/>
      <c r="E228" s="229"/>
      <c r="F228" s="229"/>
      <c r="G228" s="229"/>
      <c r="H228" s="229"/>
      <c r="I228" s="233"/>
      <c r="J228" s="229"/>
      <c r="K228" s="229"/>
      <c r="L228" s="229"/>
      <c r="M228" s="229"/>
      <c r="N228" s="229"/>
      <c r="O228" s="229"/>
      <c r="P228" s="229"/>
      <c r="Q228" s="229"/>
      <c r="R228" s="229"/>
      <c r="S228" s="229"/>
      <c r="T228" s="229"/>
      <c r="U228" s="229"/>
      <c r="V228" s="229"/>
      <c r="W228" s="229"/>
      <c r="X228" s="229"/>
      <c r="Y228" s="229"/>
      <c r="Z228" s="229"/>
    </row>
    <row r="229" spans="1:26" ht="25.5" customHeight="1">
      <c r="A229" s="229"/>
      <c r="B229" s="233"/>
      <c r="C229" s="233"/>
      <c r="D229" s="233"/>
      <c r="E229" s="229"/>
      <c r="F229" s="229"/>
      <c r="G229" s="229"/>
      <c r="H229" s="229"/>
      <c r="I229" s="233"/>
      <c r="J229" s="229"/>
      <c r="K229" s="229"/>
      <c r="L229" s="229"/>
      <c r="M229" s="229"/>
      <c r="N229" s="229"/>
      <c r="O229" s="229"/>
      <c r="P229" s="229"/>
      <c r="Q229" s="229"/>
      <c r="R229" s="229"/>
      <c r="S229" s="229"/>
      <c r="T229" s="229"/>
      <c r="U229" s="229"/>
      <c r="V229" s="229"/>
      <c r="W229" s="229"/>
      <c r="X229" s="229"/>
      <c r="Y229" s="229"/>
      <c r="Z229" s="229"/>
    </row>
    <row r="230" spans="1:26" ht="25.5" customHeight="1">
      <c r="A230" s="229"/>
      <c r="B230" s="233"/>
      <c r="C230" s="233"/>
      <c r="D230" s="233"/>
      <c r="E230" s="229"/>
      <c r="F230" s="229"/>
      <c r="G230" s="229"/>
      <c r="H230" s="229"/>
      <c r="I230" s="233"/>
      <c r="J230" s="229"/>
      <c r="K230" s="229"/>
      <c r="L230" s="229"/>
      <c r="M230" s="229"/>
      <c r="N230" s="229"/>
      <c r="O230" s="229"/>
      <c r="P230" s="229"/>
      <c r="Q230" s="229"/>
      <c r="R230" s="229"/>
      <c r="S230" s="229"/>
      <c r="T230" s="229"/>
      <c r="U230" s="229"/>
      <c r="V230" s="229"/>
      <c r="W230" s="229"/>
      <c r="X230" s="229"/>
      <c r="Y230" s="229"/>
      <c r="Z230" s="229"/>
    </row>
    <row r="231" spans="1:26" ht="25.5" customHeight="1">
      <c r="A231" s="229"/>
      <c r="B231" s="233"/>
      <c r="C231" s="233"/>
      <c r="D231" s="233"/>
      <c r="E231" s="229"/>
      <c r="F231" s="229"/>
      <c r="G231" s="229"/>
      <c r="H231" s="229"/>
      <c r="I231" s="233"/>
      <c r="J231" s="229"/>
      <c r="K231" s="229"/>
      <c r="L231" s="229"/>
      <c r="M231" s="229"/>
      <c r="N231" s="229"/>
      <c r="O231" s="229"/>
      <c r="P231" s="229"/>
      <c r="Q231" s="229"/>
      <c r="R231" s="229"/>
      <c r="S231" s="229"/>
      <c r="T231" s="229"/>
      <c r="U231" s="229"/>
      <c r="V231" s="229"/>
      <c r="W231" s="229"/>
      <c r="X231" s="229"/>
      <c r="Y231" s="229"/>
      <c r="Z231" s="229"/>
    </row>
    <row r="232" spans="1:26" ht="25.5" customHeight="1">
      <c r="A232" s="229"/>
      <c r="B232" s="233"/>
      <c r="C232" s="233"/>
      <c r="D232" s="233"/>
      <c r="E232" s="229"/>
      <c r="F232" s="229"/>
      <c r="G232" s="229"/>
      <c r="H232" s="229"/>
      <c r="I232" s="233"/>
      <c r="J232" s="229"/>
      <c r="K232" s="229"/>
      <c r="L232" s="229"/>
      <c r="M232" s="229"/>
      <c r="N232" s="229"/>
      <c r="O232" s="229"/>
      <c r="P232" s="229"/>
      <c r="Q232" s="229"/>
      <c r="R232" s="229"/>
      <c r="S232" s="229"/>
      <c r="T232" s="229"/>
      <c r="U232" s="229"/>
      <c r="V232" s="229"/>
      <c r="W232" s="229"/>
      <c r="X232" s="229"/>
      <c r="Y232" s="229"/>
      <c r="Z232" s="229"/>
    </row>
    <row r="233" spans="1:26" ht="25.5" customHeight="1">
      <c r="A233" s="229"/>
      <c r="B233" s="233"/>
      <c r="C233" s="233"/>
      <c r="D233" s="233"/>
      <c r="E233" s="229"/>
      <c r="F233" s="229"/>
      <c r="G233" s="229"/>
      <c r="H233" s="229"/>
      <c r="I233" s="233"/>
      <c r="J233" s="229"/>
      <c r="K233" s="229"/>
      <c r="L233" s="229"/>
      <c r="M233" s="229"/>
      <c r="N233" s="229"/>
      <c r="O233" s="229"/>
      <c r="P233" s="229"/>
      <c r="Q233" s="229"/>
      <c r="R233" s="229"/>
      <c r="S233" s="229"/>
      <c r="T233" s="229"/>
      <c r="U233" s="229"/>
      <c r="V233" s="229"/>
      <c r="W233" s="229"/>
      <c r="X233" s="229"/>
      <c r="Y233" s="229"/>
      <c r="Z233" s="229"/>
    </row>
    <row r="234" spans="1:26" ht="25.5" customHeight="1">
      <c r="A234" s="229"/>
      <c r="B234" s="233"/>
      <c r="C234" s="233"/>
      <c r="D234" s="233"/>
      <c r="E234" s="229"/>
      <c r="F234" s="229"/>
      <c r="G234" s="229"/>
      <c r="H234" s="229"/>
      <c r="I234" s="233"/>
      <c r="J234" s="229"/>
      <c r="K234" s="229"/>
      <c r="L234" s="229"/>
      <c r="M234" s="229"/>
      <c r="N234" s="229"/>
      <c r="O234" s="229"/>
      <c r="P234" s="229"/>
      <c r="Q234" s="229"/>
      <c r="R234" s="229"/>
      <c r="S234" s="229"/>
      <c r="T234" s="229"/>
      <c r="U234" s="229"/>
      <c r="V234" s="229"/>
      <c r="W234" s="229"/>
      <c r="X234" s="229"/>
      <c r="Y234" s="229"/>
      <c r="Z234" s="229"/>
    </row>
    <row r="235" spans="1:26" ht="25.5" customHeight="1">
      <c r="A235" s="229"/>
      <c r="B235" s="233"/>
      <c r="C235" s="233"/>
      <c r="D235" s="233"/>
      <c r="E235" s="229"/>
      <c r="F235" s="229"/>
      <c r="G235" s="229"/>
      <c r="H235" s="229"/>
      <c r="I235" s="233"/>
      <c r="J235" s="229"/>
      <c r="K235" s="229"/>
      <c r="L235" s="229"/>
      <c r="M235" s="229"/>
      <c r="N235" s="229"/>
      <c r="O235" s="229"/>
      <c r="P235" s="229"/>
      <c r="Q235" s="229"/>
      <c r="R235" s="229"/>
      <c r="S235" s="229"/>
      <c r="T235" s="229"/>
      <c r="U235" s="229"/>
      <c r="V235" s="229"/>
      <c r="W235" s="229"/>
      <c r="X235" s="229"/>
      <c r="Y235" s="229"/>
      <c r="Z235" s="229"/>
    </row>
    <row r="236" spans="1:26" ht="25.5" customHeight="1">
      <c r="A236" s="229"/>
      <c r="B236" s="233"/>
      <c r="C236" s="233"/>
      <c r="D236" s="233"/>
      <c r="E236" s="229"/>
      <c r="F236" s="229"/>
      <c r="G236" s="229"/>
      <c r="H236" s="229"/>
      <c r="I236" s="233"/>
      <c r="J236" s="229"/>
      <c r="K236" s="229"/>
      <c r="L236" s="229"/>
      <c r="M236" s="229"/>
      <c r="N236" s="229"/>
      <c r="O236" s="229"/>
      <c r="P236" s="229"/>
      <c r="Q236" s="229"/>
      <c r="R236" s="229"/>
      <c r="S236" s="229"/>
      <c r="T236" s="229"/>
      <c r="U236" s="229"/>
      <c r="V236" s="229"/>
      <c r="W236" s="229"/>
      <c r="X236" s="229"/>
      <c r="Y236" s="229"/>
      <c r="Z236" s="229"/>
    </row>
    <row r="237" spans="1:26" ht="25.5" customHeight="1">
      <c r="A237" s="229"/>
      <c r="B237" s="233"/>
      <c r="C237" s="233"/>
      <c r="D237" s="233"/>
      <c r="E237" s="229"/>
      <c r="F237" s="229"/>
      <c r="G237" s="229"/>
      <c r="H237" s="229"/>
      <c r="I237" s="233"/>
      <c r="J237" s="229"/>
      <c r="K237" s="229"/>
      <c r="L237" s="229"/>
      <c r="M237" s="229"/>
      <c r="N237" s="229"/>
      <c r="O237" s="229"/>
      <c r="P237" s="229"/>
      <c r="Q237" s="229"/>
      <c r="R237" s="229"/>
      <c r="S237" s="229"/>
      <c r="T237" s="229"/>
      <c r="U237" s="229"/>
      <c r="V237" s="229"/>
      <c r="W237" s="229"/>
      <c r="X237" s="229"/>
      <c r="Y237" s="229"/>
      <c r="Z237" s="229"/>
    </row>
    <row r="238" spans="1:26" ht="25.5" customHeight="1">
      <c r="A238" s="229"/>
      <c r="B238" s="233"/>
      <c r="C238" s="233"/>
      <c r="D238" s="233"/>
      <c r="E238" s="229"/>
      <c r="F238" s="229"/>
      <c r="G238" s="229"/>
      <c r="H238" s="229"/>
      <c r="I238" s="233"/>
      <c r="J238" s="229"/>
      <c r="K238" s="229"/>
      <c r="L238" s="229"/>
      <c r="M238" s="229"/>
      <c r="N238" s="229"/>
      <c r="O238" s="229"/>
      <c r="P238" s="229"/>
      <c r="Q238" s="229"/>
      <c r="R238" s="229"/>
      <c r="S238" s="229"/>
      <c r="T238" s="229"/>
      <c r="U238" s="229"/>
      <c r="V238" s="229"/>
      <c r="W238" s="229"/>
      <c r="X238" s="229"/>
      <c r="Y238" s="229"/>
      <c r="Z238" s="229"/>
    </row>
    <row r="239" spans="1:26" ht="25.5" customHeight="1">
      <c r="A239" s="229"/>
      <c r="B239" s="233"/>
      <c r="C239" s="233"/>
      <c r="D239" s="233"/>
      <c r="E239" s="229"/>
      <c r="F239" s="229"/>
      <c r="G239" s="229"/>
      <c r="H239" s="229"/>
      <c r="I239" s="233"/>
      <c r="J239" s="229"/>
      <c r="K239" s="229"/>
      <c r="L239" s="229"/>
      <c r="M239" s="229"/>
      <c r="N239" s="229"/>
      <c r="O239" s="229"/>
      <c r="P239" s="229"/>
      <c r="Q239" s="229"/>
      <c r="R239" s="229"/>
      <c r="S239" s="229"/>
      <c r="T239" s="229"/>
      <c r="U239" s="229"/>
      <c r="V239" s="229"/>
      <c r="W239" s="229"/>
      <c r="X239" s="229"/>
      <c r="Y239" s="229"/>
      <c r="Z239" s="229"/>
    </row>
    <row r="240" spans="1:26" ht="25.5" customHeight="1">
      <c r="A240" s="229"/>
      <c r="B240" s="233"/>
      <c r="C240" s="233"/>
      <c r="D240" s="233"/>
      <c r="E240" s="229"/>
      <c r="F240" s="229"/>
      <c r="G240" s="229"/>
      <c r="H240" s="229"/>
      <c r="I240" s="233"/>
      <c r="J240" s="229"/>
      <c r="K240" s="229"/>
      <c r="L240" s="229"/>
      <c r="M240" s="229"/>
      <c r="N240" s="229"/>
      <c r="O240" s="229"/>
      <c r="P240" s="229"/>
      <c r="Q240" s="229"/>
      <c r="R240" s="229"/>
      <c r="S240" s="229"/>
      <c r="T240" s="229"/>
      <c r="U240" s="229"/>
      <c r="V240" s="229"/>
      <c r="W240" s="229"/>
      <c r="X240" s="229"/>
      <c r="Y240" s="229"/>
      <c r="Z240" s="229"/>
    </row>
    <row r="241" spans="1:26" ht="25.5" customHeight="1">
      <c r="A241" s="229"/>
      <c r="B241" s="233"/>
      <c r="C241" s="233"/>
      <c r="D241" s="233"/>
      <c r="E241" s="229"/>
      <c r="F241" s="229"/>
      <c r="G241" s="229"/>
      <c r="H241" s="229"/>
      <c r="I241" s="233"/>
      <c r="J241" s="229"/>
      <c r="K241" s="229"/>
      <c r="L241" s="229"/>
      <c r="M241" s="229"/>
      <c r="N241" s="229"/>
      <c r="O241" s="229"/>
      <c r="P241" s="229"/>
      <c r="Q241" s="229"/>
      <c r="R241" s="229"/>
      <c r="S241" s="229"/>
      <c r="T241" s="229"/>
      <c r="U241" s="229"/>
      <c r="V241" s="229"/>
      <c r="W241" s="229"/>
      <c r="X241" s="229"/>
      <c r="Y241" s="229"/>
      <c r="Z241" s="229"/>
    </row>
    <row r="242" spans="1:26" ht="25.5" customHeight="1">
      <c r="A242" s="229"/>
      <c r="B242" s="233"/>
      <c r="C242" s="233"/>
      <c r="D242" s="233"/>
      <c r="E242" s="229"/>
      <c r="F242" s="229"/>
      <c r="G242" s="229"/>
      <c r="H242" s="229"/>
      <c r="I242" s="233"/>
      <c r="J242" s="229"/>
      <c r="K242" s="229"/>
      <c r="L242" s="229"/>
      <c r="M242" s="229"/>
      <c r="N242" s="229"/>
      <c r="O242" s="229"/>
      <c r="P242" s="229"/>
      <c r="Q242" s="229"/>
      <c r="R242" s="229"/>
      <c r="S242" s="229"/>
      <c r="T242" s="229"/>
      <c r="U242" s="229"/>
      <c r="V242" s="229"/>
      <c r="W242" s="229"/>
      <c r="X242" s="229"/>
      <c r="Y242" s="229"/>
      <c r="Z242" s="229"/>
    </row>
    <row r="243" spans="1:26" ht="25.5" customHeight="1">
      <c r="A243" s="229"/>
      <c r="B243" s="233"/>
      <c r="C243" s="233"/>
      <c r="D243" s="233"/>
      <c r="E243" s="229"/>
      <c r="F243" s="229"/>
      <c r="G243" s="229"/>
      <c r="H243" s="229"/>
      <c r="I243" s="233"/>
      <c r="J243" s="229"/>
      <c r="K243" s="229"/>
      <c r="L243" s="229"/>
      <c r="M243" s="229"/>
      <c r="N243" s="229"/>
      <c r="O243" s="229"/>
      <c r="P243" s="229"/>
      <c r="Q243" s="229"/>
      <c r="R243" s="229"/>
      <c r="S243" s="229"/>
      <c r="T243" s="229"/>
      <c r="U243" s="229"/>
      <c r="V243" s="229"/>
      <c r="W243" s="229"/>
      <c r="X243" s="229"/>
      <c r="Y243" s="229"/>
      <c r="Z243" s="229"/>
    </row>
    <row r="244" spans="1:26" ht="25.5" customHeight="1">
      <c r="A244" s="229"/>
      <c r="B244" s="233"/>
      <c r="C244" s="233"/>
      <c r="D244" s="233"/>
      <c r="E244" s="229"/>
      <c r="F244" s="229"/>
      <c r="G244" s="229"/>
      <c r="H244" s="229"/>
      <c r="I244" s="233"/>
      <c r="J244" s="229"/>
      <c r="K244" s="229"/>
      <c r="L244" s="229"/>
      <c r="M244" s="229"/>
      <c r="N244" s="229"/>
      <c r="O244" s="229"/>
      <c r="P244" s="229"/>
      <c r="Q244" s="229"/>
      <c r="R244" s="229"/>
      <c r="S244" s="229"/>
      <c r="T244" s="229"/>
      <c r="U244" s="229"/>
      <c r="V244" s="229"/>
      <c r="W244" s="229"/>
      <c r="X244" s="229"/>
      <c r="Y244" s="229"/>
      <c r="Z244" s="229"/>
    </row>
    <row r="245" spans="1:26" ht="25.5" customHeight="1">
      <c r="A245" s="229"/>
      <c r="B245" s="233"/>
      <c r="C245" s="233"/>
      <c r="D245" s="233"/>
      <c r="E245" s="229"/>
      <c r="F245" s="229"/>
      <c r="G245" s="229"/>
      <c r="H245" s="229"/>
      <c r="I245" s="233"/>
      <c r="J245" s="229"/>
      <c r="K245" s="229"/>
      <c r="L245" s="229"/>
      <c r="M245" s="229"/>
      <c r="N245" s="229"/>
      <c r="O245" s="229"/>
      <c r="P245" s="229"/>
      <c r="Q245" s="229"/>
      <c r="R245" s="229"/>
      <c r="S245" s="229"/>
      <c r="T245" s="229"/>
      <c r="U245" s="229"/>
      <c r="V245" s="229"/>
      <c r="W245" s="229"/>
      <c r="X245" s="229"/>
      <c r="Y245" s="229"/>
      <c r="Z245" s="229"/>
    </row>
    <row r="246" spans="1:26" ht="25.5" customHeight="1">
      <c r="A246" s="229"/>
      <c r="B246" s="233"/>
      <c r="C246" s="233"/>
      <c r="D246" s="233"/>
      <c r="E246" s="229"/>
      <c r="F246" s="229"/>
      <c r="G246" s="229"/>
      <c r="H246" s="229"/>
      <c r="I246" s="233"/>
      <c r="J246" s="229"/>
      <c r="K246" s="229"/>
      <c r="L246" s="229"/>
      <c r="M246" s="229"/>
      <c r="N246" s="229"/>
      <c r="O246" s="229"/>
      <c r="P246" s="229"/>
      <c r="Q246" s="229"/>
      <c r="R246" s="229"/>
      <c r="S246" s="229"/>
      <c r="T246" s="229"/>
      <c r="U246" s="229"/>
      <c r="V246" s="229"/>
      <c r="W246" s="229"/>
      <c r="X246" s="229"/>
      <c r="Y246" s="229"/>
      <c r="Z246" s="229"/>
    </row>
    <row r="247" spans="1:26" ht="25.5" customHeight="1">
      <c r="A247" s="229"/>
      <c r="B247" s="233"/>
      <c r="C247" s="233"/>
      <c r="D247" s="233"/>
      <c r="E247" s="229"/>
      <c r="F247" s="229"/>
      <c r="G247" s="229"/>
      <c r="H247" s="229"/>
      <c r="I247" s="233"/>
      <c r="J247" s="229"/>
      <c r="K247" s="229"/>
      <c r="L247" s="229"/>
      <c r="M247" s="229"/>
      <c r="N247" s="229"/>
      <c r="O247" s="229"/>
      <c r="P247" s="229"/>
      <c r="Q247" s="229"/>
      <c r="R247" s="229"/>
      <c r="S247" s="229"/>
      <c r="T247" s="229"/>
      <c r="U247" s="229"/>
      <c r="V247" s="229"/>
      <c r="W247" s="229"/>
      <c r="X247" s="229"/>
      <c r="Y247" s="229"/>
      <c r="Z247" s="229"/>
    </row>
    <row r="248" spans="1:26" ht="25.5" customHeight="1">
      <c r="A248" s="229"/>
      <c r="B248" s="233"/>
      <c r="C248" s="233"/>
      <c r="D248" s="233"/>
      <c r="E248" s="229"/>
      <c r="F248" s="229"/>
      <c r="G248" s="229"/>
      <c r="H248" s="229"/>
      <c r="I248" s="233"/>
      <c r="J248" s="229"/>
      <c r="K248" s="229"/>
      <c r="L248" s="229"/>
      <c r="M248" s="229"/>
      <c r="N248" s="229"/>
      <c r="O248" s="229"/>
      <c r="P248" s="229"/>
      <c r="Q248" s="229"/>
      <c r="R248" s="229"/>
      <c r="S248" s="229"/>
      <c r="T248" s="229"/>
      <c r="U248" s="229"/>
      <c r="V248" s="229"/>
      <c r="W248" s="229"/>
      <c r="X248" s="229"/>
      <c r="Y248" s="229"/>
      <c r="Z248" s="229"/>
    </row>
    <row r="249" spans="1:26" ht="25.5" customHeight="1">
      <c r="A249" s="229"/>
      <c r="B249" s="233"/>
      <c r="C249" s="233"/>
      <c r="D249" s="233"/>
      <c r="E249" s="229"/>
      <c r="F249" s="229"/>
      <c r="G249" s="229"/>
      <c r="H249" s="229"/>
      <c r="I249" s="233"/>
      <c r="J249" s="229"/>
      <c r="K249" s="229"/>
      <c r="L249" s="229"/>
      <c r="M249" s="229"/>
      <c r="N249" s="229"/>
      <c r="O249" s="229"/>
      <c r="P249" s="229"/>
      <c r="Q249" s="229"/>
      <c r="R249" s="229"/>
      <c r="S249" s="229"/>
      <c r="T249" s="229"/>
      <c r="U249" s="229"/>
      <c r="V249" s="229"/>
      <c r="W249" s="229"/>
      <c r="X249" s="229"/>
      <c r="Y249" s="229"/>
      <c r="Z249" s="229"/>
    </row>
    <row r="250" spans="1:26" ht="25.5" customHeight="1">
      <c r="A250" s="229"/>
      <c r="B250" s="233"/>
      <c r="C250" s="233"/>
      <c r="D250" s="233"/>
      <c r="E250" s="229"/>
      <c r="F250" s="229"/>
      <c r="G250" s="229"/>
      <c r="H250" s="229"/>
      <c r="I250" s="233"/>
      <c r="J250" s="229"/>
      <c r="K250" s="229"/>
      <c r="L250" s="229"/>
      <c r="M250" s="229"/>
      <c r="N250" s="229"/>
      <c r="O250" s="229"/>
      <c r="P250" s="229"/>
      <c r="Q250" s="229"/>
      <c r="R250" s="229"/>
      <c r="S250" s="229"/>
      <c r="T250" s="229"/>
      <c r="U250" s="229"/>
      <c r="V250" s="229"/>
      <c r="W250" s="229"/>
      <c r="X250" s="229"/>
      <c r="Y250" s="229"/>
      <c r="Z250" s="229"/>
    </row>
    <row r="251" spans="1:26" ht="25.5" customHeight="1">
      <c r="A251" s="229"/>
      <c r="B251" s="233"/>
      <c r="C251" s="233"/>
      <c r="D251" s="233"/>
      <c r="E251" s="229"/>
      <c r="F251" s="229"/>
      <c r="G251" s="229"/>
      <c r="H251" s="229"/>
      <c r="I251" s="233"/>
      <c r="J251" s="229"/>
      <c r="K251" s="229"/>
      <c r="L251" s="229"/>
      <c r="M251" s="229"/>
      <c r="N251" s="229"/>
      <c r="O251" s="229"/>
      <c r="P251" s="229"/>
      <c r="Q251" s="229"/>
      <c r="R251" s="229"/>
      <c r="S251" s="229"/>
      <c r="T251" s="229"/>
      <c r="U251" s="229"/>
      <c r="V251" s="229"/>
      <c r="W251" s="229"/>
      <c r="X251" s="229"/>
      <c r="Y251" s="229"/>
      <c r="Z251" s="229"/>
    </row>
    <row r="252" spans="1:26" ht="25.5" customHeight="1">
      <c r="A252" s="229"/>
      <c r="B252" s="233"/>
      <c r="C252" s="233"/>
      <c r="D252" s="233"/>
      <c r="E252" s="229"/>
      <c r="F252" s="229"/>
      <c r="G252" s="229"/>
      <c r="H252" s="229"/>
      <c r="I252" s="233"/>
      <c r="J252" s="229"/>
      <c r="K252" s="229"/>
      <c r="L252" s="229"/>
      <c r="M252" s="229"/>
      <c r="N252" s="229"/>
      <c r="O252" s="229"/>
      <c r="P252" s="229"/>
      <c r="Q252" s="229"/>
      <c r="R252" s="229"/>
      <c r="S252" s="229"/>
      <c r="T252" s="229"/>
      <c r="U252" s="229"/>
      <c r="V252" s="229"/>
      <c r="W252" s="229"/>
      <c r="X252" s="229"/>
      <c r="Y252" s="229"/>
      <c r="Z252" s="229"/>
    </row>
    <row r="253" spans="1:26" ht="25.5" customHeight="1">
      <c r="A253" s="229"/>
      <c r="B253" s="233"/>
      <c r="C253" s="233"/>
      <c r="D253" s="233"/>
      <c r="E253" s="229"/>
      <c r="F253" s="229"/>
      <c r="G253" s="229"/>
      <c r="H253" s="229"/>
      <c r="I253" s="233"/>
      <c r="J253" s="229"/>
      <c r="K253" s="229"/>
      <c r="L253" s="229"/>
      <c r="M253" s="229"/>
      <c r="N253" s="229"/>
      <c r="O253" s="229"/>
      <c r="P253" s="229"/>
      <c r="Q253" s="229"/>
      <c r="R253" s="229"/>
      <c r="S253" s="229"/>
      <c r="T253" s="229"/>
      <c r="U253" s="229"/>
      <c r="V253" s="229"/>
      <c r="W253" s="229"/>
      <c r="X253" s="229"/>
      <c r="Y253" s="229"/>
      <c r="Z253" s="229"/>
    </row>
    <row r="254" spans="1:26" ht="25.5" customHeight="1">
      <c r="A254" s="229"/>
      <c r="B254" s="233"/>
      <c r="C254" s="233"/>
      <c r="D254" s="233"/>
      <c r="E254" s="229"/>
      <c r="F254" s="229"/>
      <c r="G254" s="229"/>
      <c r="H254" s="229"/>
      <c r="I254" s="233"/>
      <c r="J254" s="229"/>
      <c r="K254" s="229"/>
      <c r="L254" s="229"/>
      <c r="M254" s="229"/>
      <c r="N254" s="229"/>
      <c r="O254" s="229"/>
      <c r="P254" s="229"/>
      <c r="Q254" s="229"/>
      <c r="R254" s="229"/>
      <c r="S254" s="229"/>
      <c r="T254" s="229"/>
      <c r="U254" s="229"/>
      <c r="V254" s="229"/>
      <c r="W254" s="229"/>
      <c r="X254" s="229"/>
      <c r="Y254" s="229"/>
      <c r="Z254" s="229"/>
    </row>
    <row r="255" spans="1:26" ht="25.5" customHeight="1">
      <c r="A255" s="229"/>
      <c r="B255" s="233"/>
      <c r="C255" s="233"/>
      <c r="D255" s="233"/>
      <c r="E255" s="229"/>
      <c r="F255" s="229"/>
      <c r="G255" s="229"/>
      <c r="H255" s="229"/>
      <c r="I255" s="233"/>
      <c r="J255" s="229"/>
      <c r="K255" s="229"/>
      <c r="L255" s="229"/>
      <c r="M255" s="229"/>
      <c r="N255" s="229"/>
      <c r="O255" s="229"/>
      <c r="P255" s="229"/>
      <c r="Q255" s="229"/>
      <c r="R255" s="229"/>
      <c r="S255" s="229"/>
      <c r="T255" s="229"/>
      <c r="U255" s="229"/>
      <c r="V255" s="229"/>
      <c r="W255" s="229"/>
      <c r="X255" s="229"/>
      <c r="Y255" s="229"/>
      <c r="Z255" s="229"/>
    </row>
    <row r="256" spans="1:26" ht="25.5" customHeight="1">
      <c r="A256" s="229"/>
      <c r="B256" s="233"/>
      <c r="C256" s="233"/>
      <c r="D256" s="233"/>
      <c r="E256" s="229"/>
      <c r="F256" s="229"/>
      <c r="G256" s="229"/>
      <c r="H256" s="229"/>
      <c r="I256" s="233"/>
      <c r="J256" s="229"/>
      <c r="K256" s="229"/>
      <c r="L256" s="229"/>
      <c r="M256" s="229"/>
      <c r="N256" s="229"/>
      <c r="O256" s="229"/>
      <c r="P256" s="229"/>
      <c r="Q256" s="229"/>
      <c r="R256" s="229"/>
      <c r="S256" s="229"/>
      <c r="T256" s="229"/>
      <c r="U256" s="229"/>
      <c r="V256" s="229"/>
      <c r="W256" s="229"/>
      <c r="X256" s="229"/>
      <c r="Y256" s="229"/>
      <c r="Z256" s="229"/>
    </row>
    <row r="257" spans="1:26" ht="25.5" customHeight="1">
      <c r="A257" s="229"/>
      <c r="B257" s="233"/>
      <c r="C257" s="233"/>
      <c r="D257" s="233"/>
      <c r="E257" s="229"/>
      <c r="F257" s="229"/>
      <c r="G257" s="229"/>
      <c r="H257" s="229"/>
      <c r="I257" s="233"/>
      <c r="J257" s="229"/>
      <c r="K257" s="229"/>
      <c r="L257" s="229"/>
      <c r="M257" s="229"/>
      <c r="N257" s="229"/>
      <c r="O257" s="229"/>
      <c r="P257" s="229"/>
      <c r="Q257" s="229"/>
      <c r="R257" s="229"/>
      <c r="S257" s="229"/>
      <c r="T257" s="229"/>
      <c r="U257" s="229"/>
      <c r="V257" s="229"/>
      <c r="W257" s="229"/>
      <c r="X257" s="229"/>
      <c r="Y257" s="229"/>
      <c r="Z257" s="229"/>
    </row>
    <row r="258" spans="1:26" ht="25.5" customHeight="1">
      <c r="A258" s="229"/>
      <c r="B258" s="233"/>
      <c r="C258" s="233"/>
      <c r="D258" s="233"/>
      <c r="E258" s="229"/>
      <c r="F258" s="229"/>
      <c r="G258" s="229"/>
      <c r="H258" s="229"/>
      <c r="I258" s="233"/>
      <c r="J258" s="229"/>
      <c r="K258" s="229"/>
      <c r="L258" s="229"/>
      <c r="M258" s="229"/>
      <c r="N258" s="229"/>
      <c r="O258" s="229"/>
      <c r="P258" s="229"/>
      <c r="Q258" s="229"/>
      <c r="R258" s="229"/>
      <c r="S258" s="229"/>
      <c r="T258" s="229"/>
      <c r="U258" s="229"/>
      <c r="V258" s="229"/>
      <c r="W258" s="229"/>
      <c r="X258" s="229"/>
      <c r="Y258" s="229"/>
      <c r="Z258" s="229"/>
    </row>
    <row r="259" spans="1:26" ht="25.5" customHeight="1">
      <c r="A259" s="229"/>
      <c r="B259" s="233"/>
      <c r="C259" s="233"/>
      <c r="D259" s="233"/>
      <c r="E259" s="229"/>
      <c r="F259" s="229"/>
      <c r="G259" s="229"/>
      <c r="H259" s="229"/>
      <c r="I259" s="233"/>
      <c r="J259" s="229"/>
      <c r="K259" s="229"/>
      <c r="L259" s="229"/>
      <c r="M259" s="229"/>
      <c r="N259" s="229"/>
      <c r="O259" s="229"/>
      <c r="P259" s="229"/>
      <c r="Q259" s="229"/>
      <c r="R259" s="229"/>
      <c r="S259" s="229"/>
      <c r="T259" s="229"/>
      <c r="U259" s="229"/>
      <c r="V259" s="229"/>
      <c r="W259" s="229"/>
      <c r="X259" s="229"/>
      <c r="Y259" s="229"/>
      <c r="Z259" s="229"/>
    </row>
    <row r="260" spans="1:26" ht="25.5" customHeight="1">
      <c r="A260" s="229"/>
      <c r="B260" s="233"/>
      <c r="C260" s="233"/>
      <c r="D260" s="233"/>
      <c r="E260" s="229"/>
      <c r="F260" s="229"/>
      <c r="G260" s="229"/>
      <c r="H260" s="229"/>
      <c r="I260" s="233"/>
      <c r="J260" s="229"/>
      <c r="K260" s="229"/>
      <c r="L260" s="229"/>
      <c r="M260" s="229"/>
      <c r="N260" s="229"/>
      <c r="O260" s="229"/>
      <c r="P260" s="229"/>
      <c r="Q260" s="229"/>
      <c r="R260" s="229"/>
      <c r="S260" s="229"/>
      <c r="T260" s="229"/>
      <c r="U260" s="229"/>
      <c r="V260" s="229"/>
      <c r="W260" s="229"/>
      <c r="X260" s="229"/>
      <c r="Y260" s="229"/>
      <c r="Z260" s="229"/>
    </row>
    <row r="261" spans="1:26" ht="25.5" customHeight="1">
      <c r="A261" s="229"/>
      <c r="B261" s="233"/>
      <c r="C261" s="233"/>
      <c r="D261" s="233"/>
      <c r="E261" s="229"/>
      <c r="F261" s="229"/>
      <c r="G261" s="229"/>
      <c r="H261" s="229"/>
      <c r="I261" s="233"/>
      <c r="J261" s="229"/>
      <c r="K261" s="229"/>
      <c r="L261" s="229"/>
      <c r="M261" s="229"/>
      <c r="N261" s="229"/>
      <c r="O261" s="229"/>
      <c r="P261" s="229"/>
      <c r="Q261" s="229"/>
      <c r="R261" s="229"/>
      <c r="S261" s="229"/>
      <c r="T261" s="229"/>
      <c r="U261" s="229"/>
      <c r="V261" s="229"/>
      <c r="W261" s="229"/>
      <c r="X261" s="229"/>
      <c r="Y261" s="229"/>
      <c r="Z261" s="229"/>
    </row>
    <row r="262" spans="1:26" ht="25.5" customHeight="1">
      <c r="A262" s="229"/>
      <c r="B262" s="233"/>
      <c r="C262" s="233"/>
      <c r="D262" s="233"/>
      <c r="E262" s="229"/>
      <c r="F262" s="229"/>
      <c r="G262" s="229"/>
      <c r="H262" s="229"/>
      <c r="I262" s="233"/>
      <c r="J262" s="229"/>
      <c r="K262" s="229"/>
      <c r="L262" s="229"/>
      <c r="M262" s="229"/>
      <c r="N262" s="229"/>
      <c r="O262" s="229"/>
      <c r="P262" s="229"/>
      <c r="Q262" s="229"/>
      <c r="R262" s="229"/>
      <c r="S262" s="229"/>
      <c r="T262" s="229"/>
      <c r="U262" s="229"/>
      <c r="V262" s="229"/>
      <c r="W262" s="229"/>
      <c r="X262" s="229"/>
      <c r="Y262" s="229"/>
      <c r="Z262" s="229"/>
    </row>
    <row r="263" spans="1:26" ht="25.5" customHeight="1">
      <c r="A263" s="229"/>
      <c r="B263" s="233"/>
      <c r="C263" s="233"/>
      <c r="D263" s="233"/>
      <c r="E263" s="229"/>
      <c r="F263" s="229"/>
      <c r="G263" s="229"/>
      <c r="H263" s="229"/>
      <c r="I263" s="233"/>
      <c r="J263" s="229"/>
      <c r="K263" s="229"/>
      <c r="L263" s="229"/>
      <c r="M263" s="229"/>
      <c r="N263" s="229"/>
      <c r="O263" s="229"/>
      <c r="P263" s="229"/>
      <c r="Q263" s="229"/>
      <c r="R263" s="229"/>
      <c r="S263" s="229"/>
      <c r="T263" s="229"/>
      <c r="U263" s="229"/>
      <c r="V263" s="229"/>
      <c r="W263" s="229"/>
      <c r="X263" s="229"/>
      <c r="Y263" s="229"/>
      <c r="Z263" s="229"/>
    </row>
    <row r="264" spans="1:26" ht="25.5" customHeight="1">
      <c r="A264" s="229"/>
      <c r="B264" s="233"/>
      <c r="C264" s="233"/>
      <c r="D264" s="233"/>
      <c r="E264" s="229"/>
      <c r="F264" s="229"/>
      <c r="G264" s="229"/>
      <c r="H264" s="229"/>
      <c r="I264" s="233"/>
      <c r="J264" s="229"/>
      <c r="K264" s="229"/>
      <c r="L264" s="229"/>
      <c r="M264" s="229"/>
      <c r="N264" s="229"/>
      <c r="O264" s="229"/>
      <c r="P264" s="229"/>
      <c r="Q264" s="229"/>
      <c r="R264" s="229"/>
      <c r="S264" s="229"/>
      <c r="T264" s="229"/>
      <c r="U264" s="229"/>
      <c r="V264" s="229"/>
      <c r="W264" s="229"/>
      <c r="X264" s="229"/>
      <c r="Y264" s="229"/>
      <c r="Z264" s="229"/>
    </row>
    <row r="265" spans="1:26" ht="25.5" customHeight="1">
      <c r="A265" s="229"/>
      <c r="B265" s="233"/>
      <c r="C265" s="233"/>
      <c r="D265" s="233"/>
      <c r="E265" s="229"/>
      <c r="F265" s="229"/>
      <c r="G265" s="229"/>
      <c r="H265" s="229"/>
      <c r="I265" s="233"/>
      <c r="J265" s="229"/>
      <c r="K265" s="229"/>
      <c r="L265" s="229"/>
      <c r="M265" s="229"/>
      <c r="N265" s="229"/>
      <c r="O265" s="229"/>
      <c r="P265" s="229"/>
      <c r="Q265" s="229"/>
      <c r="R265" s="229"/>
      <c r="S265" s="229"/>
      <c r="T265" s="229"/>
      <c r="U265" s="229"/>
      <c r="V265" s="229"/>
      <c r="W265" s="229"/>
      <c r="X265" s="229"/>
      <c r="Y265" s="229"/>
      <c r="Z265" s="229"/>
    </row>
    <row r="266" spans="1:26" ht="25.5" customHeight="1">
      <c r="A266" s="229"/>
      <c r="B266" s="233"/>
      <c r="C266" s="233"/>
      <c r="D266" s="233"/>
      <c r="E266" s="229"/>
      <c r="F266" s="229"/>
      <c r="G266" s="229"/>
      <c r="H266" s="229"/>
      <c r="I266" s="233"/>
      <c r="J266" s="229"/>
      <c r="K266" s="229"/>
      <c r="L266" s="229"/>
      <c r="M266" s="229"/>
      <c r="N266" s="229"/>
      <c r="O266" s="229"/>
      <c r="P266" s="229"/>
      <c r="Q266" s="229"/>
      <c r="R266" s="229"/>
      <c r="S266" s="229"/>
      <c r="T266" s="229"/>
      <c r="U266" s="229"/>
      <c r="V266" s="229"/>
      <c r="W266" s="229"/>
      <c r="X266" s="229"/>
      <c r="Y266" s="229"/>
      <c r="Z266" s="229"/>
    </row>
    <row r="267" spans="1:26" ht="25.5" customHeight="1">
      <c r="A267" s="229"/>
      <c r="B267" s="233"/>
      <c r="C267" s="233"/>
      <c r="D267" s="233"/>
      <c r="E267" s="229"/>
      <c r="F267" s="229"/>
      <c r="G267" s="229"/>
      <c r="H267" s="229"/>
      <c r="I267" s="233"/>
      <c r="J267" s="229"/>
      <c r="K267" s="229"/>
      <c r="L267" s="229"/>
      <c r="M267" s="229"/>
      <c r="N267" s="229"/>
      <c r="O267" s="229"/>
      <c r="P267" s="229"/>
      <c r="Q267" s="229"/>
      <c r="R267" s="229"/>
      <c r="S267" s="229"/>
      <c r="T267" s="229"/>
      <c r="U267" s="229"/>
      <c r="V267" s="229"/>
      <c r="W267" s="229"/>
      <c r="X267" s="229"/>
      <c r="Y267" s="229"/>
      <c r="Z267" s="229"/>
    </row>
    <row r="268" spans="1:26" ht="25.5" customHeight="1">
      <c r="A268" s="229"/>
      <c r="B268" s="233"/>
      <c r="C268" s="233"/>
      <c r="D268" s="233"/>
      <c r="E268" s="229"/>
      <c r="F268" s="229"/>
      <c r="G268" s="229"/>
      <c r="H268" s="229"/>
      <c r="I268" s="233"/>
      <c r="J268" s="229"/>
      <c r="K268" s="229"/>
      <c r="L268" s="229"/>
      <c r="M268" s="229"/>
      <c r="N268" s="229"/>
      <c r="O268" s="229"/>
      <c r="P268" s="229"/>
      <c r="Q268" s="229"/>
      <c r="R268" s="229"/>
      <c r="S268" s="229"/>
      <c r="T268" s="229"/>
      <c r="U268" s="229"/>
      <c r="V268" s="229"/>
      <c r="W268" s="229"/>
      <c r="X268" s="229"/>
      <c r="Y268" s="229"/>
      <c r="Z268" s="229"/>
    </row>
    <row r="269" spans="1:26" ht="25.5" customHeight="1">
      <c r="A269" s="229"/>
      <c r="B269" s="233"/>
      <c r="C269" s="233"/>
      <c r="D269" s="233"/>
      <c r="E269" s="229"/>
      <c r="F269" s="229"/>
      <c r="G269" s="229"/>
      <c r="H269" s="229"/>
      <c r="I269" s="233"/>
      <c r="J269" s="229"/>
      <c r="K269" s="229"/>
      <c r="L269" s="229"/>
      <c r="M269" s="229"/>
      <c r="N269" s="229"/>
      <c r="O269" s="229"/>
      <c r="P269" s="229"/>
      <c r="Q269" s="229"/>
      <c r="R269" s="229"/>
      <c r="S269" s="229"/>
      <c r="T269" s="229"/>
      <c r="U269" s="229"/>
      <c r="V269" s="229"/>
      <c r="W269" s="229"/>
      <c r="X269" s="229"/>
      <c r="Y269" s="229"/>
      <c r="Z269" s="229"/>
    </row>
    <row r="270" spans="1:26" ht="25.5" customHeight="1">
      <c r="A270" s="229"/>
      <c r="B270" s="233"/>
      <c r="C270" s="233"/>
      <c r="D270" s="233"/>
      <c r="E270" s="229"/>
      <c r="F270" s="229"/>
      <c r="G270" s="229"/>
      <c r="H270" s="229"/>
      <c r="I270" s="233"/>
      <c r="J270" s="229"/>
      <c r="K270" s="229"/>
      <c r="L270" s="229"/>
      <c r="M270" s="229"/>
      <c r="N270" s="229"/>
      <c r="O270" s="229"/>
      <c r="P270" s="229"/>
      <c r="Q270" s="229"/>
      <c r="R270" s="229"/>
      <c r="S270" s="229"/>
      <c r="T270" s="229"/>
      <c r="U270" s="229"/>
      <c r="V270" s="229"/>
      <c r="W270" s="229"/>
      <c r="X270" s="229"/>
      <c r="Y270" s="229"/>
      <c r="Z270" s="229"/>
    </row>
    <row r="271" spans="1:26" ht="25.5" customHeight="1">
      <c r="A271" s="229"/>
      <c r="B271" s="233"/>
      <c r="C271" s="233"/>
      <c r="D271" s="233"/>
      <c r="E271" s="229"/>
      <c r="F271" s="229"/>
      <c r="G271" s="229"/>
      <c r="H271" s="229"/>
      <c r="I271" s="233"/>
      <c r="J271" s="229"/>
      <c r="K271" s="229"/>
      <c r="L271" s="229"/>
      <c r="M271" s="229"/>
      <c r="N271" s="229"/>
      <c r="O271" s="229"/>
      <c r="P271" s="229"/>
      <c r="Q271" s="229"/>
      <c r="R271" s="229"/>
      <c r="S271" s="229"/>
      <c r="T271" s="229"/>
      <c r="U271" s="229"/>
      <c r="V271" s="229"/>
      <c r="W271" s="229"/>
      <c r="X271" s="229"/>
      <c r="Y271" s="229"/>
      <c r="Z271" s="229"/>
    </row>
    <row r="272" spans="1:26" ht="25.5" customHeight="1">
      <c r="A272" s="229"/>
      <c r="B272" s="233"/>
      <c r="C272" s="233"/>
      <c r="D272" s="233"/>
      <c r="E272" s="229"/>
      <c r="F272" s="229"/>
      <c r="G272" s="229"/>
      <c r="H272" s="229"/>
      <c r="I272" s="233"/>
      <c r="J272" s="229"/>
      <c r="K272" s="229"/>
      <c r="L272" s="229"/>
      <c r="M272" s="229"/>
      <c r="N272" s="229"/>
      <c r="O272" s="229"/>
      <c r="P272" s="229"/>
      <c r="Q272" s="229"/>
      <c r="R272" s="229"/>
      <c r="S272" s="229"/>
      <c r="T272" s="229"/>
      <c r="U272" s="229"/>
      <c r="V272" s="229"/>
      <c r="W272" s="229"/>
      <c r="X272" s="229"/>
      <c r="Y272" s="229"/>
      <c r="Z272" s="229"/>
    </row>
    <row r="273" spans="1:26" ht="25.5" customHeight="1">
      <c r="A273" s="229"/>
      <c r="B273" s="233"/>
      <c r="C273" s="233"/>
      <c r="D273" s="233"/>
      <c r="E273" s="229"/>
      <c r="F273" s="229"/>
      <c r="G273" s="229"/>
      <c r="H273" s="229"/>
      <c r="I273" s="233"/>
      <c r="J273" s="229"/>
      <c r="K273" s="229"/>
      <c r="L273" s="229"/>
      <c r="M273" s="229"/>
      <c r="N273" s="229"/>
      <c r="O273" s="229"/>
      <c r="P273" s="229"/>
      <c r="Q273" s="229"/>
      <c r="R273" s="229"/>
      <c r="S273" s="229"/>
      <c r="T273" s="229"/>
      <c r="U273" s="229"/>
      <c r="V273" s="229"/>
      <c r="W273" s="229"/>
      <c r="X273" s="229"/>
      <c r="Y273" s="229"/>
      <c r="Z273" s="229"/>
    </row>
    <row r="274" spans="1:26" ht="25.5" customHeight="1">
      <c r="A274" s="229"/>
      <c r="B274" s="233"/>
      <c r="C274" s="233"/>
      <c r="D274" s="233"/>
      <c r="E274" s="229"/>
      <c r="F274" s="229"/>
      <c r="G274" s="229"/>
      <c r="H274" s="229"/>
      <c r="I274" s="233"/>
      <c r="J274" s="229"/>
      <c r="K274" s="229"/>
      <c r="L274" s="229"/>
      <c r="M274" s="229"/>
      <c r="N274" s="229"/>
      <c r="O274" s="229"/>
      <c r="P274" s="229"/>
      <c r="Q274" s="229"/>
      <c r="R274" s="229"/>
      <c r="S274" s="229"/>
      <c r="T274" s="229"/>
      <c r="U274" s="229"/>
      <c r="V274" s="229"/>
      <c r="W274" s="229"/>
      <c r="X274" s="229"/>
      <c r="Y274" s="229"/>
      <c r="Z274" s="229"/>
    </row>
    <row r="275" spans="1:26" ht="25.5" customHeight="1">
      <c r="A275" s="229"/>
      <c r="B275" s="233"/>
      <c r="C275" s="233"/>
      <c r="D275" s="233"/>
      <c r="E275" s="229"/>
      <c r="F275" s="229"/>
      <c r="G275" s="229"/>
      <c r="H275" s="229"/>
      <c r="I275" s="233"/>
      <c r="J275" s="229"/>
      <c r="K275" s="229"/>
      <c r="L275" s="229"/>
      <c r="M275" s="229"/>
      <c r="N275" s="229"/>
      <c r="O275" s="229"/>
      <c r="P275" s="229"/>
      <c r="Q275" s="229"/>
      <c r="R275" s="229"/>
      <c r="S275" s="229"/>
      <c r="T275" s="229"/>
      <c r="U275" s="229"/>
      <c r="V275" s="229"/>
      <c r="W275" s="229"/>
      <c r="X275" s="229"/>
      <c r="Y275" s="229"/>
      <c r="Z275" s="229"/>
    </row>
    <row r="276" spans="1:26" ht="25.5" customHeight="1">
      <c r="A276" s="229"/>
      <c r="B276" s="233"/>
      <c r="C276" s="233"/>
      <c r="D276" s="233"/>
      <c r="E276" s="229"/>
      <c r="F276" s="229"/>
      <c r="G276" s="229"/>
      <c r="H276" s="229"/>
      <c r="I276" s="233"/>
      <c r="J276" s="229"/>
      <c r="K276" s="229"/>
      <c r="L276" s="229"/>
      <c r="M276" s="229"/>
      <c r="N276" s="229"/>
      <c r="O276" s="229"/>
      <c r="P276" s="229"/>
      <c r="Q276" s="229"/>
      <c r="R276" s="229"/>
      <c r="S276" s="229"/>
      <c r="T276" s="229"/>
      <c r="U276" s="229"/>
      <c r="V276" s="229"/>
      <c r="W276" s="229"/>
      <c r="X276" s="229"/>
      <c r="Y276" s="229"/>
      <c r="Z276" s="229"/>
    </row>
    <row r="277" spans="1:26" ht="25.5" customHeight="1">
      <c r="A277" s="229"/>
      <c r="B277" s="233"/>
      <c r="C277" s="233"/>
      <c r="D277" s="233"/>
      <c r="E277" s="229"/>
      <c r="F277" s="229"/>
      <c r="G277" s="229"/>
      <c r="H277" s="229"/>
      <c r="I277" s="233"/>
      <c r="J277" s="229"/>
      <c r="K277" s="229"/>
      <c r="L277" s="229"/>
      <c r="M277" s="229"/>
      <c r="N277" s="229"/>
      <c r="O277" s="229"/>
      <c r="P277" s="229"/>
      <c r="Q277" s="229"/>
      <c r="R277" s="229"/>
      <c r="S277" s="229"/>
      <c r="T277" s="229"/>
      <c r="U277" s="229"/>
      <c r="V277" s="229"/>
      <c r="W277" s="229"/>
      <c r="X277" s="229"/>
      <c r="Y277" s="229"/>
      <c r="Z277" s="229"/>
    </row>
    <row r="278" spans="1:26" ht="25.5" customHeight="1">
      <c r="A278" s="229"/>
      <c r="B278" s="233"/>
      <c r="C278" s="233"/>
      <c r="D278" s="233"/>
      <c r="E278" s="229"/>
      <c r="F278" s="229"/>
      <c r="G278" s="229"/>
      <c r="H278" s="229"/>
      <c r="I278" s="233"/>
      <c r="J278" s="229"/>
      <c r="K278" s="229"/>
      <c r="L278" s="229"/>
      <c r="M278" s="229"/>
      <c r="N278" s="229"/>
      <c r="O278" s="229"/>
      <c r="P278" s="229"/>
      <c r="Q278" s="229"/>
      <c r="R278" s="229"/>
      <c r="S278" s="229"/>
      <c r="T278" s="229"/>
      <c r="U278" s="229"/>
      <c r="V278" s="229"/>
      <c r="W278" s="229"/>
      <c r="X278" s="229"/>
      <c r="Y278" s="229"/>
      <c r="Z278" s="229"/>
    </row>
    <row r="279" spans="1:26" ht="25.5" customHeight="1">
      <c r="A279" s="229"/>
      <c r="B279" s="233"/>
      <c r="C279" s="233"/>
      <c r="D279" s="233"/>
      <c r="E279" s="229"/>
      <c r="F279" s="229"/>
      <c r="G279" s="229"/>
      <c r="H279" s="229"/>
      <c r="I279" s="233"/>
      <c r="J279" s="229"/>
      <c r="K279" s="229"/>
      <c r="L279" s="229"/>
      <c r="M279" s="229"/>
      <c r="N279" s="229"/>
      <c r="O279" s="229"/>
      <c r="P279" s="229"/>
      <c r="Q279" s="229"/>
      <c r="R279" s="229"/>
      <c r="S279" s="229"/>
      <c r="T279" s="229"/>
      <c r="U279" s="229"/>
      <c r="V279" s="229"/>
      <c r="W279" s="229"/>
      <c r="X279" s="229"/>
      <c r="Y279" s="229"/>
      <c r="Z279" s="229"/>
    </row>
    <row r="280" spans="1:26" ht="25.5" customHeight="1">
      <c r="A280" s="229"/>
      <c r="B280" s="233"/>
      <c r="C280" s="233"/>
      <c r="D280" s="233"/>
      <c r="E280" s="229"/>
      <c r="F280" s="229"/>
      <c r="G280" s="229"/>
      <c r="H280" s="229"/>
      <c r="I280" s="233"/>
      <c r="J280" s="229"/>
      <c r="K280" s="229"/>
      <c r="L280" s="229"/>
      <c r="M280" s="229"/>
      <c r="N280" s="229"/>
      <c r="O280" s="229"/>
      <c r="P280" s="229"/>
      <c r="Q280" s="229"/>
      <c r="R280" s="229"/>
      <c r="S280" s="229"/>
      <c r="T280" s="229"/>
      <c r="U280" s="229"/>
      <c r="V280" s="229"/>
      <c r="W280" s="229"/>
      <c r="X280" s="229"/>
      <c r="Y280" s="229"/>
      <c r="Z280" s="229"/>
    </row>
    <row r="281" spans="1:26" ht="25.5" customHeight="1">
      <c r="A281" s="229"/>
      <c r="B281" s="233"/>
      <c r="C281" s="233"/>
      <c r="D281" s="233"/>
      <c r="E281" s="229"/>
      <c r="F281" s="229"/>
      <c r="G281" s="229"/>
      <c r="H281" s="229"/>
      <c r="I281" s="233"/>
      <c r="J281" s="229"/>
      <c r="K281" s="229"/>
      <c r="L281" s="229"/>
      <c r="M281" s="229"/>
      <c r="N281" s="229"/>
      <c r="O281" s="229"/>
      <c r="P281" s="229"/>
      <c r="Q281" s="229"/>
      <c r="R281" s="229"/>
      <c r="S281" s="229"/>
      <c r="T281" s="229"/>
      <c r="U281" s="229"/>
      <c r="V281" s="229"/>
      <c r="W281" s="229"/>
      <c r="X281" s="229"/>
      <c r="Y281" s="229"/>
      <c r="Z281" s="229"/>
    </row>
    <row r="282" spans="1:26" ht="25.5" customHeight="1">
      <c r="A282" s="229"/>
      <c r="B282" s="233"/>
      <c r="C282" s="233"/>
      <c r="D282" s="233"/>
      <c r="E282" s="229"/>
      <c r="F282" s="229"/>
      <c r="G282" s="229"/>
      <c r="H282" s="229"/>
      <c r="I282" s="233"/>
      <c r="J282" s="229"/>
      <c r="K282" s="229"/>
      <c r="L282" s="229"/>
      <c r="M282" s="229"/>
      <c r="N282" s="229"/>
      <c r="O282" s="229"/>
      <c r="P282" s="229"/>
      <c r="Q282" s="229"/>
      <c r="R282" s="229"/>
      <c r="S282" s="229"/>
      <c r="T282" s="229"/>
      <c r="U282" s="229"/>
      <c r="V282" s="229"/>
      <c r="W282" s="229"/>
      <c r="X282" s="229"/>
      <c r="Y282" s="229"/>
      <c r="Z282" s="229"/>
    </row>
    <row r="283" spans="1:26" ht="25.5" customHeight="1">
      <c r="A283" s="229"/>
      <c r="B283" s="233"/>
      <c r="C283" s="233"/>
      <c r="D283" s="233"/>
      <c r="E283" s="229"/>
      <c r="F283" s="229"/>
      <c r="G283" s="229"/>
      <c r="H283" s="229"/>
      <c r="I283" s="233"/>
      <c r="J283" s="229"/>
      <c r="K283" s="229"/>
      <c r="L283" s="229"/>
      <c r="M283" s="229"/>
      <c r="N283" s="229"/>
      <c r="O283" s="229"/>
      <c r="P283" s="229"/>
      <c r="Q283" s="229"/>
      <c r="R283" s="229"/>
      <c r="S283" s="229"/>
      <c r="T283" s="229"/>
      <c r="U283" s="229"/>
      <c r="V283" s="229"/>
      <c r="W283" s="229"/>
      <c r="X283" s="229"/>
      <c r="Y283" s="229"/>
      <c r="Z283" s="229"/>
    </row>
    <row r="284" spans="1:26" ht="25.5" customHeight="1">
      <c r="A284" s="229"/>
      <c r="B284" s="233"/>
      <c r="C284" s="233"/>
      <c r="D284" s="233"/>
      <c r="E284" s="229"/>
      <c r="F284" s="229"/>
      <c r="G284" s="229"/>
      <c r="H284" s="229"/>
      <c r="I284" s="233"/>
      <c r="J284" s="229"/>
      <c r="K284" s="229"/>
      <c r="L284" s="229"/>
      <c r="M284" s="229"/>
      <c r="N284" s="229"/>
      <c r="O284" s="229"/>
      <c r="P284" s="229"/>
      <c r="Q284" s="229"/>
      <c r="R284" s="229"/>
      <c r="S284" s="229"/>
      <c r="T284" s="229"/>
      <c r="U284" s="229"/>
      <c r="V284" s="229"/>
      <c r="W284" s="229"/>
      <c r="X284" s="229"/>
      <c r="Y284" s="229"/>
      <c r="Z284" s="229"/>
    </row>
    <row r="285" spans="1:26" ht="25.5" customHeight="1">
      <c r="A285" s="229"/>
      <c r="B285" s="233"/>
      <c r="C285" s="233"/>
      <c r="D285" s="233"/>
      <c r="E285" s="229"/>
      <c r="F285" s="229"/>
      <c r="G285" s="229"/>
      <c r="H285" s="229"/>
      <c r="I285" s="233"/>
      <c r="J285" s="229"/>
      <c r="K285" s="229"/>
      <c r="L285" s="229"/>
      <c r="M285" s="229"/>
      <c r="N285" s="229"/>
      <c r="O285" s="229"/>
      <c r="P285" s="229"/>
      <c r="Q285" s="229"/>
      <c r="R285" s="229"/>
      <c r="S285" s="229"/>
      <c r="T285" s="229"/>
      <c r="U285" s="229"/>
      <c r="V285" s="229"/>
      <c r="W285" s="229"/>
      <c r="X285" s="229"/>
      <c r="Y285" s="229"/>
      <c r="Z285" s="229"/>
    </row>
    <row r="286" spans="1:26" ht="25.5" customHeight="1">
      <c r="A286" s="229"/>
      <c r="B286" s="233"/>
      <c r="C286" s="233"/>
      <c r="D286" s="233"/>
      <c r="E286" s="229"/>
      <c r="F286" s="229"/>
      <c r="G286" s="229"/>
      <c r="H286" s="229"/>
      <c r="I286" s="233"/>
      <c r="J286" s="229"/>
      <c r="K286" s="229"/>
      <c r="L286" s="229"/>
      <c r="M286" s="229"/>
      <c r="N286" s="229"/>
      <c r="O286" s="229"/>
      <c r="P286" s="229"/>
      <c r="Q286" s="229"/>
      <c r="R286" s="229"/>
      <c r="S286" s="229"/>
      <c r="T286" s="229"/>
      <c r="U286" s="229"/>
      <c r="V286" s="229"/>
      <c r="W286" s="229"/>
      <c r="X286" s="229"/>
      <c r="Y286" s="229"/>
      <c r="Z286" s="229"/>
    </row>
    <row r="287" spans="1:26" ht="25.5" customHeight="1">
      <c r="A287" s="229"/>
      <c r="B287" s="233"/>
      <c r="C287" s="233"/>
      <c r="D287" s="233"/>
      <c r="E287" s="229"/>
      <c r="F287" s="229"/>
      <c r="G287" s="229"/>
      <c r="H287" s="229"/>
      <c r="I287" s="233"/>
      <c r="J287" s="229"/>
      <c r="K287" s="229"/>
      <c r="L287" s="229"/>
      <c r="M287" s="229"/>
      <c r="N287" s="229"/>
      <c r="O287" s="229"/>
      <c r="P287" s="229"/>
      <c r="Q287" s="229"/>
      <c r="R287" s="229"/>
      <c r="S287" s="229"/>
      <c r="T287" s="229"/>
      <c r="U287" s="229"/>
      <c r="V287" s="229"/>
      <c r="W287" s="229"/>
      <c r="X287" s="229"/>
      <c r="Y287" s="229"/>
      <c r="Z287" s="229"/>
    </row>
    <row r="288" spans="1:26" ht="25.5" customHeight="1">
      <c r="A288" s="229"/>
      <c r="B288" s="233"/>
      <c r="C288" s="233"/>
      <c r="D288" s="233"/>
      <c r="E288" s="229"/>
      <c r="F288" s="229"/>
      <c r="G288" s="229"/>
      <c r="H288" s="229"/>
      <c r="I288" s="233"/>
      <c r="J288" s="229"/>
      <c r="K288" s="229"/>
      <c r="L288" s="229"/>
      <c r="M288" s="229"/>
      <c r="N288" s="229"/>
      <c r="O288" s="229"/>
      <c r="P288" s="229"/>
      <c r="Q288" s="229"/>
      <c r="R288" s="229"/>
      <c r="S288" s="229"/>
      <c r="T288" s="229"/>
      <c r="U288" s="229"/>
      <c r="V288" s="229"/>
      <c r="W288" s="229"/>
      <c r="X288" s="229"/>
      <c r="Y288" s="229"/>
      <c r="Z288" s="229"/>
    </row>
    <row r="289" spans="1:26" ht="25.5" customHeight="1">
      <c r="A289" s="229"/>
      <c r="B289" s="233"/>
      <c r="C289" s="233"/>
      <c r="D289" s="233"/>
      <c r="E289" s="229"/>
      <c r="F289" s="229"/>
      <c r="G289" s="229"/>
      <c r="H289" s="229"/>
      <c r="I289" s="233"/>
      <c r="J289" s="229"/>
      <c r="K289" s="229"/>
      <c r="L289" s="229"/>
      <c r="M289" s="229"/>
      <c r="N289" s="229"/>
      <c r="O289" s="229"/>
      <c r="P289" s="229"/>
      <c r="Q289" s="229"/>
      <c r="R289" s="229"/>
      <c r="S289" s="229"/>
      <c r="T289" s="229"/>
      <c r="U289" s="229"/>
      <c r="V289" s="229"/>
      <c r="W289" s="229"/>
      <c r="X289" s="229"/>
      <c r="Y289" s="229"/>
      <c r="Z289" s="229"/>
    </row>
    <row r="290" spans="1:26" ht="25.5" customHeight="1">
      <c r="A290" s="229"/>
      <c r="B290" s="233"/>
      <c r="C290" s="233"/>
      <c r="D290" s="233"/>
      <c r="E290" s="229"/>
      <c r="F290" s="229"/>
      <c r="G290" s="229"/>
      <c r="H290" s="229"/>
      <c r="I290" s="233"/>
      <c r="J290" s="229"/>
      <c r="K290" s="229"/>
      <c r="L290" s="229"/>
      <c r="M290" s="229"/>
      <c r="N290" s="229"/>
      <c r="O290" s="229"/>
      <c r="P290" s="229"/>
      <c r="Q290" s="229"/>
      <c r="R290" s="229"/>
      <c r="S290" s="229"/>
      <c r="T290" s="229"/>
      <c r="U290" s="229"/>
      <c r="V290" s="229"/>
      <c r="W290" s="229"/>
      <c r="X290" s="229"/>
      <c r="Y290" s="229"/>
      <c r="Z290" s="229"/>
    </row>
    <row r="291" spans="1:26" ht="25.5" customHeight="1">
      <c r="A291" s="229"/>
      <c r="B291" s="233"/>
      <c r="C291" s="233"/>
      <c r="D291" s="233"/>
      <c r="E291" s="229"/>
      <c r="F291" s="229"/>
      <c r="G291" s="229"/>
      <c r="H291" s="229"/>
      <c r="I291" s="233"/>
      <c r="J291" s="229"/>
      <c r="K291" s="229"/>
      <c r="L291" s="229"/>
      <c r="M291" s="229"/>
      <c r="N291" s="229"/>
      <c r="O291" s="229"/>
      <c r="P291" s="229"/>
      <c r="Q291" s="229"/>
      <c r="R291" s="229"/>
      <c r="S291" s="229"/>
      <c r="T291" s="229"/>
      <c r="U291" s="229"/>
      <c r="V291" s="229"/>
      <c r="W291" s="229"/>
      <c r="X291" s="229"/>
      <c r="Y291" s="229"/>
      <c r="Z291" s="229"/>
    </row>
    <row r="292" spans="1:26" ht="25.5" customHeight="1">
      <c r="A292" s="229"/>
      <c r="B292" s="233"/>
      <c r="C292" s="233"/>
      <c r="D292" s="233"/>
      <c r="E292" s="229"/>
      <c r="F292" s="229"/>
      <c r="G292" s="229"/>
      <c r="H292" s="229"/>
      <c r="I292" s="233"/>
      <c r="J292" s="229"/>
      <c r="K292" s="229"/>
      <c r="L292" s="229"/>
      <c r="M292" s="229"/>
      <c r="N292" s="229"/>
      <c r="O292" s="229"/>
      <c r="P292" s="229"/>
      <c r="Q292" s="229"/>
      <c r="R292" s="229"/>
      <c r="S292" s="229"/>
      <c r="T292" s="229"/>
      <c r="U292" s="229"/>
      <c r="V292" s="229"/>
      <c r="W292" s="229"/>
      <c r="X292" s="229"/>
      <c r="Y292" s="229"/>
      <c r="Z292" s="229"/>
    </row>
    <row r="293" spans="1:26" ht="25.5" customHeight="1">
      <c r="A293" s="229"/>
      <c r="B293" s="233"/>
      <c r="C293" s="233"/>
      <c r="D293" s="233"/>
      <c r="E293" s="229"/>
      <c r="F293" s="229"/>
      <c r="G293" s="229"/>
      <c r="H293" s="229"/>
      <c r="I293" s="233"/>
      <c r="J293" s="229"/>
      <c r="K293" s="229"/>
      <c r="L293" s="229"/>
      <c r="M293" s="229"/>
      <c r="N293" s="229"/>
      <c r="O293" s="229"/>
      <c r="P293" s="229"/>
      <c r="Q293" s="229"/>
      <c r="R293" s="229"/>
      <c r="S293" s="229"/>
      <c r="T293" s="229"/>
      <c r="U293" s="229"/>
      <c r="V293" s="229"/>
      <c r="W293" s="229"/>
      <c r="X293" s="229"/>
      <c r="Y293" s="229"/>
      <c r="Z293" s="229"/>
    </row>
    <row r="294" spans="1:26" ht="25.5" customHeight="1">
      <c r="A294" s="229"/>
      <c r="B294" s="233"/>
      <c r="C294" s="233"/>
      <c r="D294" s="233"/>
      <c r="E294" s="229"/>
      <c r="F294" s="229"/>
      <c r="G294" s="229"/>
      <c r="H294" s="229"/>
      <c r="I294" s="233"/>
      <c r="J294" s="229"/>
      <c r="K294" s="229"/>
      <c r="L294" s="229"/>
      <c r="M294" s="229"/>
      <c r="N294" s="229"/>
      <c r="O294" s="229"/>
      <c r="P294" s="229"/>
      <c r="Q294" s="229"/>
      <c r="R294" s="229"/>
      <c r="S294" s="229"/>
      <c r="T294" s="229"/>
      <c r="U294" s="229"/>
      <c r="V294" s="229"/>
      <c r="W294" s="229"/>
      <c r="X294" s="229"/>
      <c r="Y294" s="229"/>
      <c r="Z294" s="229"/>
    </row>
    <row r="295" spans="1:26" ht="25.5" customHeight="1">
      <c r="A295" s="229"/>
      <c r="B295" s="233"/>
      <c r="C295" s="233"/>
      <c r="D295" s="233"/>
      <c r="E295" s="229"/>
      <c r="F295" s="229"/>
      <c r="G295" s="229"/>
      <c r="H295" s="229"/>
      <c r="I295" s="233"/>
      <c r="J295" s="229"/>
      <c r="K295" s="229"/>
      <c r="L295" s="229"/>
      <c r="M295" s="229"/>
      <c r="N295" s="229"/>
      <c r="O295" s="229"/>
      <c r="P295" s="229"/>
      <c r="Q295" s="229"/>
      <c r="R295" s="229"/>
      <c r="S295" s="229"/>
      <c r="T295" s="229"/>
      <c r="U295" s="229"/>
      <c r="V295" s="229"/>
      <c r="W295" s="229"/>
      <c r="X295" s="229"/>
      <c r="Y295" s="229"/>
      <c r="Z295" s="229"/>
    </row>
    <row r="296" spans="1:26" ht="25.5" customHeight="1">
      <c r="A296" s="229"/>
      <c r="B296" s="233"/>
      <c r="C296" s="233"/>
      <c r="D296" s="233"/>
      <c r="E296" s="229"/>
      <c r="F296" s="229"/>
      <c r="G296" s="229"/>
      <c r="H296" s="229"/>
      <c r="I296" s="233"/>
      <c r="J296" s="229"/>
      <c r="K296" s="229"/>
      <c r="L296" s="229"/>
      <c r="M296" s="229"/>
      <c r="N296" s="229"/>
      <c r="O296" s="229"/>
      <c r="P296" s="229"/>
      <c r="Q296" s="229"/>
      <c r="R296" s="229"/>
      <c r="S296" s="229"/>
      <c r="T296" s="229"/>
      <c r="U296" s="229"/>
      <c r="V296" s="229"/>
      <c r="W296" s="229"/>
      <c r="X296" s="229"/>
      <c r="Y296" s="229"/>
      <c r="Z296" s="229"/>
    </row>
    <row r="297" spans="1:26" ht="25.5" customHeight="1">
      <c r="A297" s="229"/>
      <c r="B297" s="233"/>
      <c r="C297" s="233"/>
      <c r="D297" s="233"/>
      <c r="E297" s="229"/>
      <c r="F297" s="229"/>
      <c r="G297" s="229"/>
      <c r="H297" s="229"/>
      <c r="I297" s="233"/>
      <c r="J297" s="229"/>
      <c r="K297" s="229"/>
      <c r="L297" s="229"/>
      <c r="M297" s="229"/>
      <c r="N297" s="229"/>
      <c r="O297" s="229"/>
      <c r="P297" s="229"/>
      <c r="Q297" s="229"/>
      <c r="R297" s="229"/>
      <c r="S297" s="229"/>
      <c r="T297" s="229"/>
      <c r="U297" s="229"/>
      <c r="V297" s="229"/>
      <c r="W297" s="229"/>
      <c r="X297" s="229"/>
      <c r="Y297" s="229"/>
      <c r="Z297" s="229"/>
    </row>
    <row r="298" spans="1:26" ht="25.5" customHeight="1">
      <c r="A298" s="229"/>
      <c r="B298" s="233"/>
      <c r="C298" s="233"/>
      <c r="D298" s="233"/>
      <c r="E298" s="229"/>
      <c r="F298" s="229"/>
      <c r="G298" s="229"/>
      <c r="H298" s="229"/>
      <c r="I298" s="233"/>
      <c r="J298" s="229"/>
      <c r="K298" s="229"/>
      <c r="L298" s="229"/>
      <c r="M298" s="229"/>
      <c r="N298" s="229"/>
      <c r="O298" s="229"/>
      <c r="P298" s="229"/>
      <c r="Q298" s="229"/>
      <c r="R298" s="229"/>
      <c r="S298" s="229"/>
      <c r="T298" s="229"/>
      <c r="U298" s="229"/>
      <c r="V298" s="229"/>
      <c r="W298" s="229"/>
      <c r="X298" s="229"/>
      <c r="Y298" s="229"/>
      <c r="Z298" s="229"/>
    </row>
    <row r="299" spans="1:26" ht="25.5" customHeight="1">
      <c r="A299" s="229"/>
      <c r="B299" s="233"/>
      <c r="C299" s="233"/>
      <c r="D299" s="233"/>
      <c r="E299" s="229"/>
      <c r="F299" s="229"/>
      <c r="G299" s="229"/>
      <c r="H299" s="229"/>
      <c r="I299" s="233"/>
      <c r="J299" s="229"/>
      <c r="K299" s="229"/>
      <c r="L299" s="229"/>
      <c r="M299" s="229"/>
      <c r="N299" s="229"/>
      <c r="O299" s="229"/>
      <c r="P299" s="229"/>
      <c r="Q299" s="229"/>
      <c r="R299" s="229"/>
      <c r="S299" s="229"/>
      <c r="T299" s="229"/>
      <c r="U299" s="229"/>
      <c r="V299" s="229"/>
      <c r="W299" s="229"/>
      <c r="X299" s="229"/>
      <c r="Y299" s="229"/>
      <c r="Z299" s="229"/>
    </row>
    <row r="300" spans="1:26" ht="25.5" customHeight="1">
      <c r="A300" s="229"/>
      <c r="B300" s="233"/>
      <c r="C300" s="233"/>
      <c r="D300" s="233"/>
      <c r="E300" s="229"/>
      <c r="F300" s="229"/>
      <c r="G300" s="229"/>
      <c r="H300" s="229"/>
      <c r="I300" s="233"/>
      <c r="J300" s="229"/>
      <c r="K300" s="229"/>
      <c r="L300" s="229"/>
      <c r="M300" s="229"/>
      <c r="N300" s="229"/>
      <c r="O300" s="229"/>
      <c r="P300" s="229"/>
      <c r="Q300" s="229"/>
      <c r="R300" s="229"/>
      <c r="S300" s="229"/>
      <c r="T300" s="229"/>
      <c r="U300" s="229"/>
      <c r="V300" s="229"/>
      <c r="W300" s="229"/>
      <c r="X300" s="229"/>
      <c r="Y300" s="229"/>
      <c r="Z300" s="229"/>
    </row>
    <row r="301" spans="1:26" ht="25.5" customHeight="1">
      <c r="A301" s="229"/>
      <c r="B301" s="233"/>
      <c r="C301" s="233"/>
      <c r="D301" s="233"/>
      <c r="E301" s="229"/>
      <c r="F301" s="229"/>
      <c r="G301" s="229"/>
      <c r="H301" s="229"/>
      <c r="I301" s="233"/>
      <c r="J301" s="229"/>
      <c r="K301" s="229"/>
      <c r="L301" s="229"/>
      <c r="M301" s="229"/>
      <c r="N301" s="229"/>
      <c r="O301" s="229"/>
      <c r="P301" s="229"/>
      <c r="Q301" s="229"/>
      <c r="R301" s="229"/>
      <c r="S301" s="229"/>
      <c r="T301" s="229"/>
      <c r="U301" s="229"/>
      <c r="V301" s="229"/>
      <c r="W301" s="229"/>
      <c r="X301" s="229"/>
      <c r="Y301" s="229"/>
      <c r="Z301" s="229"/>
    </row>
    <row r="302" spans="1:26" ht="25.5" customHeight="1">
      <c r="A302" s="229"/>
      <c r="B302" s="233"/>
      <c r="C302" s="233"/>
      <c r="D302" s="233"/>
      <c r="E302" s="229"/>
      <c r="F302" s="229"/>
      <c r="G302" s="229"/>
      <c r="H302" s="229"/>
      <c r="I302" s="233"/>
      <c r="J302" s="229"/>
      <c r="K302" s="229"/>
      <c r="L302" s="229"/>
      <c r="M302" s="229"/>
      <c r="N302" s="229"/>
      <c r="O302" s="229"/>
      <c r="P302" s="229"/>
      <c r="Q302" s="229"/>
      <c r="R302" s="229"/>
      <c r="S302" s="229"/>
      <c r="T302" s="229"/>
      <c r="U302" s="229"/>
      <c r="V302" s="229"/>
      <c r="W302" s="229"/>
      <c r="X302" s="229"/>
      <c r="Y302" s="229"/>
      <c r="Z302" s="229"/>
    </row>
    <row r="303" spans="1:26" ht="25.5" customHeight="1">
      <c r="A303" s="229"/>
      <c r="B303" s="233"/>
      <c r="C303" s="233"/>
      <c r="D303" s="233"/>
      <c r="E303" s="229"/>
      <c r="F303" s="229"/>
      <c r="G303" s="229"/>
      <c r="H303" s="229"/>
      <c r="I303" s="233"/>
      <c r="J303" s="229"/>
      <c r="K303" s="229"/>
      <c r="L303" s="229"/>
      <c r="M303" s="229"/>
      <c r="N303" s="229"/>
      <c r="O303" s="229"/>
      <c r="P303" s="229"/>
      <c r="Q303" s="229"/>
      <c r="R303" s="229"/>
      <c r="S303" s="229"/>
      <c r="T303" s="229"/>
      <c r="U303" s="229"/>
      <c r="V303" s="229"/>
      <c r="W303" s="229"/>
      <c r="X303" s="229"/>
      <c r="Y303" s="229"/>
      <c r="Z303" s="229"/>
    </row>
    <row r="304" spans="1:26" ht="25.5" customHeight="1">
      <c r="A304" s="229"/>
      <c r="B304" s="233"/>
      <c r="C304" s="233"/>
      <c r="D304" s="233"/>
      <c r="E304" s="229"/>
      <c r="F304" s="229"/>
      <c r="G304" s="229"/>
      <c r="H304" s="229"/>
      <c r="I304" s="233"/>
      <c r="J304" s="229"/>
      <c r="K304" s="229"/>
      <c r="L304" s="229"/>
      <c r="M304" s="229"/>
      <c r="N304" s="229"/>
      <c r="O304" s="229"/>
      <c r="P304" s="229"/>
      <c r="Q304" s="229"/>
      <c r="R304" s="229"/>
      <c r="S304" s="229"/>
      <c r="T304" s="229"/>
      <c r="U304" s="229"/>
      <c r="V304" s="229"/>
      <c r="W304" s="229"/>
      <c r="X304" s="229"/>
      <c r="Y304" s="229"/>
      <c r="Z304" s="229"/>
    </row>
    <row r="305" spans="1:26" ht="25.5" customHeight="1">
      <c r="A305" s="229"/>
      <c r="B305" s="233"/>
      <c r="C305" s="233"/>
      <c r="D305" s="233"/>
      <c r="E305" s="229"/>
      <c r="F305" s="229"/>
      <c r="G305" s="229"/>
      <c r="H305" s="229"/>
      <c r="I305" s="233"/>
      <c r="J305" s="229"/>
      <c r="K305" s="229"/>
      <c r="L305" s="229"/>
      <c r="M305" s="229"/>
      <c r="N305" s="229"/>
      <c r="O305" s="229"/>
      <c r="P305" s="229"/>
      <c r="Q305" s="229"/>
      <c r="R305" s="229"/>
      <c r="S305" s="229"/>
      <c r="T305" s="229"/>
      <c r="U305" s="229"/>
      <c r="V305" s="229"/>
      <c r="W305" s="229"/>
      <c r="X305" s="229"/>
      <c r="Y305" s="229"/>
      <c r="Z305" s="229"/>
    </row>
    <row r="306" spans="1:26" ht="25.5" customHeight="1">
      <c r="A306" s="229"/>
      <c r="B306" s="233"/>
      <c r="C306" s="233"/>
      <c r="D306" s="233"/>
      <c r="E306" s="229"/>
      <c r="F306" s="229"/>
      <c r="G306" s="229"/>
      <c r="H306" s="229"/>
      <c r="I306" s="233"/>
      <c r="J306" s="229"/>
      <c r="K306" s="229"/>
      <c r="L306" s="229"/>
      <c r="M306" s="229"/>
      <c r="N306" s="229"/>
      <c r="O306" s="229"/>
      <c r="P306" s="229"/>
      <c r="Q306" s="229"/>
      <c r="R306" s="229"/>
      <c r="S306" s="229"/>
      <c r="T306" s="229"/>
      <c r="U306" s="229"/>
      <c r="V306" s="229"/>
      <c r="W306" s="229"/>
      <c r="X306" s="229"/>
      <c r="Y306" s="229"/>
      <c r="Z306" s="229"/>
    </row>
    <row r="307" spans="1:26" ht="25.5" customHeight="1">
      <c r="A307" s="229"/>
      <c r="B307" s="233"/>
      <c r="C307" s="233"/>
      <c r="D307" s="233"/>
      <c r="E307" s="229"/>
      <c r="F307" s="229"/>
      <c r="G307" s="229"/>
      <c r="H307" s="229"/>
      <c r="I307" s="233"/>
      <c r="J307" s="229"/>
      <c r="K307" s="229"/>
      <c r="L307" s="229"/>
      <c r="M307" s="229"/>
      <c r="N307" s="229"/>
      <c r="O307" s="229"/>
      <c r="P307" s="229"/>
      <c r="Q307" s="229"/>
      <c r="R307" s="229"/>
      <c r="S307" s="229"/>
      <c r="T307" s="229"/>
      <c r="U307" s="229"/>
      <c r="V307" s="229"/>
      <c r="W307" s="229"/>
      <c r="X307" s="229"/>
      <c r="Y307" s="229"/>
      <c r="Z307" s="229"/>
    </row>
    <row r="308" spans="1:26" ht="25.5" customHeight="1">
      <c r="A308" s="229"/>
      <c r="B308" s="233"/>
      <c r="C308" s="233"/>
      <c r="D308" s="233"/>
      <c r="E308" s="229"/>
      <c r="F308" s="229"/>
      <c r="G308" s="229"/>
      <c r="H308" s="229"/>
      <c r="I308" s="233"/>
      <c r="J308" s="229"/>
      <c r="K308" s="229"/>
      <c r="L308" s="229"/>
      <c r="M308" s="229"/>
      <c r="N308" s="229"/>
      <c r="O308" s="229"/>
      <c r="P308" s="229"/>
      <c r="Q308" s="229"/>
      <c r="R308" s="229"/>
      <c r="S308" s="229"/>
      <c r="T308" s="229"/>
      <c r="U308" s="229"/>
      <c r="V308" s="229"/>
      <c r="W308" s="229"/>
      <c r="X308" s="229"/>
      <c r="Y308" s="229"/>
      <c r="Z308" s="229"/>
    </row>
    <row r="309" spans="1:26" ht="25.5" customHeight="1">
      <c r="A309" s="229"/>
      <c r="B309" s="233"/>
      <c r="C309" s="233"/>
      <c r="D309" s="233"/>
      <c r="E309" s="229"/>
      <c r="F309" s="229"/>
      <c r="G309" s="229"/>
      <c r="H309" s="229"/>
      <c r="I309" s="233"/>
      <c r="J309" s="229"/>
      <c r="K309" s="229"/>
      <c r="L309" s="229"/>
      <c r="M309" s="229"/>
      <c r="N309" s="229"/>
      <c r="O309" s="229"/>
      <c r="P309" s="229"/>
      <c r="Q309" s="229"/>
      <c r="R309" s="229"/>
      <c r="S309" s="229"/>
      <c r="T309" s="229"/>
      <c r="U309" s="229"/>
      <c r="V309" s="229"/>
      <c r="W309" s="229"/>
      <c r="X309" s="229"/>
      <c r="Y309" s="229"/>
      <c r="Z309" s="229"/>
    </row>
    <row r="310" spans="1:26" ht="25.5" customHeight="1">
      <c r="A310" s="229"/>
      <c r="B310" s="233"/>
      <c r="C310" s="233"/>
      <c r="D310" s="233"/>
      <c r="E310" s="229"/>
      <c r="F310" s="229"/>
      <c r="G310" s="229"/>
      <c r="H310" s="229"/>
      <c r="I310" s="233"/>
      <c r="J310" s="229"/>
      <c r="K310" s="229"/>
      <c r="L310" s="229"/>
      <c r="M310" s="229"/>
      <c r="N310" s="229"/>
      <c r="O310" s="229"/>
      <c r="P310" s="229"/>
      <c r="Q310" s="229"/>
      <c r="R310" s="229"/>
      <c r="S310" s="229"/>
      <c r="T310" s="229"/>
      <c r="U310" s="229"/>
      <c r="V310" s="229"/>
      <c r="W310" s="229"/>
      <c r="X310" s="229"/>
      <c r="Y310" s="229"/>
      <c r="Z310" s="229"/>
    </row>
    <row r="311" spans="1:26" ht="25.5" customHeight="1">
      <c r="A311" s="229"/>
      <c r="B311" s="233"/>
      <c r="C311" s="233"/>
      <c r="D311" s="233"/>
      <c r="E311" s="229"/>
      <c r="F311" s="229"/>
      <c r="G311" s="229"/>
      <c r="H311" s="229"/>
      <c r="I311" s="233"/>
      <c r="J311" s="229"/>
      <c r="K311" s="229"/>
      <c r="L311" s="229"/>
      <c r="M311" s="229"/>
      <c r="N311" s="229"/>
      <c r="O311" s="229"/>
      <c r="P311" s="229"/>
      <c r="Q311" s="229"/>
      <c r="R311" s="229"/>
      <c r="S311" s="229"/>
      <c r="T311" s="229"/>
      <c r="U311" s="229"/>
      <c r="V311" s="229"/>
      <c r="W311" s="229"/>
      <c r="X311" s="229"/>
      <c r="Y311" s="229"/>
      <c r="Z311" s="229"/>
    </row>
    <row r="312" spans="1:26" ht="25.5" customHeight="1">
      <c r="A312" s="229"/>
      <c r="B312" s="233"/>
      <c r="C312" s="233"/>
      <c r="D312" s="233"/>
      <c r="E312" s="229"/>
      <c r="F312" s="229"/>
      <c r="G312" s="229"/>
      <c r="H312" s="229"/>
      <c r="I312" s="233"/>
      <c r="J312" s="229"/>
      <c r="K312" s="229"/>
      <c r="L312" s="229"/>
      <c r="M312" s="229"/>
      <c r="N312" s="229"/>
      <c r="O312" s="229"/>
      <c r="P312" s="229"/>
      <c r="Q312" s="229"/>
      <c r="R312" s="229"/>
      <c r="S312" s="229"/>
      <c r="T312" s="229"/>
      <c r="U312" s="229"/>
      <c r="V312" s="229"/>
      <c r="W312" s="229"/>
      <c r="X312" s="229"/>
      <c r="Y312" s="229"/>
      <c r="Z312" s="229"/>
    </row>
    <row r="313" spans="1:26" ht="25.5" customHeight="1">
      <c r="A313" s="229"/>
      <c r="B313" s="233"/>
      <c r="C313" s="233"/>
      <c r="D313" s="233"/>
      <c r="E313" s="229"/>
      <c r="F313" s="229"/>
      <c r="G313" s="229"/>
      <c r="H313" s="229"/>
      <c r="I313" s="233"/>
      <c r="J313" s="229"/>
      <c r="K313" s="229"/>
      <c r="L313" s="229"/>
      <c r="M313" s="229"/>
      <c r="N313" s="229"/>
      <c r="O313" s="229"/>
      <c r="P313" s="229"/>
      <c r="Q313" s="229"/>
      <c r="R313" s="229"/>
      <c r="S313" s="229"/>
      <c r="T313" s="229"/>
      <c r="U313" s="229"/>
      <c r="V313" s="229"/>
      <c r="W313" s="229"/>
      <c r="X313" s="229"/>
      <c r="Y313" s="229"/>
      <c r="Z313" s="229"/>
    </row>
    <row r="314" spans="1:26" ht="25.5" customHeight="1">
      <c r="A314" s="229"/>
      <c r="B314" s="233"/>
      <c r="C314" s="233"/>
      <c r="D314" s="233"/>
      <c r="E314" s="229"/>
      <c r="F314" s="229"/>
      <c r="G314" s="229"/>
      <c r="H314" s="229"/>
      <c r="I314" s="233"/>
      <c r="J314" s="229"/>
      <c r="K314" s="229"/>
      <c r="L314" s="229"/>
      <c r="M314" s="229"/>
      <c r="N314" s="229"/>
      <c r="O314" s="229"/>
      <c r="P314" s="229"/>
      <c r="Q314" s="229"/>
      <c r="R314" s="229"/>
      <c r="S314" s="229"/>
      <c r="T314" s="229"/>
      <c r="U314" s="229"/>
      <c r="V314" s="229"/>
      <c r="W314" s="229"/>
      <c r="X314" s="229"/>
      <c r="Y314" s="229"/>
      <c r="Z314" s="229"/>
    </row>
    <row r="315" spans="1:26" ht="25.5" customHeight="1">
      <c r="A315" s="229"/>
      <c r="B315" s="233"/>
      <c r="C315" s="233"/>
      <c r="D315" s="233"/>
      <c r="E315" s="229"/>
      <c r="F315" s="229"/>
      <c r="G315" s="229"/>
      <c r="H315" s="229"/>
      <c r="I315" s="233"/>
      <c r="J315" s="229"/>
      <c r="K315" s="229"/>
      <c r="L315" s="229"/>
      <c r="M315" s="229"/>
      <c r="N315" s="229"/>
      <c r="O315" s="229"/>
      <c r="P315" s="229"/>
      <c r="Q315" s="229"/>
      <c r="R315" s="229"/>
      <c r="S315" s="229"/>
      <c r="T315" s="229"/>
      <c r="U315" s="229"/>
      <c r="V315" s="229"/>
      <c r="W315" s="229"/>
      <c r="X315" s="229"/>
      <c r="Y315" s="229"/>
      <c r="Z315" s="229"/>
    </row>
    <row r="316" spans="1:26" ht="25.5" customHeight="1">
      <c r="A316" s="229"/>
      <c r="B316" s="233"/>
      <c r="C316" s="233"/>
      <c r="D316" s="233"/>
      <c r="E316" s="229"/>
      <c r="F316" s="229"/>
      <c r="G316" s="229"/>
      <c r="H316" s="229"/>
      <c r="I316" s="233"/>
      <c r="J316" s="229"/>
      <c r="K316" s="229"/>
      <c r="L316" s="229"/>
      <c r="M316" s="229"/>
      <c r="N316" s="229"/>
      <c r="O316" s="229"/>
      <c r="P316" s="229"/>
      <c r="Q316" s="229"/>
      <c r="R316" s="229"/>
      <c r="S316" s="229"/>
      <c r="T316" s="229"/>
      <c r="U316" s="229"/>
      <c r="V316" s="229"/>
      <c r="W316" s="229"/>
      <c r="X316" s="229"/>
      <c r="Y316" s="229"/>
      <c r="Z316" s="229"/>
    </row>
    <row r="317" spans="1:26" ht="25.5" customHeight="1">
      <c r="A317" s="229"/>
      <c r="B317" s="233"/>
      <c r="C317" s="233"/>
      <c r="D317" s="233"/>
      <c r="E317" s="229"/>
      <c r="F317" s="229"/>
      <c r="G317" s="229"/>
      <c r="H317" s="229"/>
      <c r="I317" s="233"/>
      <c r="J317" s="229"/>
      <c r="K317" s="229"/>
      <c r="L317" s="229"/>
      <c r="M317" s="229"/>
      <c r="N317" s="229"/>
      <c r="O317" s="229"/>
      <c r="P317" s="229"/>
      <c r="Q317" s="229"/>
      <c r="R317" s="229"/>
      <c r="S317" s="229"/>
      <c r="T317" s="229"/>
      <c r="U317" s="229"/>
      <c r="V317" s="229"/>
      <c r="W317" s="229"/>
      <c r="X317" s="229"/>
      <c r="Y317" s="229"/>
      <c r="Z317" s="229"/>
    </row>
    <row r="318" spans="1:26" ht="25.5" customHeight="1">
      <c r="A318" s="229"/>
      <c r="B318" s="233"/>
      <c r="C318" s="233"/>
      <c r="D318" s="233"/>
      <c r="E318" s="229"/>
      <c r="F318" s="229"/>
      <c r="G318" s="229"/>
      <c r="H318" s="229"/>
      <c r="I318" s="233"/>
      <c r="J318" s="229"/>
      <c r="K318" s="229"/>
      <c r="L318" s="229"/>
      <c r="M318" s="229"/>
      <c r="N318" s="229"/>
      <c r="O318" s="229"/>
      <c r="P318" s="229"/>
      <c r="Q318" s="229"/>
      <c r="R318" s="229"/>
      <c r="S318" s="229"/>
      <c r="T318" s="229"/>
      <c r="U318" s="229"/>
      <c r="V318" s="229"/>
      <c r="W318" s="229"/>
      <c r="X318" s="229"/>
      <c r="Y318" s="229"/>
      <c r="Z318" s="229"/>
    </row>
    <row r="319" spans="1:26" ht="25.5" customHeight="1">
      <c r="A319" s="229"/>
      <c r="B319" s="233"/>
      <c r="C319" s="233"/>
      <c r="D319" s="233"/>
      <c r="E319" s="229"/>
      <c r="F319" s="229"/>
      <c r="G319" s="229"/>
      <c r="H319" s="229"/>
      <c r="I319" s="233"/>
      <c r="J319" s="229"/>
      <c r="K319" s="229"/>
      <c r="L319" s="229"/>
      <c r="M319" s="229"/>
      <c r="N319" s="229"/>
      <c r="O319" s="229"/>
      <c r="P319" s="229"/>
      <c r="Q319" s="229"/>
      <c r="R319" s="229"/>
      <c r="S319" s="229"/>
      <c r="T319" s="229"/>
      <c r="U319" s="229"/>
      <c r="V319" s="229"/>
      <c r="W319" s="229"/>
      <c r="X319" s="229"/>
      <c r="Y319" s="229"/>
      <c r="Z319" s="229"/>
    </row>
    <row r="320" spans="1:26" ht="25.5" customHeight="1">
      <c r="A320" s="229"/>
      <c r="B320" s="233"/>
      <c r="C320" s="233"/>
      <c r="D320" s="233"/>
      <c r="E320" s="229"/>
      <c r="F320" s="229"/>
      <c r="G320" s="229"/>
      <c r="H320" s="229"/>
      <c r="I320" s="233"/>
      <c r="J320" s="229"/>
      <c r="K320" s="229"/>
      <c r="L320" s="229"/>
      <c r="M320" s="229"/>
      <c r="N320" s="229"/>
      <c r="O320" s="229"/>
      <c r="P320" s="229"/>
      <c r="Q320" s="229"/>
      <c r="R320" s="229"/>
      <c r="S320" s="229"/>
      <c r="T320" s="229"/>
      <c r="U320" s="229"/>
      <c r="V320" s="229"/>
      <c r="W320" s="229"/>
      <c r="X320" s="229"/>
      <c r="Y320" s="229"/>
      <c r="Z320" s="229"/>
    </row>
    <row r="321" spans="1:26" ht="25.5" customHeight="1">
      <c r="A321" s="229"/>
      <c r="B321" s="233"/>
      <c r="C321" s="233"/>
      <c r="D321" s="233"/>
      <c r="E321" s="229"/>
      <c r="F321" s="229"/>
      <c r="G321" s="229"/>
      <c r="H321" s="229"/>
      <c r="I321" s="233"/>
      <c r="J321" s="229"/>
      <c r="K321" s="229"/>
      <c r="L321" s="229"/>
      <c r="M321" s="229"/>
      <c r="N321" s="229"/>
      <c r="O321" s="229"/>
      <c r="P321" s="229"/>
      <c r="Q321" s="229"/>
      <c r="R321" s="229"/>
      <c r="S321" s="229"/>
      <c r="T321" s="229"/>
      <c r="U321" s="229"/>
      <c r="V321" s="229"/>
      <c r="W321" s="229"/>
      <c r="X321" s="229"/>
      <c r="Y321" s="229"/>
      <c r="Z321" s="229"/>
    </row>
    <row r="322" spans="1:26" ht="25.5" customHeight="1">
      <c r="A322" s="229"/>
      <c r="B322" s="233"/>
      <c r="C322" s="233"/>
      <c r="D322" s="233"/>
      <c r="E322" s="229"/>
      <c r="F322" s="229"/>
      <c r="G322" s="229"/>
      <c r="H322" s="229"/>
      <c r="I322" s="233"/>
      <c r="J322" s="229"/>
      <c r="K322" s="229"/>
      <c r="L322" s="229"/>
      <c r="M322" s="229"/>
      <c r="N322" s="229"/>
      <c r="O322" s="229"/>
      <c r="P322" s="229"/>
      <c r="Q322" s="229"/>
      <c r="R322" s="229"/>
      <c r="S322" s="229"/>
      <c r="T322" s="229"/>
      <c r="U322" s="229"/>
      <c r="V322" s="229"/>
      <c r="W322" s="229"/>
      <c r="X322" s="229"/>
      <c r="Y322" s="229"/>
      <c r="Z322" s="229"/>
    </row>
    <row r="323" spans="1:26" ht="25.5" customHeight="1">
      <c r="A323" s="229"/>
      <c r="B323" s="233"/>
      <c r="C323" s="233"/>
      <c r="D323" s="233"/>
      <c r="E323" s="229"/>
      <c r="F323" s="229"/>
      <c r="G323" s="229"/>
      <c r="H323" s="229"/>
      <c r="I323" s="233"/>
      <c r="J323" s="229"/>
      <c r="K323" s="229"/>
      <c r="L323" s="229"/>
      <c r="M323" s="229"/>
      <c r="N323" s="229"/>
      <c r="O323" s="229"/>
      <c r="P323" s="229"/>
      <c r="Q323" s="229"/>
      <c r="R323" s="229"/>
      <c r="S323" s="229"/>
      <c r="T323" s="229"/>
      <c r="U323" s="229"/>
      <c r="V323" s="229"/>
      <c r="W323" s="229"/>
      <c r="X323" s="229"/>
      <c r="Y323" s="229"/>
      <c r="Z323" s="229"/>
    </row>
    <row r="324" spans="1:26" ht="25.5" customHeight="1">
      <c r="A324" s="229"/>
      <c r="B324" s="233"/>
      <c r="C324" s="233"/>
      <c r="D324" s="233"/>
      <c r="E324" s="229"/>
      <c r="F324" s="229"/>
      <c r="G324" s="229"/>
      <c r="H324" s="229"/>
      <c r="I324" s="233"/>
      <c r="J324" s="229"/>
      <c r="K324" s="229"/>
      <c r="L324" s="229"/>
      <c r="M324" s="229"/>
      <c r="N324" s="229"/>
      <c r="O324" s="229"/>
      <c r="P324" s="229"/>
      <c r="Q324" s="229"/>
      <c r="R324" s="229"/>
      <c r="S324" s="229"/>
      <c r="T324" s="229"/>
      <c r="U324" s="229"/>
      <c r="V324" s="229"/>
      <c r="W324" s="229"/>
      <c r="X324" s="229"/>
      <c r="Y324" s="229"/>
      <c r="Z324" s="229"/>
    </row>
    <row r="325" spans="1:26" ht="25.5" customHeight="1">
      <c r="A325" s="229"/>
      <c r="B325" s="233"/>
      <c r="C325" s="233"/>
      <c r="D325" s="233"/>
      <c r="E325" s="229"/>
      <c r="F325" s="229"/>
      <c r="G325" s="229"/>
      <c r="H325" s="229"/>
      <c r="I325" s="233"/>
      <c r="J325" s="229"/>
      <c r="K325" s="229"/>
      <c r="L325" s="229"/>
      <c r="M325" s="229"/>
      <c r="N325" s="229"/>
      <c r="O325" s="229"/>
      <c r="P325" s="229"/>
      <c r="Q325" s="229"/>
      <c r="R325" s="229"/>
      <c r="S325" s="229"/>
      <c r="T325" s="229"/>
      <c r="U325" s="229"/>
      <c r="V325" s="229"/>
      <c r="W325" s="229"/>
      <c r="X325" s="229"/>
      <c r="Y325" s="229"/>
      <c r="Z325" s="229"/>
    </row>
    <row r="326" spans="1:26" ht="25.5" customHeight="1">
      <c r="A326" s="229"/>
      <c r="B326" s="233"/>
      <c r="C326" s="233"/>
      <c r="D326" s="233"/>
      <c r="E326" s="229"/>
      <c r="F326" s="229"/>
      <c r="G326" s="229"/>
      <c r="H326" s="229"/>
      <c r="I326" s="233"/>
      <c r="J326" s="229"/>
      <c r="K326" s="229"/>
      <c r="L326" s="229"/>
      <c r="M326" s="229"/>
      <c r="N326" s="229"/>
      <c r="O326" s="229"/>
      <c r="P326" s="229"/>
      <c r="Q326" s="229"/>
      <c r="R326" s="229"/>
      <c r="S326" s="229"/>
      <c r="T326" s="229"/>
      <c r="U326" s="229"/>
      <c r="V326" s="229"/>
      <c r="W326" s="229"/>
      <c r="X326" s="229"/>
      <c r="Y326" s="229"/>
      <c r="Z326" s="229"/>
    </row>
    <row r="327" spans="1:26" ht="25.5" customHeight="1">
      <c r="A327" s="229"/>
      <c r="B327" s="233"/>
      <c r="C327" s="233"/>
      <c r="D327" s="233"/>
      <c r="E327" s="229"/>
      <c r="F327" s="229"/>
      <c r="G327" s="229"/>
      <c r="H327" s="229"/>
      <c r="I327" s="233"/>
      <c r="J327" s="229"/>
      <c r="K327" s="229"/>
      <c r="L327" s="229"/>
      <c r="M327" s="229"/>
      <c r="N327" s="229"/>
      <c r="O327" s="229"/>
      <c r="P327" s="229"/>
      <c r="Q327" s="229"/>
      <c r="R327" s="229"/>
      <c r="S327" s="229"/>
      <c r="T327" s="229"/>
      <c r="U327" s="229"/>
      <c r="V327" s="229"/>
      <c r="W327" s="229"/>
      <c r="X327" s="229"/>
      <c r="Y327" s="229"/>
      <c r="Z327" s="229"/>
    </row>
    <row r="328" spans="1:26" ht="25.5" customHeight="1">
      <c r="A328" s="229"/>
      <c r="B328" s="233"/>
      <c r="C328" s="233"/>
      <c r="D328" s="233"/>
      <c r="E328" s="229"/>
      <c r="F328" s="229"/>
      <c r="G328" s="229"/>
      <c r="H328" s="229"/>
      <c r="I328" s="233"/>
      <c r="J328" s="229"/>
      <c r="K328" s="229"/>
      <c r="L328" s="229"/>
      <c r="M328" s="229"/>
      <c r="N328" s="229"/>
      <c r="O328" s="229"/>
      <c r="P328" s="229"/>
      <c r="Q328" s="229"/>
      <c r="R328" s="229"/>
      <c r="S328" s="229"/>
      <c r="T328" s="229"/>
      <c r="U328" s="229"/>
      <c r="V328" s="229"/>
      <c r="W328" s="229"/>
      <c r="X328" s="229"/>
      <c r="Y328" s="229"/>
      <c r="Z328" s="229"/>
    </row>
    <row r="329" spans="1:26" ht="25.5" customHeight="1">
      <c r="A329" s="229"/>
      <c r="B329" s="233"/>
      <c r="C329" s="233"/>
      <c r="D329" s="233"/>
      <c r="E329" s="229"/>
      <c r="F329" s="229"/>
      <c r="G329" s="229"/>
      <c r="H329" s="229"/>
      <c r="I329" s="233"/>
      <c r="J329" s="229"/>
      <c r="K329" s="229"/>
      <c r="L329" s="229"/>
      <c r="M329" s="229"/>
      <c r="N329" s="229"/>
      <c r="O329" s="229"/>
      <c r="P329" s="229"/>
      <c r="Q329" s="229"/>
      <c r="R329" s="229"/>
      <c r="S329" s="229"/>
      <c r="T329" s="229"/>
      <c r="U329" s="229"/>
      <c r="V329" s="229"/>
      <c r="W329" s="229"/>
      <c r="X329" s="229"/>
      <c r="Y329" s="229"/>
      <c r="Z329" s="229"/>
    </row>
    <row r="330" spans="1:26" ht="25.5" customHeight="1">
      <c r="A330" s="229"/>
      <c r="B330" s="233"/>
      <c r="C330" s="233"/>
      <c r="D330" s="233"/>
      <c r="E330" s="229"/>
      <c r="F330" s="229"/>
      <c r="G330" s="229"/>
      <c r="H330" s="229"/>
      <c r="I330" s="233"/>
      <c r="J330" s="229"/>
      <c r="K330" s="229"/>
      <c r="L330" s="229"/>
      <c r="M330" s="229"/>
      <c r="N330" s="229"/>
      <c r="O330" s="229"/>
      <c r="P330" s="229"/>
      <c r="Q330" s="229"/>
      <c r="R330" s="229"/>
      <c r="S330" s="229"/>
      <c r="T330" s="229"/>
      <c r="U330" s="229"/>
      <c r="V330" s="229"/>
      <c r="W330" s="229"/>
      <c r="X330" s="229"/>
      <c r="Y330" s="229"/>
      <c r="Z330" s="229"/>
    </row>
    <row r="331" spans="1:26" ht="25.5" customHeight="1">
      <c r="A331" s="229"/>
      <c r="B331" s="233"/>
      <c r="C331" s="233"/>
      <c r="D331" s="233"/>
      <c r="E331" s="229"/>
      <c r="F331" s="229"/>
      <c r="G331" s="229"/>
      <c r="H331" s="229"/>
      <c r="I331" s="233"/>
      <c r="J331" s="229"/>
      <c r="K331" s="229"/>
      <c r="L331" s="229"/>
      <c r="M331" s="229"/>
      <c r="N331" s="229"/>
      <c r="O331" s="229"/>
      <c r="P331" s="229"/>
      <c r="Q331" s="229"/>
      <c r="R331" s="229"/>
      <c r="S331" s="229"/>
      <c r="T331" s="229"/>
      <c r="U331" s="229"/>
      <c r="V331" s="229"/>
      <c r="W331" s="229"/>
      <c r="X331" s="229"/>
      <c r="Y331" s="229"/>
      <c r="Z331" s="229"/>
    </row>
    <row r="332" spans="1:26" ht="25.5" customHeight="1">
      <c r="A332" s="229"/>
      <c r="B332" s="233"/>
      <c r="C332" s="233"/>
      <c r="D332" s="233"/>
      <c r="E332" s="229"/>
      <c r="F332" s="229"/>
      <c r="G332" s="229"/>
      <c r="H332" s="229"/>
      <c r="I332" s="233"/>
      <c r="J332" s="229"/>
      <c r="K332" s="229"/>
      <c r="L332" s="229"/>
      <c r="M332" s="229"/>
      <c r="N332" s="229"/>
      <c r="O332" s="229"/>
      <c r="P332" s="229"/>
      <c r="Q332" s="229"/>
      <c r="R332" s="229"/>
      <c r="S332" s="229"/>
      <c r="T332" s="229"/>
      <c r="U332" s="229"/>
      <c r="V332" s="229"/>
      <c r="W332" s="229"/>
      <c r="X332" s="229"/>
      <c r="Y332" s="229"/>
      <c r="Z332" s="229"/>
    </row>
    <row r="333" spans="1:26" ht="25.5" customHeight="1">
      <c r="A333" s="229"/>
      <c r="B333" s="233"/>
      <c r="C333" s="233"/>
      <c r="D333" s="233"/>
      <c r="E333" s="229"/>
      <c r="F333" s="229"/>
      <c r="G333" s="229"/>
      <c r="H333" s="229"/>
      <c r="I333" s="233"/>
      <c r="J333" s="229"/>
      <c r="K333" s="229"/>
      <c r="L333" s="229"/>
      <c r="M333" s="229"/>
      <c r="N333" s="229"/>
      <c r="O333" s="229"/>
      <c r="P333" s="229"/>
      <c r="Q333" s="229"/>
      <c r="R333" s="229"/>
      <c r="S333" s="229"/>
      <c r="T333" s="229"/>
      <c r="U333" s="229"/>
      <c r="V333" s="229"/>
      <c r="W333" s="229"/>
      <c r="X333" s="229"/>
      <c r="Y333" s="229"/>
      <c r="Z333" s="229"/>
    </row>
    <row r="334" spans="1:26" ht="25.5" customHeight="1">
      <c r="A334" s="229"/>
      <c r="B334" s="233"/>
      <c r="C334" s="233"/>
      <c r="D334" s="233"/>
      <c r="E334" s="229"/>
      <c r="F334" s="229"/>
      <c r="G334" s="229"/>
      <c r="H334" s="229"/>
      <c r="I334" s="233"/>
      <c r="J334" s="229"/>
      <c r="K334" s="229"/>
      <c r="L334" s="229"/>
      <c r="M334" s="229"/>
      <c r="N334" s="229"/>
      <c r="O334" s="229"/>
      <c r="P334" s="229"/>
      <c r="Q334" s="229"/>
      <c r="R334" s="229"/>
      <c r="S334" s="229"/>
      <c r="T334" s="229"/>
      <c r="U334" s="229"/>
      <c r="V334" s="229"/>
      <c r="W334" s="229"/>
      <c r="X334" s="229"/>
      <c r="Y334" s="229"/>
      <c r="Z334" s="229"/>
    </row>
    <row r="335" spans="1:26" ht="25.5" customHeight="1">
      <c r="A335" s="229"/>
      <c r="B335" s="233"/>
      <c r="C335" s="233"/>
      <c r="D335" s="233"/>
      <c r="E335" s="229"/>
      <c r="F335" s="229"/>
      <c r="G335" s="229"/>
      <c r="H335" s="229"/>
      <c r="I335" s="233"/>
      <c r="J335" s="229"/>
      <c r="K335" s="229"/>
      <c r="L335" s="229"/>
      <c r="M335" s="229"/>
      <c r="N335" s="229"/>
      <c r="O335" s="229"/>
      <c r="P335" s="229"/>
      <c r="Q335" s="229"/>
      <c r="R335" s="229"/>
      <c r="S335" s="229"/>
      <c r="T335" s="229"/>
      <c r="U335" s="229"/>
      <c r="V335" s="229"/>
      <c r="W335" s="229"/>
      <c r="X335" s="229"/>
      <c r="Y335" s="229"/>
      <c r="Z335" s="229"/>
    </row>
    <row r="336" spans="1:26" ht="25.5" customHeight="1">
      <c r="A336" s="229"/>
      <c r="B336" s="233"/>
      <c r="C336" s="233"/>
      <c r="D336" s="233"/>
      <c r="E336" s="229"/>
      <c r="F336" s="229"/>
      <c r="G336" s="229"/>
      <c r="H336" s="229"/>
      <c r="I336" s="233"/>
      <c r="J336" s="229"/>
      <c r="K336" s="229"/>
      <c r="L336" s="229"/>
      <c r="M336" s="229"/>
      <c r="N336" s="229"/>
      <c r="O336" s="229"/>
      <c r="P336" s="229"/>
      <c r="Q336" s="229"/>
      <c r="R336" s="229"/>
      <c r="S336" s="229"/>
      <c r="T336" s="229"/>
      <c r="U336" s="229"/>
      <c r="V336" s="229"/>
      <c r="W336" s="229"/>
      <c r="X336" s="229"/>
      <c r="Y336" s="229"/>
      <c r="Z336" s="229"/>
    </row>
    <row r="337" spans="1:26" ht="25.5" customHeight="1">
      <c r="A337" s="229"/>
      <c r="B337" s="233"/>
      <c r="C337" s="233"/>
      <c r="D337" s="233"/>
      <c r="E337" s="229"/>
      <c r="F337" s="229"/>
      <c r="G337" s="229"/>
      <c r="H337" s="229"/>
      <c r="I337" s="233"/>
      <c r="J337" s="229"/>
      <c r="K337" s="229"/>
      <c r="L337" s="229"/>
      <c r="M337" s="229"/>
      <c r="N337" s="229"/>
      <c r="O337" s="229"/>
      <c r="P337" s="229"/>
      <c r="Q337" s="229"/>
      <c r="R337" s="229"/>
      <c r="S337" s="229"/>
      <c r="T337" s="229"/>
      <c r="U337" s="229"/>
      <c r="V337" s="229"/>
      <c r="W337" s="229"/>
      <c r="X337" s="229"/>
      <c r="Y337" s="229"/>
      <c r="Z337" s="229"/>
    </row>
    <row r="338" spans="1:26" ht="25.5" customHeight="1">
      <c r="A338" s="229"/>
      <c r="B338" s="233"/>
      <c r="C338" s="233"/>
      <c r="D338" s="233"/>
      <c r="E338" s="229"/>
      <c r="F338" s="229"/>
      <c r="G338" s="229"/>
      <c r="H338" s="229"/>
      <c r="I338" s="233"/>
      <c r="J338" s="229"/>
      <c r="K338" s="229"/>
      <c r="L338" s="229"/>
      <c r="M338" s="229"/>
      <c r="N338" s="229"/>
      <c r="O338" s="229"/>
      <c r="P338" s="229"/>
      <c r="Q338" s="229"/>
      <c r="R338" s="229"/>
      <c r="S338" s="229"/>
      <c r="T338" s="229"/>
      <c r="U338" s="229"/>
      <c r="V338" s="229"/>
      <c r="W338" s="229"/>
      <c r="X338" s="229"/>
      <c r="Y338" s="229"/>
      <c r="Z338" s="229"/>
    </row>
    <row r="339" spans="1:26" ht="25.5" customHeight="1">
      <c r="A339" s="229"/>
      <c r="B339" s="233"/>
      <c r="C339" s="233"/>
      <c r="D339" s="233"/>
      <c r="E339" s="229"/>
      <c r="F339" s="229"/>
      <c r="G339" s="229"/>
      <c r="H339" s="229"/>
      <c r="I339" s="233"/>
      <c r="J339" s="229"/>
      <c r="K339" s="229"/>
      <c r="L339" s="229"/>
      <c r="M339" s="229"/>
      <c r="N339" s="229"/>
      <c r="O339" s="229"/>
      <c r="P339" s="229"/>
      <c r="Q339" s="229"/>
      <c r="R339" s="229"/>
      <c r="S339" s="229"/>
      <c r="T339" s="229"/>
      <c r="U339" s="229"/>
      <c r="V339" s="229"/>
      <c r="W339" s="229"/>
      <c r="X339" s="229"/>
      <c r="Y339" s="229"/>
      <c r="Z339" s="229"/>
    </row>
    <row r="340" spans="1:26" ht="25.5" customHeight="1">
      <c r="A340" s="229"/>
      <c r="B340" s="233"/>
      <c r="C340" s="233"/>
      <c r="D340" s="233"/>
      <c r="E340" s="229"/>
      <c r="F340" s="229"/>
      <c r="G340" s="229"/>
      <c r="H340" s="229"/>
      <c r="I340" s="233"/>
      <c r="J340" s="229"/>
      <c r="K340" s="229"/>
      <c r="L340" s="229"/>
      <c r="M340" s="229"/>
      <c r="N340" s="229"/>
      <c r="O340" s="229"/>
      <c r="P340" s="229"/>
      <c r="Q340" s="229"/>
      <c r="R340" s="229"/>
      <c r="S340" s="229"/>
      <c r="T340" s="229"/>
      <c r="U340" s="229"/>
      <c r="V340" s="229"/>
      <c r="W340" s="229"/>
      <c r="X340" s="229"/>
      <c r="Y340" s="229"/>
      <c r="Z340" s="229"/>
    </row>
    <row r="341" spans="1:26" ht="25.5" customHeight="1">
      <c r="A341" s="229"/>
      <c r="B341" s="233"/>
      <c r="C341" s="233"/>
      <c r="D341" s="233"/>
      <c r="E341" s="229"/>
      <c r="F341" s="229"/>
      <c r="G341" s="229"/>
      <c r="H341" s="229"/>
      <c r="I341" s="233"/>
      <c r="J341" s="229"/>
      <c r="K341" s="229"/>
      <c r="L341" s="229"/>
      <c r="M341" s="229"/>
      <c r="N341" s="229"/>
      <c r="O341" s="229"/>
      <c r="P341" s="229"/>
      <c r="Q341" s="229"/>
      <c r="R341" s="229"/>
      <c r="S341" s="229"/>
      <c r="T341" s="229"/>
      <c r="U341" s="229"/>
      <c r="V341" s="229"/>
      <c r="W341" s="229"/>
      <c r="X341" s="229"/>
      <c r="Y341" s="229"/>
      <c r="Z341" s="229"/>
    </row>
    <row r="342" spans="1:26" ht="25.5" customHeight="1">
      <c r="A342" s="229"/>
      <c r="B342" s="233"/>
      <c r="C342" s="233"/>
      <c r="D342" s="233"/>
      <c r="E342" s="229"/>
      <c r="F342" s="229"/>
      <c r="G342" s="229"/>
      <c r="H342" s="229"/>
      <c r="I342" s="233"/>
      <c r="J342" s="229"/>
      <c r="K342" s="229"/>
      <c r="L342" s="229"/>
      <c r="M342" s="229"/>
      <c r="N342" s="229"/>
      <c r="O342" s="229"/>
      <c r="P342" s="229"/>
      <c r="Q342" s="229"/>
      <c r="R342" s="229"/>
      <c r="S342" s="229"/>
      <c r="T342" s="229"/>
      <c r="U342" s="229"/>
      <c r="V342" s="229"/>
      <c r="W342" s="229"/>
      <c r="X342" s="229"/>
      <c r="Y342" s="229"/>
      <c r="Z342" s="229"/>
    </row>
    <row r="343" spans="1:26" ht="25.5" customHeight="1">
      <c r="A343" s="229"/>
      <c r="B343" s="233"/>
      <c r="C343" s="233"/>
      <c r="D343" s="233"/>
      <c r="E343" s="229"/>
      <c r="F343" s="229"/>
      <c r="G343" s="229"/>
      <c r="H343" s="229"/>
      <c r="I343" s="233"/>
      <c r="J343" s="229"/>
      <c r="K343" s="229"/>
      <c r="L343" s="229"/>
      <c r="M343" s="229"/>
      <c r="N343" s="229"/>
      <c r="O343" s="229"/>
      <c r="P343" s="229"/>
      <c r="Q343" s="229"/>
      <c r="R343" s="229"/>
      <c r="S343" s="229"/>
      <c r="T343" s="229"/>
      <c r="U343" s="229"/>
      <c r="V343" s="229"/>
      <c r="W343" s="229"/>
      <c r="X343" s="229"/>
      <c r="Y343" s="229"/>
      <c r="Z343" s="229"/>
    </row>
    <row r="344" spans="1:26" ht="25.5" customHeight="1">
      <c r="A344" s="229"/>
      <c r="B344" s="233"/>
      <c r="C344" s="233"/>
      <c r="D344" s="233"/>
      <c r="E344" s="229"/>
      <c r="F344" s="229"/>
      <c r="G344" s="229"/>
      <c r="H344" s="229"/>
      <c r="I344" s="233"/>
      <c r="J344" s="229"/>
      <c r="K344" s="229"/>
      <c r="L344" s="229"/>
      <c r="M344" s="229"/>
      <c r="N344" s="229"/>
      <c r="O344" s="229"/>
      <c r="P344" s="229"/>
      <c r="Q344" s="229"/>
      <c r="R344" s="229"/>
      <c r="S344" s="229"/>
      <c r="T344" s="229"/>
      <c r="U344" s="229"/>
      <c r="V344" s="229"/>
      <c r="W344" s="229"/>
      <c r="X344" s="229"/>
      <c r="Y344" s="229"/>
      <c r="Z344" s="229"/>
    </row>
    <row r="345" spans="1:26" ht="25.5" customHeight="1">
      <c r="A345" s="229"/>
      <c r="B345" s="233"/>
      <c r="C345" s="233"/>
      <c r="D345" s="233"/>
      <c r="E345" s="229"/>
      <c r="F345" s="229"/>
      <c r="G345" s="229"/>
      <c r="H345" s="229"/>
      <c r="I345" s="233"/>
      <c r="J345" s="229"/>
      <c r="K345" s="229"/>
      <c r="L345" s="229"/>
      <c r="M345" s="229"/>
      <c r="N345" s="229"/>
      <c r="O345" s="229"/>
      <c r="P345" s="229"/>
      <c r="Q345" s="229"/>
      <c r="R345" s="229"/>
      <c r="S345" s="229"/>
      <c r="T345" s="229"/>
      <c r="U345" s="229"/>
      <c r="V345" s="229"/>
      <c r="W345" s="229"/>
      <c r="X345" s="229"/>
      <c r="Y345" s="229"/>
      <c r="Z345" s="229"/>
    </row>
    <row r="346" spans="1:26" ht="25.5" customHeight="1">
      <c r="A346" s="229"/>
      <c r="B346" s="233"/>
      <c r="C346" s="233"/>
      <c r="D346" s="233"/>
      <c r="E346" s="229"/>
      <c r="F346" s="229"/>
      <c r="G346" s="229"/>
      <c r="H346" s="229"/>
      <c r="I346" s="233"/>
      <c r="J346" s="229"/>
      <c r="K346" s="229"/>
      <c r="L346" s="229"/>
      <c r="M346" s="229"/>
      <c r="N346" s="229"/>
      <c r="O346" s="229"/>
      <c r="P346" s="229"/>
      <c r="Q346" s="229"/>
      <c r="R346" s="229"/>
      <c r="S346" s="229"/>
      <c r="T346" s="229"/>
      <c r="U346" s="229"/>
      <c r="V346" s="229"/>
      <c r="W346" s="229"/>
      <c r="X346" s="229"/>
      <c r="Y346" s="229"/>
      <c r="Z346" s="229"/>
    </row>
    <row r="347" spans="1:26" ht="25.5" customHeight="1">
      <c r="A347" s="229"/>
      <c r="B347" s="233"/>
      <c r="C347" s="233"/>
      <c r="D347" s="233"/>
      <c r="E347" s="229"/>
      <c r="F347" s="229"/>
      <c r="G347" s="229"/>
      <c r="H347" s="229"/>
      <c r="I347" s="233"/>
      <c r="J347" s="229"/>
      <c r="K347" s="229"/>
      <c r="L347" s="229"/>
      <c r="M347" s="229"/>
      <c r="N347" s="229"/>
      <c r="O347" s="229"/>
      <c r="P347" s="229"/>
      <c r="Q347" s="229"/>
      <c r="R347" s="229"/>
      <c r="S347" s="229"/>
      <c r="T347" s="229"/>
      <c r="U347" s="229"/>
      <c r="V347" s="229"/>
      <c r="W347" s="229"/>
      <c r="X347" s="229"/>
      <c r="Y347" s="229"/>
      <c r="Z347" s="229"/>
    </row>
    <row r="348" spans="1:26" ht="25.5" customHeight="1">
      <c r="A348" s="229"/>
      <c r="B348" s="233"/>
      <c r="C348" s="233"/>
      <c r="D348" s="233"/>
      <c r="E348" s="229"/>
      <c r="F348" s="229"/>
      <c r="G348" s="229"/>
      <c r="H348" s="229"/>
      <c r="I348" s="233"/>
      <c r="J348" s="229"/>
      <c r="K348" s="229"/>
      <c r="L348" s="229"/>
      <c r="M348" s="229"/>
      <c r="N348" s="229"/>
      <c r="O348" s="229"/>
      <c r="P348" s="229"/>
      <c r="Q348" s="229"/>
      <c r="R348" s="229"/>
      <c r="S348" s="229"/>
      <c r="T348" s="229"/>
      <c r="U348" s="229"/>
      <c r="V348" s="229"/>
      <c r="W348" s="229"/>
      <c r="X348" s="229"/>
      <c r="Y348" s="229"/>
      <c r="Z348" s="229"/>
    </row>
    <row r="349" spans="1:26" ht="25.5" customHeight="1">
      <c r="A349" s="229"/>
      <c r="B349" s="233"/>
      <c r="C349" s="233"/>
      <c r="D349" s="233"/>
      <c r="E349" s="229"/>
      <c r="F349" s="229"/>
      <c r="G349" s="229"/>
      <c r="H349" s="229"/>
      <c r="I349" s="233"/>
      <c r="J349" s="229"/>
      <c r="K349" s="229"/>
      <c r="L349" s="229"/>
      <c r="M349" s="229"/>
      <c r="N349" s="229"/>
      <c r="O349" s="229"/>
      <c r="P349" s="229"/>
      <c r="Q349" s="229"/>
      <c r="R349" s="229"/>
      <c r="S349" s="229"/>
      <c r="T349" s="229"/>
      <c r="U349" s="229"/>
      <c r="V349" s="229"/>
      <c r="W349" s="229"/>
      <c r="X349" s="229"/>
      <c r="Y349" s="229"/>
      <c r="Z349" s="229"/>
    </row>
    <row r="350" spans="1:26" ht="25.5" customHeight="1">
      <c r="A350" s="229"/>
      <c r="B350" s="233"/>
      <c r="C350" s="233"/>
      <c r="D350" s="233"/>
      <c r="E350" s="229"/>
      <c r="F350" s="229"/>
      <c r="G350" s="229"/>
      <c r="H350" s="229"/>
      <c r="I350" s="233"/>
      <c r="J350" s="229"/>
      <c r="K350" s="229"/>
      <c r="L350" s="229"/>
      <c r="M350" s="229"/>
      <c r="N350" s="229"/>
      <c r="O350" s="229"/>
      <c r="P350" s="229"/>
      <c r="Q350" s="229"/>
      <c r="R350" s="229"/>
      <c r="S350" s="229"/>
      <c r="T350" s="229"/>
      <c r="U350" s="229"/>
      <c r="V350" s="229"/>
      <c r="W350" s="229"/>
      <c r="X350" s="229"/>
      <c r="Y350" s="229"/>
      <c r="Z350" s="229"/>
    </row>
    <row r="351" spans="1:26" ht="25.5" customHeight="1">
      <c r="A351" s="229"/>
      <c r="B351" s="233"/>
      <c r="C351" s="233"/>
      <c r="D351" s="233"/>
      <c r="E351" s="229"/>
      <c r="F351" s="229"/>
      <c r="G351" s="229"/>
      <c r="H351" s="229"/>
      <c r="I351" s="233"/>
      <c r="J351" s="229"/>
      <c r="K351" s="229"/>
      <c r="L351" s="229"/>
      <c r="M351" s="229"/>
      <c r="N351" s="229"/>
      <c r="O351" s="229"/>
      <c r="P351" s="229"/>
      <c r="Q351" s="229"/>
      <c r="R351" s="229"/>
      <c r="S351" s="229"/>
      <c r="T351" s="229"/>
      <c r="U351" s="229"/>
      <c r="V351" s="229"/>
      <c r="W351" s="229"/>
      <c r="X351" s="229"/>
      <c r="Y351" s="229"/>
      <c r="Z351" s="229"/>
    </row>
    <row r="352" spans="1:26" ht="25.5" customHeight="1">
      <c r="A352" s="229"/>
      <c r="B352" s="233"/>
      <c r="C352" s="233"/>
      <c r="D352" s="233"/>
      <c r="E352" s="229"/>
      <c r="F352" s="229"/>
      <c r="G352" s="229"/>
      <c r="H352" s="229"/>
      <c r="I352" s="233"/>
      <c r="J352" s="229"/>
      <c r="K352" s="229"/>
      <c r="L352" s="229"/>
      <c r="M352" s="229"/>
      <c r="N352" s="229"/>
      <c r="O352" s="229"/>
      <c r="P352" s="229"/>
      <c r="Q352" s="229"/>
      <c r="R352" s="229"/>
      <c r="S352" s="229"/>
      <c r="T352" s="229"/>
      <c r="U352" s="229"/>
      <c r="V352" s="229"/>
      <c r="W352" s="229"/>
      <c r="X352" s="229"/>
      <c r="Y352" s="229"/>
      <c r="Z352" s="229"/>
    </row>
    <row r="353" spans="1:26" ht="25.5" customHeight="1">
      <c r="A353" s="229"/>
      <c r="B353" s="233"/>
      <c r="C353" s="233"/>
      <c r="D353" s="233"/>
      <c r="E353" s="229"/>
      <c r="F353" s="229"/>
      <c r="G353" s="229"/>
      <c r="H353" s="229"/>
      <c r="I353" s="233"/>
      <c r="J353" s="229"/>
      <c r="K353" s="229"/>
      <c r="L353" s="229"/>
      <c r="M353" s="229"/>
      <c r="N353" s="229"/>
      <c r="O353" s="229"/>
      <c r="P353" s="229"/>
      <c r="Q353" s="229"/>
      <c r="R353" s="229"/>
      <c r="S353" s="229"/>
      <c r="T353" s="229"/>
      <c r="U353" s="229"/>
      <c r="V353" s="229"/>
      <c r="W353" s="229"/>
      <c r="X353" s="229"/>
      <c r="Y353" s="229"/>
      <c r="Z353" s="229"/>
    </row>
    <row r="354" spans="1:26" ht="25.5" customHeight="1">
      <c r="A354" s="229"/>
      <c r="B354" s="233"/>
      <c r="C354" s="233"/>
      <c r="D354" s="233"/>
      <c r="E354" s="229"/>
      <c r="F354" s="229"/>
      <c r="G354" s="229"/>
      <c r="H354" s="229"/>
      <c r="I354" s="233"/>
      <c r="J354" s="229"/>
      <c r="K354" s="229"/>
      <c r="L354" s="229"/>
      <c r="M354" s="229"/>
      <c r="N354" s="229"/>
      <c r="O354" s="229"/>
      <c r="P354" s="229"/>
      <c r="Q354" s="229"/>
      <c r="R354" s="229"/>
      <c r="S354" s="229"/>
      <c r="T354" s="229"/>
      <c r="U354" s="229"/>
      <c r="V354" s="229"/>
      <c r="W354" s="229"/>
      <c r="X354" s="229"/>
      <c r="Y354" s="229"/>
      <c r="Z354" s="229"/>
    </row>
    <row r="355" spans="1:26" ht="25.5" customHeight="1">
      <c r="A355" s="229"/>
      <c r="B355" s="233"/>
      <c r="C355" s="233"/>
      <c r="D355" s="233"/>
      <c r="E355" s="229"/>
      <c r="F355" s="229"/>
      <c r="G355" s="229"/>
      <c r="H355" s="229"/>
      <c r="I355" s="233"/>
      <c r="J355" s="229"/>
      <c r="K355" s="229"/>
      <c r="L355" s="229"/>
      <c r="M355" s="229"/>
      <c r="N355" s="229"/>
      <c r="O355" s="229"/>
      <c r="P355" s="229"/>
      <c r="Q355" s="229"/>
      <c r="R355" s="229"/>
      <c r="S355" s="229"/>
      <c r="T355" s="229"/>
      <c r="U355" s="229"/>
      <c r="V355" s="229"/>
      <c r="W355" s="229"/>
      <c r="X355" s="229"/>
      <c r="Y355" s="229"/>
      <c r="Z355" s="229"/>
    </row>
    <row r="356" spans="1:26" ht="25.5" customHeight="1">
      <c r="A356" s="229"/>
      <c r="B356" s="233"/>
      <c r="C356" s="233"/>
      <c r="D356" s="233"/>
      <c r="E356" s="229"/>
      <c r="F356" s="229"/>
      <c r="G356" s="229"/>
      <c r="H356" s="229"/>
      <c r="I356" s="233"/>
      <c r="J356" s="229"/>
      <c r="K356" s="229"/>
      <c r="L356" s="229"/>
      <c r="M356" s="229"/>
      <c r="N356" s="229"/>
      <c r="O356" s="229"/>
      <c r="P356" s="229"/>
      <c r="Q356" s="229"/>
      <c r="R356" s="229"/>
      <c r="S356" s="229"/>
      <c r="T356" s="229"/>
      <c r="U356" s="229"/>
      <c r="V356" s="229"/>
      <c r="W356" s="229"/>
      <c r="X356" s="229"/>
      <c r="Y356" s="229"/>
      <c r="Z356" s="229"/>
    </row>
    <row r="357" spans="1:26" ht="25.5" customHeight="1">
      <c r="A357" s="229"/>
      <c r="B357" s="233"/>
      <c r="C357" s="233"/>
      <c r="D357" s="233"/>
      <c r="E357" s="229"/>
      <c r="F357" s="229"/>
      <c r="G357" s="229"/>
      <c r="H357" s="229"/>
      <c r="I357" s="233"/>
      <c r="J357" s="229"/>
      <c r="K357" s="229"/>
      <c r="L357" s="229"/>
      <c r="M357" s="229"/>
      <c r="N357" s="229"/>
      <c r="O357" s="229"/>
      <c r="P357" s="229"/>
      <c r="Q357" s="229"/>
      <c r="R357" s="229"/>
      <c r="S357" s="229"/>
      <c r="T357" s="229"/>
      <c r="U357" s="229"/>
      <c r="V357" s="229"/>
      <c r="W357" s="229"/>
      <c r="X357" s="229"/>
      <c r="Y357" s="229"/>
      <c r="Z357" s="229"/>
    </row>
    <row r="358" spans="1:26" ht="25.5" customHeight="1">
      <c r="A358" s="229"/>
      <c r="B358" s="233"/>
      <c r="C358" s="233"/>
      <c r="D358" s="233"/>
      <c r="E358" s="229"/>
      <c r="F358" s="229"/>
      <c r="G358" s="229"/>
      <c r="H358" s="229"/>
      <c r="I358" s="233"/>
      <c r="J358" s="229"/>
      <c r="K358" s="229"/>
      <c r="L358" s="229"/>
      <c r="M358" s="229"/>
      <c r="N358" s="229"/>
      <c r="O358" s="229"/>
      <c r="P358" s="229"/>
      <c r="Q358" s="229"/>
      <c r="R358" s="229"/>
      <c r="S358" s="229"/>
      <c r="T358" s="229"/>
      <c r="U358" s="229"/>
      <c r="V358" s="229"/>
      <c r="W358" s="229"/>
      <c r="X358" s="229"/>
      <c r="Y358" s="229"/>
      <c r="Z358" s="229"/>
    </row>
    <row r="359" spans="1:26" ht="25.5" customHeight="1">
      <c r="A359" s="229"/>
      <c r="B359" s="233"/>
      <c r="C359" s="233"/>
      <c r="D359" s="233"/>
      <c r="E359" s="229"/>
      <c r="F359" s="229"/>
      <c r="G359" s="229"/>
      <c r="H359" s="229"/>
      <c r="I359" s="233"/>
      <c r="J359" s="229"/>
      <c r="K359" s="229"/>
      <c r="L359" s="229"/>
      <c r="M359" s="229"/>
      <c r="N359" s="229"/>
      <c r="O359" s="229"/>
      <c r="P359" s="229"/>
      <c r="Q359" s="229"/>
      <c r="R359" s="229"/>
      <c r="S359" s="229"/>
      <c r="T359" s="229"/>
      <c r="U359" s="229"/>
      <c r="V359" s="229"/>
      <c r="W359" s="229"/>
      <c r="X359" s="229"/>
      <c r="Y359" s="229"/>
      <c r="Z359" s="229"/>
    </row>
    <row r="360" spans="1:26" ht="25.5" customHeight="1">
      <c r="A360" s="229"/>
      <c r="B360" s="233"/>
      <c r="C360" s="233"/>
      <c r="D360" s="233"/>
      <c r="E360" s="229"/>
      <c r="F360" s="229"/>
      <c r="G360" s="229"/>
      <c r="H360" s="229"/>
      <c r="I360" s="233"/>
      <c r="J360" s="229"/>
      <c r="K360" s="229"/>
      <c r="L360" s="229"/>
      <c r="M360" s="229"/>
      <c r="N360" s="229"/>
      <c r="O360" s="229"/>
      <c r="P360" s="229"/>
      <c r="Q360" s="229"/>
      <c r="R360" s="229"/>
      <c r="S360" s="229"/>
      <c r="T360" s="229"/>
      <c r="U360" s="229"/>
      <c r="V360" s="229"/>
      <c r="W360" s="229"/>
      <c r="X360" s="229"/>
      <c r="Y360" s="229"/>
      <c r="Z360" s="229"/>
    </row>
    <row r="361" spans="1:26" ht="25.5" customHeight="1">
      <c r="A361" s="229"/>
      <c r="B361" s="233"/>
      <c r="C361" s="233"/>
      <c r="D361" s="233"/>
      <c r="E361" s="229"/>
      <c r="F361" s="229"/>
      <c r="G361" s="229"/>
      <c r="H361" s="229"/>
      <c r="I361" s="233"/>
      <c r="J361" s="229"/>
      <c r="K361" s="229"/>
      <c r="L361" s="229"/>
      <c r="M361" s="229"/>
      <c r="N361" s="229"/>
      <c r="O361" s="229"/>
      <c r="P361" s="229"/>
      <c r="Q361" s="229"/>
      <c r="R361" s="229"/>
      <c r="S361" s="229"/>
      <c r="T361" s="229"/>
      <c r="U361" s="229"/>
      <c r="V361" s="229"/>
      <c r="W361" s="229"/>
      <c r="X361" s="229"/>
      <c r="Y361" s="229"/>
      <c r="Z361" s="229"/>
    </row>
    <row r="362" spans="1:26" ht="25.5" customHeight="1">
      <c r="A362" s="229"/>
      <c r="B362" s="233"/>
      <c r="C362" s="233"/>
      <c r="D362" s="233"/>
      <c r="E362" s="229"/>
      <c r="F362" s="229"/>
      <c r="G362" s="229"/>
      <c r="H362" s="229"/>
      <c r="I362" s="233"/>
      <c r="J362" s="229"/>
      <c r="K362" s="229"/>
      <c r="L362" s="229"/>
      <c r="M362" s="229"/>
      <c r="N362" s="229"/>
      <c r="O362" s="229"/>
      <c r="P362" s="229"/>
      <c r="Q362" s="229"/>
      <c r="R362" s="229"/>
      <c r="S362" s="229"/>
      <c r="T362" s="229"/>
      <c r="U362" s="229"/>
      <c r="V362" s="229"/>
      <c r="W362" s="229"/>
      <c r="X362" s="229"/>
      <c r="Y362" s="229"/>
      <c r="Z362" s="229"/>
    </row>
    <row r="363" spans="1:26" ht="25.5" customHeight="1">
      <c r="A363" s="229"/>
      <c r="B363" s="233"/>
      <c r="C363" s="233"/>
      <c r="D363" s="233"/>
      <c r="E363" s="229"/>
      <c r="F363" s="229"/>
      <c r="G363" s="229"/>
      <c r="H363" s="229"/>
      <c r="I363" s="233"/>
      <c r="J363" s="229"/>
      <c r="K363" s="229"/>
      <c r="L363" s="229"/>
      <c r="M363" s="229"/>
      <c r="N363" s="229"/>
      <c r="O363" s="229"/>
      <c r="P363" s="229"/>
      <c r="Q363" s="229"/>
      <c r="R363" s="229"/>
      <c r="S363" s="229"/>
      <c r="T363" s="229"/>
      <c r="U363" s="229"/>
      <c r="V363" s="229"/>
      <c r="W363" s="229"/>
      <c r="X363" s="229"/>
      <c r="Y363" s="229"/>
      <c r="Z363" s="229"/>
    </row>
    <row r="364" spans="1:26" ht="25.5" customHeight="1">
      <c r="A364" s="229"/>
      <c r="B364" s="233"/>
      <c r="C364" s="233"/>
      <c r="D364" s="233"/>
      <c r="E364" s="229"/>
      <c r="F364" s="229"/>
      <c r="G364" s="229"/>
      <c r="H364" s="229"/>
      <c r="I364" s="233"/>
      <c r="J364" s="229"/>
      <c r="K364" s="229"/>
      <c r="L364" s="229"/>
      <c r="M364" s="229"/>
      <c r="N364" s="229"/>
      <c r="O364" s="229"/>
      <c r="P364" s="229"/>
      <c r="Q364" s="229"/>
      <c r="R364" s="229"/>
      <c r="S364" s="229"/>
      <c r="T364" s="229"/>
      <c r="U364" s="229"/>
      <c r="V364" s="229"/>
      <c r="W364" s="229"/>
      <c r="X364" s="229"/>
      <c r="Y364" s="229"/>
      <c r="Z364" s="229"/>
    </row>
    <row r="365" spans="1:26" ht="25.5" customHeight="1">
      <c r="A365" s="229"/>
      <c r="B365" s="233"/>
      <c r="C365" s="233"/>
      <c r="D365" s="233"/>
      <c r="E365" s="229"/>
      <c r="F365" s="229"/>
      <c r="G365" s="229"/>
      <c r="H365" s="229"/>
      <c r="I365" s="233"/>
      <c r="J365" s="229"/>
      <c r="K365" s="229"/>
      <c r="L365" s="229"/>
      <c r="M365" s="229"/>
      <c r="N365" s="229"/>
      <c r="O365" s="229"/>
      <c r="P365" s="229"/>
      <c r="Q365" s="229"/>
      <c r="R365" s="229"/>
      <c r="S365" s="229"/>
      <c r="T365" s="229"/>
      <c r="U365" s="229"/>
      <c r="V365" s="229"/>
      <c r="W365" s="229"/>
      <c r="X365" s="229"/>
      <c r="Y365" s="229"/>
      <c r="Z365" s="229"/>
    </row>
    <row r="366" spans="1:26" ht="25.5" customHeight="1">
      <c r="A366" s="229"/>
      <c r="B366" s="233"/>
      <c r="C366" s="233"/>
      <c r="D366" s="233"/>
      <c r="E366" s="229"/>
      <c r="F366" s="229"/>
      <c r="G366" s="229"/>
      <c r="H366" s="229"/>
      <c r="I366" s="233"/>
      <c r="J366" s="229"/>
      <c r="K366" s="229"/>
      <c r="L366" s="229"/>
      <c r="M366" s="229"/>
      <c r="N366" s="229"/>
      <c r="O366" s="229"/>
      <c r="P366" s="229"/>
      <c r="Q366" s="229"/>
      <c r="R366" s="229"/>
      <c r="S366" s="229"/>
      <c r="T366" s="229"/>
      <c r="U366" s="229"/>
      <c r="V366" s="229"/>
      <c r="W366" s="229"/>
      <c r="X366" s="229"/>
      <c r="Y366" s="229"/>
      <c r="Z366" s="229"/>
    </row>
    <row r="367" spans="1:26" ht="25.5" customHeight="1">
      <c r="A367" s="229"/>
      <c r="B367" s="233"/>
      <c r="C367" s="233"/>
      <c r="D367" s="233"/>
      <c r="E367" s="229"/>
      <c r="F367" s="229"/>
      <c r="G367" s="229"/>
      <c r="H367" s="229"/>
      <c r="I367" s="233"/>
      <c r="J367" s="229"/>
      <c r="K367" s="229"/>
      <c r="L367" s="229"/>
      <c r="M367" s="229"/>
      <c r="N367" s="229"/>
      <c r="O367" s="229"/>
      <c r="P367" s="229"/>
      <c r="Q367" s="229"/>
      <c r="R367" s="229"/>
      <c r="S367" s="229"/>
      <c r="T367" s="229"/>
      <c r="U367" s="229"/>
      <c r="V367" s="229"/>
      <c r="W367" s="229"/>
      <c r="X367" s="229"/>
      <c r="Y367" s="229"/>
      <c r="Z367" s="229"/>
    </row>
    <row r="368" spans="1:26" ht="25.5" customHeight="1">
      <c r="A368" s="229"/>
      <c r="B368" s="233"/>
      <c r="C368" s="233"/>
      <c r="D368" s="233"/>
      <c r="E368" s="229"/>
      <c r="F368" s="229"/>
      <c r="G368" s="229"/>
      <c r="H368" s="229"/>
      <c r="I368" s="233"/>
      <c r="J368" s="229"/>
      <c r="K368" s="229"/>
      <c r="L368" s="229"/>
      <c r="M368" s="229"/>
      <c r="N368" s="229"/>
      <c r="O368" s="229"/>
      <c r="P368" s="229"/>
      <c r="Q368" s="229"/>
      <c r="R368" s="229"/>
      <c r="S368" s="229"/>
      <c r="T368" s="229"/>
      <c r="U368" s="229"/>
      <c r="V368" s="229"/>
      <c r="W368" s="229"/>
      <c r="X368" s="229"/>
      <c r="Y368" s="229"/>
      <c r="Z368" s="229"/>
    </row>
    <row r="369" spans="1:26" ht="25.5" customHeight="1">
      <c r="A369" s="229"/>
      <c r="B369" s="233"/>
      <c r="C369" s="233"/>
      <c r="D369" s="233"/>
      <c r="E369" s="229"/>
      <c r="F369" s="229"/>
      <c r="G369" s="229"/>
      <c r="H369" s="229"/>
      <c r="I369" s="233"/>
      <c r="J369" s="229"/>
      <c r="K369" s="229"/>
      <c r="L369" s="229"/>
      <c r="M369" s="229"/>
      <c r="N369" s="229"/>
      <c r="O369" s="229"/>
      <c r="P369" s="229"/>
      <c r="Q369" s="229"/>
      <c r="R369" s="229"/>
      <c r="S369" s="229"/>
      <c r="T369" s="229"/>
      <c r="U369" s="229"/>
      <c r="V369" s="229"/>
      <c r="W369" s="229"/>
      <c r="X369" s="229"/>
      <c r="Y369" s="229"/>
      <c r="Z369" s="229"/>
    </row>
    <row r="370" spans="1:26" ht="25.5" customHeight="1">
      <c r="A370" s="229"/>
      <c r="B370" s="233"/>
      <c r="C370" s="233"/>
      <c r="D370" s="233"/>
      <c r="E370" s="229"/>
      <c r="F370" s="229"/>
      <c r="G370" s="229"/>
      <c r="H370" s="229"/>
      <c r="I370" s="233"/>
      <c r="J370" s="229"/>
      <c r="K370" s="229"/>
      <c r="L370" s="229"/>
      <c r="M370" s="229"/>
      <c r="N370" s="229"/>
      <c r="O370" s="229"/>
      <c r="P370" s="229"/>
      <c r="Q370" s="229"/>
      <c r="R370" s="229"/>
      <c r="S370" s="229"/>
      <c r="T370" s="229"/>
      <c r="U370" s="229"/>
      <c r="V370" s="229"/>
      <c r="W370" s="229"/>
      <c r="X370" s="229"/>
      <c r="Y370" s="229"/>
      <c r="Z370" s="229"/>
    </row>
    <row r="371" spans="1:26" ht="25.5" customHeight="1">
      <c r="A371" s="229"/>
      <c r="B371" s="233"/>
      <c r="C371" s="233"/>
      <c r="D371" s="233"/>
      <c r="E371" s="229"/>
      <c r="F371" s="229"/>
      <c r="G371" s="229"/>
      <c r="H371" s="229"/>
      <c r="I371" s="233"/>
      <c r="J371" s="229"/>
      <c r="K371" s="229"/>
      <c r="L371" s="229"/>
      <c r="M371" s="229"/>
      <c r="N371" s="229"/>
      <c r="O371" s="229"/>
      <c r="P371" s="229"/>
      <c r="Q371" s="229"/>
      <c r="R371" s="229"/>
      <c r="S371" s="229"/>
      <c r="T371" s="229"/>
      <c r="U371" s="229"/>
      <c r="V371" s="229"/>
      <c r="W371" s="229"/>
      <c r="X371" s="229"/>
      <c r="Y371" s="229"/>
      <c r="Z371" s="229"/>
    </row>
    <row r="372" spans="1:26" ht="25.5" customHeight="1">
      <c r="A372" s="229"/>
      <c r="B372" s="233"/>
      <c r="C372" s="233"/>
      <c r="D372" s="233"/>
      <c r="E372" s="229"/>
      <c r="F372" s="229"/>
      <c r="G372" s="229"/>
      <c r="H372" s="229"/>
      <c r="I372" s="233"/>
      <c r="J372" s="229"/>
      <c r="K372" s="229"/>
      <c r="L372" s="229"/>
      <c r="M372" s="229"/>
      <c r="N372" s="229"/>
      <c r="O372" s="229"/>
      <c r="P372" s="229"/>
      <c r="Q372" s="229"/>
      <c r="R372" s="229"/>
      <c r="S372" s="229"/>
      <c r="T372" s="229"/>
      <c r="U372" s="229"/>
      <c r="V372" s="229"/>
      <c r="W372" s="229"/>
      <c r="X372" s="229"/>
      <c r="Y372" s="229"/>
      <c r="Z372" s="229"/>
    </row>
    <row r="373" spans="1:26" ht="25.5" customHeight="1">
      <c r="A373" s="229"/>
      <c r="B373" s="233"/>
      <c r="C373" s="233"/>
      <c r="D373" s="233"/>
      <c r="E373" s="229"/>
      <c r="F373" s="229"/>
      <c r="G373" s="229"/>
      <c r="H373" s="229"/>
      <c r="I373" s="233"/>
      <c r="J373" s="229"/>
      <c r="K373" s="229"/>
      <c r="L373" s="229"/>
      <c r="M373" s="229"/>
      <c r="N373" s="229"/>
      <c r="O373" s="229"/>
      <c r="P373" s="229"/>
      <c r="Q373" s="229"/>
      <c r="R373" s="229"/>
      <c r="S373" s="229"/>
      <c r="T373" s="229"/>
      <c r="U373" s="229"/>
      <c r="V373" s="229"/>
      <c r="W373" s="229"/>
      <c r="X373" s="229"/>
      <c r="Y373" s="229"/>
      <c r="Z373" s="229"/>
    </row>
    <row r="374" spans="1:26" ht="25.5" customHeight="1">
      <c r="A374" s="229"/>
      <c r="B374" s="233"/>
      <c r="C374" s="233"/>
      <c r="D374" s="233"/>
      <c r="E374" s="229"/>
      <c r="F374" s="229"/>
      <c r="G374" s="229"/>
      <c r="H374" s="229"/>
      <c r="I374" s="233"/>
      <c r="J374" s="229"/>
      <c r="K374" s="229"/>
      <c r="L374" s="229"/>
      <c r="M374" s="229"/>
      <c r="N374" s="229"/>
      <c r="O374" s="229"/>
      <c r="P374" s="229"/>
      <c r="Q374" s="229"/>
      <c r="R374" s="229"/>
      <c r="S374" s="229"/>
      <c r="T374" s="229"/>
      <c r="U374" s="229"/>
      <c r="V374" s="229"/>
      <c r="W374" s="229"/>
      <c r="X374" s="229"/>
      <c r="Y374" s="229"/>
      <c r="Z374" s="229"/>
    </row>
    <row r="375" spans="1:26" ht="25.5" customHeight="1">
      <c r="A375" s="229"/>
      <c r="B375" s="233"/>
      <c r="C375" s="233"/>
      <c r="D375" s="233"/>
      <c r="E375" s="229"/>
      <c r="F375" s="229"/>
      <c r="G375" s="229"/>
      <c r="H375" s="229"/>
      <c r="I375" s="233"/>
      <c r="J375" s="229"/>
      <c r="K375" s="229"/>
      <c r="L375" s="229"/>
      <c r="M375" s="229"/>
      <c r="N375" s="229"/>
      <c r="O375" s="229"/>
      <c r="P375" s="229"/>
      <c r="Q375" s="229"/>
      <c r="R375" s="229"/>
      <c r="S375" s="229"/>
      <c r="T375" s="229"/>
      <c r="U375" s="229"/>
      <c r="V375" s="229"/>
      <c r="W375" s="229"/>
      <c r="X375" s="229"/>
      <c r="Y375" s="229"/>
      <c r="Z375" s="229"/>
    </row>
    <row r="376" spans="1:26" ht="25.5" customHeight="1">
      <c r="A376" s="229"/>
      <c r="B376" s="233"/>
      <c r="C376" s="233"/>
      <c r="D376" s="233"/>
      <c r="E376" s="229"/>
      <c r="F376" s="229"/>
      <c r="G376" s="229"/>
      <c r="H376" s="229"/>
      <c r="I376" s="233"/>
      <c r="J376" s="229"/>
      <c r="K376" s="229"/>
      <c r="L376" s="229"/>
      <c r="M376" s="229"/>
      <c r="N376" s="229"/>
      <c r="O376" s="229"/>
      <c r="P376" s="229"/>
      <c r="Q376" s="229"/>
      <c r="R376" s="229"/>
      <c r="S376" s="229"/>
      <c r="T376" s="229"/>
      <c r="U376" s="229"/>
      <c r="V376" s="229"/>
      <c r="W376" s="229"/>
      <c r="X376" s="229"/>
      <c r="Y376" s="229"/>
      <c r="Z376" s="229"/>
    </row>
    <row r="377" spans="1:26" ht="25.5" customHeight="1">
      <c r="A377" s="229"/>
      <c r="B377" s="233"/>
      <c r="C377" s="233"/>
      <c r="D377" s="233"/>
      <c r="E377" s="229"/>
      <c r="F377" s="229"/>
      <c r="G377" s="229"/>
      <c r="H377" s="229"/>
      <c r="I377" s="233"/>
      <c r="J377" s="229"/>
      <c r="K377" s="229"/>
      <c r="L377" s="229"/>
      <c r="M377" s="229"/>
      <c r="N377" s="229"/>
      <c r="O377" s="229"/>
      <c r="P377" s="229"/>
      <c r="Q377" s="229"/>
      <c r="R377" s="229"/>
      <c r="S377" s="229"/>
      <c r="T377" s="229"/>
      <c r="U377" s="229"/>
      <c r="V377" s="229"/>
      <c r="W377" s="229"/>
      <c r="X377" s="229"/>
      <c r="Y377" s="229"/>
      <c r="Z377" s="229"/>
    </row>
    <row r="378" spans="1:26" ht="25.5" customHeight="1">
      <c r="A378" s="229"/>
      <c r="B378" s="233"/>
      <c r="C378" s="233"/>
      <c r="D378" s="233"/>
      <c r="E378" s="229"/>
      <c r="F378" s="229"/>
      <c r="G378" s="229"/>
      <c r="H378" s="229"/>
      <c r="I378" s="233"/>
      <c r="J378" s="229"/>
      <c r="K378" s="229"/>
      <c r="L378" s="229"/>
      <c r="M378" s="229"/>
      <c r="N378" s="229"/>
      <c r="O378" s="229"/>
      <c r="P378" s="229"/>
      <c r="Q378" s="229"/>
      <c r="R378" s="229"/>
      <c r="S378" s="229"/>
      <c r="T378" s="229"/>
      <c r="U378" s="229"/>
      <c r="V378" s="229"/>
      <c r="W378" s="229"/>
      <c r="X378" s="229"/>
      <c r="Y378" s="229"/>
      <c r="Z378" s="229"/>
    </row>
    <row r="379" spans="1:26" ht="25.5" customHeight="1">
      <c r="A379" s="229"/>
      <c r="B379" s="233"/>
      <c r="C379" s="233"/>
      <c r="D379" s="233"/>
      <c r="E379" s="229"/>
      <c r="F379" s="229"/>
      <c r="G379" s="229"/>
      <c r="H379" s="229"/>
      <c r="I379" s="233"/>
      <c r="J379" s="229"/>
      <c r="K379" s="229"/>
      <c r="L379" s="229"/>
      <c r="M379" s="229"/>
      <c r="N379" s="229"/>
      <c r="O379" s="229"/>
      <c r="P379" s="229"/>
      <c r="Q379" s="229"/>
      <c r="R379" s="229"/>
      <c r="S379" s="229"/>
      <c r="T379" s="229"/>
      <c r="U379" s="229"/>
      <c r="V379" s="229"/>
      <c r="W379" s="229"/>
      <c r="X379" s="229"/>
      <c r="Y379" s="229"/>
      <c r="Z379" s="229"/>
    </row>
    <row r="380" spans="1:26" ht="25.5" customHeight="1">
      <c r="A380" s="229"/>
      <c r="B380" s="233"/>
      <c r="C380" s="233"/>
      <c r="D380" s="233"/>
      <c r="E380" s="229"/>
      <c r="F380" s="229"/>
      <c r="G380" s="229"/>
      <c r="H380" s="229"/>
      <c r="I380" s="233"/>
      <c r="J380" s="229"/>
      <c r="K380" s="229"/>
      <c r="L380" s="229"/>
      <c r="M380" s="229"/>
      <c r="N380" s="229"/>
      <c r="O380" s="229"/>
      <c r="P380" s="229"/>
      <c r="Q380" s="229"/>
      <c r="R380" s="229"/>
      <c r="S380" s="229"/>
      <c r="T380" s="229"/>
      <c r="U380" s="229"/>
      <c r="V380" s="229"/>
      <c r="W380" s="229"/>
      <c r="X380" s="229"/>
      <c r="Y380" s="229"/>
      <c r="Z380" s="229"/>
    </row>
    <row r="381" spans="1:26" ht="25.5" customHeight="1">
      <c r="A381" s="229"/>
      <c r="B381" s="233"/>
      <c r="C381" s="233"/>
      <c r="D381" s="233"/>
      <c r="E381" s="229"/>
      <c r="F381" s="229"/>
      <c r="G381" s="229"/>
      <c r="H381" s="229"/>
      <c r="I381" s="233"/>
      <c r="J381" s="229"/>
      <c r="K381" s="229"/>
      <c r="L381" s="229"/>
      <c r="M381" s="229"/>
      <c r="N381" s="229"/>
      <c r="O381" s="229"/>
      <c r="P381" s="229"/>
      <c r="Q381" s="229"/>
      <c r="R381" s="229"/>
      <c r="S381" s="229"/>
      <c r="T381" s="229"/>
      <c r="U381" s="229"/>
      <c r="V381" s="229"/>
      <c r="W381" s="229"/>
      <c r="X381" s="229"/>
      <c r="Y381" s="229"/>
      <c r="Z381" s="229"/>
    </row>
    <row r="382" spans="1:26" ht="25.5" customHeight="1">
      <c r="A382" s="229"/>
      <c r="B382" s="233"/>
      <c r="C382" s="233"/>
      <c r="D382" s="233"/>
      <c r="E382" s="229"/>
      <c r="F382" s="229"/>
      <c r="G382" s="229"/>
      <c r="H382" s="229"/>
      <c r="I382" s="233"/>
      <c r="J382" s="229"/>
      <c r="K382" s="229"/>
      <c r="L382" s="229"/>
      <c r="M382" s="229"/>
      <c r="N382" s="229"/>
      <c r="O382" s="229"/>
      <c r="P382" s="229"/>
      <c r="Q382" s="229"/>
      <c r="R382" s="229"/>
      <c r="S382" s="229"/>
      <c r="T382" s="229"/>
      <c r="U382" s="229"/>
      <c r="V382" s="229"/>
      <c r="W382" s="229"/>
      <c r="X382" s="229"/>
      <c r="Y382" s="229"/>
      <c r="Z382" s="229"/>
    </row>
    <row r="383" spans="1:26" ht="25.5" customHeight="1">
      <c r="A383" s="229"/>
      <c r="B383" s="233"/>
      <c r="C383" s="233"/>
      <c r="D383" s="233"/>
      <c r="E383" s="229"/>
      <c r="F383" s="229"/>
      <c r="G383" s="229"/>
      <c r="H383" s="229"/>
      <c r="I383" s="233"/>
      <c r="J383" s="229"/>
      <c r="K383" s="229"/>
      <c r="L383" s="229"/>
      <c r="M383" s="229"/>
      <c r="N383" s="229"/>
      <c r="O383" s="229"/>
      <c r="P383" s="229"/>
      <c r="Q383" s="229"/>
      <c r="R383" s="229"/>
      <c r="S383" s="229"/>
      <c r="T383" s="229"/>
      <c r="U383" s="229"/>
      <c r="V383" s="229"/>
      <c r="W383" s="229"/>
      <c r="X383" s="229"/>
      <c r="Y383" s="229"/>
      <c r="Z383" s="229"/>
    </row>
    <row r="384" spans="1:26" ht="25.5" customHeight="1">
      <c r="A384" s="229"/>
      <c r="B384" s="233"/>
      <c r="C384" s="233"/>
      <c r="D384" s="233"/>
      <c r="E384" s="229"/>
      <c r="F384" s="229"/>
      <c r="G384" s="229"/>
      <c r="H384" s="229"/>
      <c r="I384" s="233"/>
      <c r="J384" s="229"/>
      <c r="K384" s="229"/>
      <c r="L384" s="229"/>
      <c r="M384" s="229"/>
      <c r="N384" s="229"/>
      <c r="O384" s="229"/>
      <c r="P384" s="229"/>
      <c r="Q384" s="229"/>
      <c r="R384" s="229"/>
      <c r="S384" s="229"/>
      <c r="T384" s="229"/>
      <c r="U384" s="229"/>
      <c r="V384" s="229"/>
      <c r="W384" s="229"/>
      <c r="X384" s="229"/>
      <c r="Y384" s="229"/>
      <c r="Z384" s="229"/>
    </row>
    <row r="385" spans="1:26" ht="25.5" customHeight="1">
      <c r="A385" s="229"/>
      <c r="B385" s="233"/>
      <c r="C385" s="233"/>
      <c r="D385" s="233"/>
      <c r="E385" s="229"/>
      <c r="F385" s="229"/>
      <c r="G385" s="229"/>
      <c r="H385" s="229"/>
      <c r="I385" s="233"/>
      <c r="J385" s="229"/>
      <c r="K385" s="229"/>
      <c r="L385" s="229"/>
      <c r="M385" s="229"/>
      <c r="N385" s="229"/>
      <c r="O385" s="229"/>
      <c r="P385" s="229"/>
      <c r="Q385" s="229"/>
      <c r="R385" s="229"/>
      <c r="S385" s="229"/>
      <c r="T385" s="229"/>
      <c r="U385" s="229"/>
      <c r="V385" s="229"/>
      <c r="W385" s="229"/>
      <c r="X385" s="229"/>
      <c r="Y385" s="229"/>
      <c r="Z385" s="229"/>
    </row>
    <row r="386" spans="1:26" ht="25.5" customHeight="1">
      <c r="A386" s="229"/>
      <c r="B386" s="233"/>
      <c r="C386" s="233"/>
      <c r="D386" s="233"/>
      <c r="E386" s="229"/>
      <c r="F386" s="229"/>
      <c r="G386" s="229"/>
      <c r="H386" s="229"/>
      <c r="I386" s="233"/>
      <c r="J386" s="229"/>
      <c r="K386" s="229"/>
      <c r="L386" s="229"/>
      <c r="M386" s="229"/>
      <c r="N386" s="229"/>
      <c r="O386" s="229"/>
      <c r="P386" s="229"/>
      <c r="Q386" s="229"/>
      <c r="R386" s="229"/>
      <c r="S386" s="229"/>
      <c r="T386" s="229"/>
      <c r="U386" s="229"/>
      <c r="V386" s="229"/>
      <c r="W386" s="229"/>
      <c r="X386" s="229"/>
      <c r="Y386" s="229"/>
      <c r="Z386" s="229"/>
    </row>
    <row r="387" spans="1:26" ht="25.5" customHeight="1">
      <c r="A387" s="229"/>
      <c r="B387" s="233"/>
      <c r="C387" s="233"/>
      <c r="D387" s="233"/>
      <c r="E387" s="229"/>
      <c r="F387" s="229"/>
      <c r="G387" s="229"/>
      <c r="H387" s="229"/>
      <c r="I387" s="233"/>
      <c r="J387" s="229"/>
      <c r="K387" s="229"/>
      <c r="L387" s="229"/>
      <c r="M387" s="229"/>
      <c r="N387" s="229"/>
      <c r="O387" s="229"/>
      <c r="P387" s="229"/>
      <c r="Q387" s="229"/>
      <c r="R387" s="229"/>
      <c r="S387" s="229"/>
      <c r="T387" s="229"/>
      <c r="U387" s="229"/>
      <c r="V387" s="229"/>
      <c r="W387" s="229"/>
      <c r="X387" s="229"/>
      <c r="Y387" s="229"/>
      <c r="Z387" s="229"/>
    </row>
    <row r="388" spans="1:26" ht="25.5" customHeight="1">
      <c r="A388" s="229"/>
      <c r="B388" s="233"/>
      <c r="C388" s="233"/>
      <c r="D388" s="233"/>
      <c r="E388" s="229"/>
      <c r="F388" s="229"/>
      <c r="G388" s="229"/>
      <c r="H388" s="229"/>
      <c r="I388" s="233"/>
      <c r="J388" s="229"/>
      <c r="K388" s="229"/>
      <c r="L388" s="229"/>
      <c r="M388" s="229"/>
      <c r="N388" s="229"/>
      <c r="O388" s="229"/>
      <c r="P388" s="229"/>
      <c r="Q388" s="229"/>
      <c r="R388" s="229"/>
      <c r="S388" s="229"/>
      <c r="T388" s="229"/>
      <c r="U388" s="229"/>
      <c r="V388" s="229"/>
      <c r="W388" s="229"/>
      <c r="X388" s="229"/>
      <c r="Y388" s="229"/>
      <c r="Z388" s="229"/>
    </row>
    <row r="389" spans="1:26" ht="25.5" customHeight="1">
      <c r="A389" s="229"/>
      <c r="B389" s="233"/>
      <c r="C389" s="233"/>
      <c r="D389" s="233"/>
      <c r="E389" s="229"/>
      <c r="F389" s="229"/>
      <c r="G389" s="229"/>
      <c r="H389" s="229"/>
      <c r="I389" s="233"/>
      <c r="J389" s="229"/>
      <c r="K389" s="229"/>
      <c r="L389" s="229"/>
      <c r="M389" s="229"/>
      <c r="N389" s="229"/>
      <c r="O389" s="229"/>
      <c r="P389" s="229"/>
      <c r="Q389" s="229"/>
      <c r="R389" s="229"/>
      <c r="S389" s="229"/>
      <c r="T389" s="229"/>
      <c r="U389" s="229"/>
      <c r="V389" s="229"/>
      <c r="W389" s="229"/>
      <c r="X389" s="229"/>
      <c r="Y389" s="229"/>
      <c r="Z389" s="229"/>
    </row>
    <row r="390" spans="1:26" ht="25.5" customHeight="1">
      <c r="A390" s="229"/>
      <c r="B390" s="233"/>
      <c r="C390" s="233"/>
      <c r="D390" s="233"/>
      <c r="E390" s="229"/>
      <c r="F390" s="229"/>
      <c r="G390" s="229"/>
      <c r="H390" s="229"/>
      <c r="I390" s="233"/>
      <c r="J390" s="229"/>
      <c r="K390" s="229"/>
      <c r="L390" s="229"/>
      <c r="M390" s="229"/>
      <c r="N390" s="229"/>
      <c r="O390" s="229"/>
      <c r="P390" s="229"/>
      <c r="Q390" s="229"/>
      <c r="R390" s="229"/>
      <c r="S390" s="229"/>
      <c r="T390" s="229"/>
      <c r="U390" s="229"/>
      <c r="V390" s="229"/>
      <c r="W390" s="229"/>
      <c r="X390" s="229"/>
      <c r="Y390" s="229"/>
      <c r="Z390" s="229"/>
    </row>
    <row r="391" spans="1:26" ht="25.5" customHeight="1">
      <c r="A391" s="229"/>
      <c r="B391" s="233"/>
      <c r="C391" s="233"/>
      <c r="D391" s="233"/>
      <c r="E391" s="229"/>
      <c r="F391" s="229"/>
      <c r="G391" s="229"/>
      <c r="H391" s="229"/>
      <c r="I391" s="233"/>
      <c r="J391" s="229"/>
      <c r="K391" s="229"/>
      <c r="L391" s="229"/>
      <c r="M391" s="229"/>
      <c r="N391" s="229"/>
      <c r="O391" s="229"/>
      <c r="P391" s="229"/>
      <c r="Q391" s="229"/>
      <c r="R391" s="229"/>
      <c r="S391" s="229"/>
      <c r="T391" s="229"/>
      <c r="U391" s="229"/>
      <c r="V391" s="229"/>
      <c r="W391" s="229"/>
      <c r="X391" s="229"/>
      <c r="Y391" s="229"/>
      <c r="Z391" s="229"/>
    </row>
    <row r="392" spans="1:26" ht="25.5" customHeight="1">
      <c r="A392" s="229"/>
      <c r="B392" s="233"/>
      <c r="C392" s="233"/>
      <c r="D392" s="233"/>
      <c r="E392" s="229"/>
      <c r="F392" s="229"/>
      <c r="G392" s="229"/>
      <c r="H392" s="229"/>
      <c r="I392" s="233"/>
      <c r="J392" s="229"/>
      <c r="K392" s="229"/>
      <c r="L392" s="229"/>
      <c r="M392" s="229"/>
      <c r="N392" s="229"/>
      <c r="O392" s="229"/>
      <c r="P392" s="229"/>
      <c r="Q392" s="229"/>
      <c r="R392" s="229"/>
      <c r="S392" s="229"/>
      <c r="T392" s="229"/>
      <c r="U392" s="229"/>
      <c r="V392" s="229"/>
      <c r="W392" s="229"/>
      <c r="X392" s="229"/>
      <c r="Y392" s="229"/>
      <c r="Z392" s="229"/>
    </row>
    <row r="393" spans="1:26" ht="25.5" customHeight="1">
      <c r="A393" s="229"/>
      <c r="B393" s="233"/>
      <c r="C393" s="233"/>
      <c r="D393" s="233"/>
      <c r="E393" s="229"/>
      <c r="F393" s="229"/>
      <c r="G393" s="229"/>
      <c r="H393" s="229"/>
      <c r="I393" s="233"/>
      <c r="J393" s="229"/>
      <c r="K393" s="229"/>
      <c r="L393" s="229"/>
      <c r="M393" s="229"/>
      <c r="N393" s="229"/>
      <c r="O393" s="229"/>
      <c r="P393" s="229"/>
      <c r="Q393" s="229"/>
      <c r="R393" s="229"/>
      <c r="S393" s="229"/>
      <c r="T393" s="229"/>
      <c r="U393" s="229"/>
      <c r="V393" s="229"/>
      <c r="W393" s="229"/>
      <c r="X393" s="229"/>
      <c r="Y393" s="229"/>
      <c r="Z393" s="229"/>
    </row>
    <row r="394" spans="1:26" ht="25.5" customHeight="1">
      <c r="A394" s="229"/>
      <c r="B394" s="233"/>
      <c r="C394" s="233"/>
      <c r="D394" s="233"/>
      <c r="E394" s="229"/>
      <c r="F394" s="229"/>
      <c r="G394" s="229"/>
      <c r="H394" s="229"/>
      <c r="I394" s="233"/>
      <c r="J394" s="229"/>
      <c r="K394" s="229"/>
      <c r="L394" s="229"/>
      <c r="M394" s="229"/>
      <c r="N394" s="229"/>
      <c r="O394" s="229"/>
      <c r="P394" s="229"/>
      <c r="Q394" s="229"/>
      <c r="R394" s="229"/>
      <c r="S394" s="229"/>
      <c r="T394" s="229"/>
      <c r="U394" s="229"/>
      <c r="V394" s="229"/>
      <c r="W394" s="229"/>
      <c r="X394" s="229"/>
      <c r="Y394" s="229"/>
      <c r="Z394" s="229"/>
    </row>
    <row r="395" spans="1:26" ht="25.5" customHeight="1">
      <c r="A395" s="229"/>
      <c r="B395" s="233"/>
      <c r="C395" s="233"/>
      <c r="D395" s="233"/>
      <c r="E395" s="229"/>
      <c r="F395" s="229"/>
      <c r="G395" s="229"/>
      <c r="H395" s="229"/>
      <c r="I395" s="233"/>
      <c r="J395" s="229"/>
      <c r="K395" s="229"/>
      <c r="L395" s="229"/>
      <c r="M395" s="229"/>
      <c r="N395" s="229"/>
      <c r="O395" s="229"/>
      <c r="P395" s="229"/>
      <c r="Q395" s="229"/>
      <c r="R395" s="229"/>
      <c r="S395" s="229"/>
      <c r="T395" s="229"/>
      <c r="U395" s="229"/>
      <c r="V395" s="229"/>
      <c r="W395" s="229"/>
      <c r="X395" s="229"/>
      <c r="Y395" s="229"/>
      <c r="Z395" s="229"/>
    </row>
    <row r="396" spans="1:26" ht="25.5" customHeight="1">
      <c r="A396" s="229"/>
      <c r="B396" s="233"/>
      <c r="C396" s="233"/>
      <c r="D396" s="233"/>
      <c r="E396" s="229"/>
      <c r="F396" s="229"/>
      <c r="G396" s="229"/>
      <c r="H396" s="229"/>
      <c r="I396" s="233"/>
      <c r="J396" s="229"/>
      <c r="K396" s="229"/>
      <c r="L396" s="229"/>
      <c r="M396" s="229"/>
      <c r="N396" s="229"/>
      <c r="O396" s="229"/>
      <c r="P396" s="229"/>
      <c r="Q396" s="229"/>
      <c r="R396" s="229"/>
      <c r="S396" s="229"/>
      <c r="T396" s="229"/>
      <c r="U396" s="229"/>
      <c r="V396" s="229"/>
      <c r="W396" s="229"/>
      <c r="X396" s="229"/>
      <c r="Y396" s="229"/>
      <c r="Z396" s="229"/>
    </row>
    <row r="397" spans="1:26" ht="25.5" customHeight="1">
      <c r="A397" s="229"/>
      <c r="B397" s="233"/>
      <c r="C397" s="233"/>
      <c r="D397" s="233"/>
      <c r="E397" s="229"/>
      <c r="F397" s="229"/>
      <c r="G397" s="229"/>
      <c r="H397" s="229"/>
      <c r="I397" s="233"/>
      <c r="J397" s="229"/>
      <c r="K397" s="229"/>
      <c r="L397" s="229"/>
      <c r="M397" s="229"/>
      <c r="N397" s="229"/>
      <c r="O397" s="229"/>
      <c r="P397" s="229"/>
      <c r="Q397" s="229"/>
      <c r="R397" s="229"/>
      <c r="S397" s="229"/>
      <c r="T397" s="229"/>
      <c r="U397" s="229"/>
      <c r="V397" s="229"/>
      <c r="W397" s="229"/>
      <c r="X397" s="229"/>
      <c r="Y397" s="229"/>
      <c r="Z397" s="229"/>
    </row>
    <row r="398" spans="1:26" ht="25.5" customHeight="1">
      <c r="A398" s="229"/>
      <c r="B398" s="233"/>
      <c r="C398" s="233"/>
      <c r="D398" s="233"/>
      <c r="E398" s="229"/>
      <c r="F398" s="229"/>
      <c r="G398" s="229"/>
      <c r="H398" s="229"/>
      <c r="I398" s="233"/>
      <c r="J398" s="229"/>
      <c r="K398" s="229"/>
      <c r="L398" s="229"/>
      <c r="M398" s="229"/>
      <c r="N398" s="229"/>
      <c r="O398" s="229"/>
      <c r="P398" s="229"/>
      <c r="Q398" s="229"/>
      <c r="R398" s="229"/>
      <c r="S398" s="229"/>
      <c r="T398" s="229"/>
      <c r="U398" s="229"/>
      <c r="V398" s="229"/>
      <c r="W398" s="229"/>
      <c r="X398" s="229"/>
      <c r="Y398" s="229"/>
      <c r="Z398" s="229"/>
    </row>
    <row r="399" spans="1:26" ht="25.5" customHeight="1">
      <c r="A399" s="229"/>
      <c r="B399" s="233"/>
      <c r="C399" s="233"/>
      <c r="D399" s="233"/>
      <c r="E399" s="229"/>
      <c r="F399" s="229"/>
      <c r="G399" s="229"/>
      <c r="H399" s="229"/>
      <c r="I399" s="233"/>
      <c r="J399" s="229"/>
      <c r="K399" s="229"/>
      <c r="L399" s="229"/>
      <c r="M399" s="229"/>
      <c r="N399" s="229"/>
      <c r="O399" s="229"/>
      <c r="P399" s="229"/>
      <c r="Q399" s="229"/>
      <c r="R399" s="229"/>
      <c r="S399" s="229"/>
      <c r="T399" s="229"/>
      <c r="U399" s="229"/>
      <c r="V399" s="229"/>
      <c r="W399" s="229"/>
      <c r="X399" s="229"/>
      <c r="Y399" s="229"/>
      <c r="Z399" s="229"/>
    </row>
    <row r="400" spans="1:26" ht="25.5" customHeight="1">
      <c r="A400" s="229"/>
      <c r="B400" s="233"/>
      <c r="C400" s="233"/>
      <c r="D400" s="233"/>
      <c r="E400" s="229"/>
      <c r="F400" s="229"/>
      <c r="G400" s="229"/>
      <c r="H400" s="229"/>
      <c r="I400" s="233"/>
      <c r="J400" s="229"/>
      <c r="K400" s="229"/>
      <c r="L400" s="229"/>
      <c r="M400" s="229"/>
      <c r="N400" s="229"/>
      <c r="O400" s="229"/>
      <c r="P400" s="229"/>
      <c r="Q400" s="229"/>
      <c r="R400" s="229"/>
      <c r="S400" s="229"/>
      <c r="T400" s="229"/>
      <c r="U400" s="229"/>
      <c r="V400" s="229"/>
      <c r="W400" s="229"/>
      <c r="X400" s="229"/>
      <c r="Y400" s="229"/>
      <c r="Z400" s="229"/>
    </row>
    <row r="401" spans="1:26" ht="25.5" customHeight="1">
      <c r="A401" s="229"/>
      <c r="B401" s="233"/>
      <c r="C401" s="233"/>
      <c r="D401" s="233"/>
      <c r="E401" s="229"/>
      <c r="F401" s="229"/>
      <c r="G401" s="229"/>
      <c r="H401" s="229"/>
      <c r="I401" s="233"/>
      <c r="J401" s="229"/>
      <c r="K401" s="229"/>
      <c r="L401" s="229"/>
      <c r="M401" s="229"/>
      <c r="N401" s="229"/>
      <c r="O401" s="229"/>
      <c r="P401" s="229"/>
      <c r="Q401" s="229"/>
      <c r="R401" s="229"/>
      <c r="S401" s="229"/>
      <c r="T401" s="229"/>
      <c r="U401" s="229"/>
      <c r="V401" s="229"/>
      <c r="W401" s="229"/>
      <c r="X401" s="229"/>
      <c r="Y401" s="229"/>
      <c r="Z401" s="229"/>
    </row>
    <row r="402" spans="1:26" ht="25.5" customHeight="1">
      <c r="A402" s="229"/>
      <c r="B402" s="233"/>
      <c r="C402" s="233"/>
      <c r="D402" s="233"/>
      <c r="E402" s="229"/>
      <c r="F402" s="229"/>
      <c r="G402" s="229"/>
      <c r="H402" s="229"/>
      <c r="I402" s="233"/>
      <c r="J402" s="229"/>
      <c r="K402" s="229"/>
      <c r="L402" s="229"/>
      <c r="M402" s="229"/>
      <c r="N402" s="229"/>
      <c r="O402" s="229"/>
      <c r="P402" s="229"/>
      <c r="Q402" s="229"/>
      <c r="R402" s="229"/>
      <c r="S402" s="229"/>
      <c r="T402" s="229"/>
      <c r="U402" s="229"/>
      <c r="V402" s="229"/>
      <c r="W402" s="229"/>
      <c r="X402" s="229"/>
      <c r="Y402" s="229"/>
      <c r="Z402" s="229"/>
    </row>
    <row r="403" spans="1:26" ht="25.5" customHeight="1">
      <c r="A403" s="229"/>
      <c r="B403" s="233"/>
      <c r="C403" s="233"/>
      <c r="D403" s="233"/>
      <c r="E403" s="229"/>
      <c r="F403" s="229"/>
      <c r="G403" s="229"/>
      <c r="H403" s="229"/>
      <c r="I403" s="233"/>
      <c r="J403" s="229"/>
      <c r="K403" s="229"/>
      <c r="L403" s="229"/>
      <c r="M403" s="229"/>
      <c r="N403" s="229"/>
      <c r="O403" s="229"/>
      <c r="P403" s="229"/>
      <c r="Q403" s="229"/>
      <c r="R403" s="229"/>
      <c r="S403" s="229"/>
      <c r="T403" s="229"/>
      <c r="U403" s="229"/>
      <c r="V403" s="229"/>
      <c r="W403" s="229"/>
      <c r="X403" s="229"/>
      <c r="Y403" s="229"/>
      <c r="Z403" s="229"/>
    </row>
    <row r="404" spans="1:26" ht="25.5" customHeight="1">
      <c r="A404" s="229"/>
      <c r="B404" s="233"/>
      <c r="C404" s="233"/>
      <c r="D404" s="233"/>
      <c r="E404" s="229"/>
      <c r="F404" s="229"/>
      <c r="G404" s="229"/>
      <c r="H404" s="229"/>
      <c r="I404" s="233"/>
      <c r="J404" s="229"/>
      <c r="K404" s="229"/>
      <c r="L404" s="229"/>
      <c r="M404" s="229"/>
      <c r="N404" s="229"/>
      <c r="O404" s="229"/>
      <c r="P404" s="229"/>
      <c r="Q404" s="229"/>
      <c r="R404" s="229"/>
      <c r="S404" s="229"/>
      <c r="T404" s="229"/>
      <c r="U404" s="229"/>
      <c r="V404" s="229"/>
      <c r="W404" s="229"/>
      <c r="X404" s="229"/>
      <c r="Y404" s="229"/>
      <c r="Z404" s="229"/>
    </row>
    <row r="405" spans="1:26" ht="25.5" customHeight="1">
      <c r="A405" s="229"/>
      <c r="B405" s="233"/>
      <c r="C405" s="233"/>
      <c r="D405" s="233"/>
      <c r="E405" s="229"/>
      <c r="F405" s="229"/>
      <c r="G405" s="229"/>
      <c r="H405" s="229"/>
      <c r="I405" s="233"/>
      <c r="J405" s="229"/>
      <c r="K405" s="229"/>
      <c r="L405" s="229"/>
      <c r="M405" s="229"/>
      <c r="N405" s="229"/>
      <c r="O405" s="229"/>
      <c r="P405" s="229"/>
      <c r="Q405" s="229"/>
      <c r="R405" s="229"/>
      <c r="S405" s="229"/>
      <c r="T405" s="229"/>
      <c r="U405" s="229"/>
      <c r="V405" s="229"/>
      <c r="W405" s="229"/>
      <c r="X405" s="229"/>
      <c r="Y405" s="229"/>
      <c r="Z405" s="229"/>
    </row>
    <row r="406" spans="1:26" ht="25.5" customHeight="1">
      <c r="A406" s="229"/>
      <c r="B406" s="233"/>
      <c r="C406" s="233"/>
      <c r="D406" s="233"/>
      <c r="E406" s="229"/>
      <c r="F406" s="229"/>
      <c r="G406" s="229"/>
      <c r="H406" s="229"/>
      <c r="I406" s="233"/>
      <c r="J406" s="229"/>
      <c r="K406" s="229"/>
      <c r="L406" s="229"/>
      <c r="M406" s="229"/>
      <c r="N406" s="229"/>
      <c r="O406" s="229"/>
      <c r="P406" s="229"/>
      <c r="Q406" s="229"/>
      <c r="R406" s="229"/>
      <c r="S406" s="229"/>
      <c r="T406" s="229"/>
      <c r="U406" s="229"/>
      <c r="V406" s="229"/>
      <c r="W406" s="229"/>
      <c r="X406" s="229"/>
      <c r="Y406" s="229"/>
      <c r="Z406" s="229"/>
    </row>
    <row r="407" spans="1:26" ht="25.5" customHeight="1">
      <c r="A407" s="229"/>
      <c r="B407" s="233"/>
      <c r="C407" s="233"/>
      <c r="D407" s="233"/>
      <c r="E407" s="229"/>
      <c r="F407" s="229"/>
      <c r="G407" s="229"/>
      <c r="H407" s="229"/>
      <c r="I407" s="233"/>
      <c r="J407" s="229"/>
      <c r="K407" s="229"/>
      <c r="L407" s="229"/>
      <c r="M407" s="229"/>
      <c r="N407" s="229"/>
      <c r="O407" s="229"/>
      <c r="P407" s="229"/>
      <c r="Q407" s="229"/>
      <c r="R407" s="229"/>
      <c r="S407" s="229"/>
      <c r="T407" s="229"/>
      <c r="U407" s="229"/>
      <c r="V407" s="229"/>
      <c r="W407" s="229"/>
      <c r="X407" s="229"/>
      <c r="Y407" s="229"/>
      <c r="Z407" s="229"/>
    </row>
    <row r="408" spans="1:26" ht="25.5" customHeight="1">
      <c r="A408" s="229"/>
      <c r="B408" s="233"/>
      <c r="C408" s="233"/>
      <c r="D408" s="233"/>
      <c r="E408" s="229"/>
      <c r="F408" s="229"/>
      <c r="G408" s="229"/>
      <c r="H408" s="229"/>
      <c r="I408" s="233"/>
      <c r="J408" s="229"/>
      <c r="K408" s="229"/>
      <c r="L408" s="229"/>
      <c r="M408" s="229"/>
      <c r="N408" s="229"/>
      <c r="O408" s="229"/>
      <c r="P408" s="229"/>
      <c r="Q408" s="229"/>
      <c r="R408" s="229"/>
      <c r="S408" s="229"/>
      <c r="T408" s="229"/>
      <c r="U408" s="229"/>
      <c r="V408" s="229"/>
      <c r="W408" s="229"/>
      <c r="X408" s="229"/>
      <c r="Y408" s="229"/>
      <c r="Z408" s="229"/>
    </row>
    <row r="409" spans="1:26" ht="25.5" customHeight="1">
      <c r="A409" s="229"/>
      <c r="B409" s="233"/>
      <c r="C409" s="233"/>
      <c r="D409" s="233"/>
      <c r="E409" s="229"/>
      <c r="F409" s="229"/>
      <c r="G409" s="229"/>
      <c r="H409" s="229"/>
      <c r="I409" s="233"/>
      <c r="J409" s="229"/>
      <c r="K409" s="229"/>
      <c r="L409" s="229"/>
      <c r="M409" s="229"/>
      <c r="N409" s="229"/>
      <c r="O409" s="229"/>
      <c r="P409" s="229"/>
      <c r="Q409" s="229"/>
      <c r="R409" s="229"/>
      <c r="S409" s="229"/>
      <c r="T409" s="229"/>
      <c r="U409" s="229"/>
      <c r="V409" s="229"/>
      <c r="W409" s="229"/>
      <c r="X409" s="229"/>
      <c r="Y409" s="229"/>
      <c r="Z409" s="229"/>
    </row>
    <row r="410" spans="1:26" ht="25.5" customHeight="1">
      <c r="A410" s="229"/>
      <c r="B410" s="233"/>
      <c r="C410" s="233"/>
      <c r="D410" s="233"/>
      <c r="E410" s="229"/>
      <c r="F410" s="229"/>
      <c r="G410" s="229"/>
      <c r="H410" s="229"/>
      <c r="I410" s="233"/>
      <c r="J410" s="229"/>
      <c r="K410" s="229"/>
      <c r="L410" s="229"/>
      <c r="M410" s="229"/>
      <c r="N410" s="229"/>
      <c r="O410" s="229"/>
      <c r="P410" s="229"/>
      <c r="Q410" s="229"/>
      <c r="R410" s="229"/>
      <c r="S410" s="229"/>
      <c r="T410" s="229"/>
      <c r="U410" s="229"/>
      <c r="V410" s="229"/>
      <c r="W410" s="229"/>
      <c r="X410" s="229"/>
      <c r="Y410" s="229"/>
      <c r="Z410" s="229"/>
    </row>
    <row r="411" spans="1:26" ht="25.5" customHeight="1">
      <c r="A411" s="229"/>
      <c r="B411" s="233"/>
      <c r="C411" s="233"/>
      <c r="D411" s="233"/>
      <c r="E411" s="229"/>
      <c r="F411" s="229"/>
      <c r="G411" s="229"/>
      <c r="H411" s="229"/>
      <c r="I411" s="233"/>
      <c r="J411" s="229"/>
      <c r="K411" s="229"/>
      <c r="L411" s="229"/>
      <c r="M411" s="229"/>
      <c r="N411" s="229"/>
      <c r="O411" s="229"/>
      <c r="P411" s="229"/>
      <c r="Q411" s="229"/>
      <c r="R411" s="229"/>
      <c r="S411" s="229"/>
      <c r="T411" s="229"/>
      <c r="U411" s="229"/>
      <c r="V411" s="229"/>
      <c r="W411" s="229"/>
      <c r="X411" s="229"/>
      <c r="Y411" s="229"/>
      <c r="Z411" s="229"/>
    </row>
    <row r="412" spans="1:26" ht="25.5" customHeight="1">
      <c r="A412" s="229"/>
      <c r="B412" s="233"/>
      <c r="C412" s="233"/>
      <c r="D412" s="233"/>
      <c r="E412" s="229"/>
      <c r="F412" s="229"/>
      <c r="G412" s="229"/>
      <c r="H412" s="229"/>
      <c r="I412" s="233"/>
      <c r="J412" s="229"/>
      <c r="K412" s="229"/>
      <c r="L412" s="229"/>
      <c r="M412" s="229"/>
      <c r="N412" s="229"/>
      <c r="O412" s="229"/>
      <c r="P412" s="229"/>
      <c r="Q412" s="229"/>
      <c r="R412" s="229"/>
      <c r="S412" s="229"/>
      <c r="T412" s="229"/>
      <c r="U412" s="229"/>
      <c r="V412" s="229"/>
      <c r="W412" s="229"/>
      <c r="X412" s="229"/>
      <c r="Y412" s="229"/>
      <c r="Z412" s="229"/>
    </row>
    <row r="413" spans="1:26" ht="25.5" customHeight="1">
      <c r="A413" s="229"/>
      <c r="B413" s="233"/>
      <c r="C413" s="233"/>
      <c r="D413" s="233"/>
      <c r="E413" s="229"/>
      <c r="F413" s="229"/>
      <c r="G413" s="229"/>
      <c r="H413" s="229"/>
      <c r="I413" s="233"/>
      <c r="J413" s="229"/>
      <c r="K413" s="229"/>
      <c r="L413" s="229"/>
      <c r="M413" s="229"/>
      <c r="N413" s="229"/>
      <c r="O413" s="229"/>
      <c r="P413" s="229"/>
      <c r="Q413" s="229"/>
      <c r="R413" s="229"/>
      <c r="S413" s="229"/>
      <c r="T413" s="229"/>
      <c r="U413" s="229"/>
      <c r="V413" s="229"/>
      <c r="W413" s="229"/>
      <c r="X413" s="229"/>
      <c r="Y413" s="229"/>
      <c r="Z413" s="229"/>
    </row>
    <row r="414" spans="1:26" ht="25.5" customHeight="1">
      <c r="A414" s="229"/>
      <c r="B414" s="233"/>
      <c r="C414" s="233"/>
      <c r="D414" s="233"/>
      <c r="E414" s="229"/>
      <c r="F414" s="229"/>
      <c r="G414" s="229"/>
      <c r="H414" s="229"/>
      <c r="I414" s="233"/>
      <c r="J414" s="229"/>
      <c r="K414" s="229"/>
      <c r="L414" s="229"/>
      <c r="M414" s="229"/>
      <c r="N414" s="229"/>
      <c r="O414" s="229"/>
      <c r="P414" s="229"/>
      <c r="Q414" s="229"/>
      <c r="R414" s="229"/>
      <c r="S414" s="229"/>
      <c r="T414" s="229"/>
      <c r="U414" s="229"/>
      <c r="V414" s="229"/>
      <c r="W414" s="229"/>
      <c r="X414" s="229"/>
      <c r="Y414" s="229"/>
      <c r="Z414" s="229"/>
    </row>
    <row r="415" spans="1:26" ht="25.5" customHeight="1">
      <c r="A415" s="229"/>
      <c r="B415" s="233"/>
      <c r="C415" s="233"/>
      <c r="D415" s="233"/>
      <c r="E415" s="229"/>
      <c r="F415" s="229"/>
      <c r="G415" s="229"/>
      <c r="H415" s="229"/>
      <c r="I415" s="233"/>
      <c r="J415" s="229"/>
      <c r="K415" s="229"/>
      <c r="L415" s="229"/>
      <c r="M415" s="229"/>
      <c r="N415" s="229"/>
      <c r="O415" s="229"/>
      <c r="P415" s="229"/>
      <c r="Q415" s="229"/>
      <c r="R415" s="229"/>
      <c r="S415" s="229"/>
      <c r="T415" s="229"/>
      <c r="U415" s="229"/>
      <c r="V415" s="229"/>
      <c r="W415" s="229"/>
      <c r="X415" s="229"/>
      <c r="Y415" s="229"/>
      <c r="Z415" s="229"/>
    </row>
    <row r="416" spans="1:26" ht="25.5" customHeight="1">
      <c r="A416" s="229"/>
      <c r="B416" s="233"/>
      <c r="C416" s="233"/>
      <c r="D416" s="233"/>
      <c r="E416" s="229"/>
      <c r="F416" s="229"/>
      <c r="G416" s="229"/>
      <c r="H416" s="229"/>
      <c r="I416" s="233"/>
      <c r="J416" s="229"/>
      <c r="K416" s="229"/>
      <c r="L416" s="229"/>
      <c r="M416" s="229"/>
      <c r="N416" s="229"/>
      <c r="O416" s="229"/>
      <c r="P416" s="229"/>
      <c r="Q416" s="229"/>
      <c r="R416" s="229"/>
      <c r="S416" s="229"/>
      <c r="T416" s="229"/>
      <c r="U416" s="229"/>
      <c r="V416" s="229"/>
      <c r="W416" s="229"/>
      <c r="X416" s="229"/>
      <c r="Y416" s="229"/>
      <c r="Z416" s="229"/>
    </row>
    <row r="417" spans="1:26" ht="25.5" customHeight="1">
      <c r="A417" s="229"/>
      <c r="B417" s="233"/>
      <c r="C417" s="233"/>
      <c r="D417" s="233"/>
      <c r="E417" s="229"/>
      <c r="F417" s="229"/>
      <c r="G417" s="229"/>
      <c r="H417" s="229"/>
      <c r="I417" s="233"/>
      <c r="J417" s="229"/>
      <c r="K417" s="229"/>
      <c r="L417" s="229"/>
      <c r="M417" s="229"/>
      <c r="N417" s="229"/>
      <c r="O417" s="229"/>
      <c r="P417" s="229"/>
      <c r="Q417" s="229"/>
      <c r="R417" s="229"/>
      <c r="S417" s="229"/>
      <c r="T417" s="229"/>
      <c r="U417" s="229"/>
      <c r="V417" s="229"/>
      <c r="W417" s="229"/>
      <c r="X417" s="229"/>
      <c r="Y417" s="229"/>
      <c r="Z417" s="229"/>
    </row>
    <row r="418" spans="1:26" ht="25.5" customHeight="1">
      <c r="A418" s="229"/>
      <c r="B418" s="233"/>
      <c r="C418" s="233"/>
      <c r="D418" s="233"/>
      <c r="E418" s="229"/>
      <c r="F418" s="229"/>
      <c r="G418" s="229"/>
      <c r="H418" s="229"/>
      <c r="I418" s="233"/>
      <c r="J418" s="229"/>
      <c r="K418" s="229"/>
      <c r="L418" s="229"/>
      <c r="M418" s="229"/>
      <c r="N418" s="229"/>
      <c r="O418" s="229"/>
      <c r="P418" s="229"/>
      <c r="Q418" s="229"/>
      <c r="R418" s="229"/>
      <c r="S418" s="229"/>
      <c r="T418" s="229"/>
      <c r="U418" s="229"/>
      <c r="V418" s="229"/>
      <c r="W418" s="229"/>
      <c r="X418" s="229"/>
      <c r="Y418" s="229"/>
      <c r="Z418" s="229"/>
    </row>
    <row r="419" spans="1:26" ht="25.5" customHeight="1">
      <c r="A419" s="229"/>
      <c r="B419" s="233"/>
      <c r="C419" s="233"/>
      <c r="D419" s="233"/>
      <c r="E419" s="229"/>
      <c r="F419" s="229"/>
      <c r="G419" s="229"/>
      <c r="H419" s="229"/>
      <c r="I419" s="233"/>
      <c r="J419" s="229"/>
      <c r="K419" s="229"/>
      <c r="L419" s="229"/>
      <c r="M419" s="229"/>
      <c r="N419" s="229"/>
      <c r="O419" s="229"/>
      <c r="P419" s="229"/>
      <c r="Q419" s="229"/>
      <c r="R419" s="229"/>
      <c r="S419" s="229"/>
      <c r="T419" s="229"/>
      <c r="U419" s="229"/>
      <c r="V419" s="229"/>
      <c r="W419" s="229"/>
      <c r="X419" s="229"/>
      <c r="Y419" s="229"/>
      <c r="Z419" s="229"/>
    </row>
    <row r="420" spans="1:26" ht="25.5" customHeight="1">
      <c r="A420" s="229"/>
      <c r="B420" s="233"/>
      <c r="C420" s="233"/>
      <c r="D420" s="233"/>
      <c r="E420" s="229"/>
      <c r="F420" s="229"/>
      <c r="G420" s="229"/>
      <c r="H420" s="229"/>
      <c r="I420" s="233"/>
      <c r="J420" s="229"/>
      <c r="K420" s="229"/>
      <c r="L420" s="229"/>
      <c r="M420" s="229"/>
      <c r="N420" s="229"/>
      <c r="O420" s="229"/>
      <c r="P420" s="229"/>
      <c r="Q420" s="229"/>
      <c r="R420" s="229"/>
      <c r="S420" s="229"/>
      <c r="T420" s="229"/>
      <c r="U420" s="229"/>
      <c r="V420" s="229"/>
      <c r="W420" s="229"/>
      <c r="X420" s="229"/>
      <c r="Y420" s="229"/>
      <c r="Z420" s="229"/>
    </row>
    <row r="421" spans="1:26" ht="25.5" customHeight="1">
      <c r="A421" s="229"/>
      <c r="B421" s="233"/>
      <c r="C421" s="233"/>
      <c r="D421" s="233"/>
      <c r="E421" s="229"/>
      <c r="F421" s="229"/>
      <c r="G421" s="229"/>
      <c r="H421" s="229"/>
      <c r="I421" s="233"/>
      <c r="J421" s="229"/>
      <c r="K421" s="229"/>
      <c r="L421" s="229"/>
      <c r="M421" s="229"/>
      <c r="N421" s="229"/>
      <c r="O421" s="229"/>
      <c r="P421" s="229"/>
      <c r="Q421" s="229"/>
      <c r="R421" s="229"/>
      <c r="S421" s="229"/>
      <c r="T421" s="229"/>
      <c r="U421" s="229"/>
      <c r="V421" s="229"/>
      <c r="W421" s="229"/>
      <c r="X421" s="229"/>
      <c r="Y421" s="229"/>
      <c r="Z421" s="229"/>
    </row>
    <row r="422" spans="1:26" ht="25.5" customHeight="1">
      <c r="A422" s="229"/>
      <c r="B422" s="233"/>
      <c r="C422" s="233"/>
      <c r="D422" s="233"/>
      <c r="E422" s="229"/>
      <c r="F422" s="229"/>
      <c r="G422" s="229"/>
      <c r="H422" s="229"/>
      <c r="I422" s="233"/>
      <c r="J422" s="229"/>
      <c r="K422" s="229"/>
      <c r="L422" s="229"/>
      <c r="M422" s="229"/>
      <c r="N422" s="229"/>
      <c r="O422" s="229"/>
      <c r="P422" s="229"/>
      <c r="Q422" s="229"/>
      <c r="R422" s="229"/>
      <c r="S422" s="229"/>
      <c r="T422" s="229"/>
      <c r="U422" s="229"/>
      <c r="V422" s="229"/>
      <c r="W422" s="229"/>
      <c r="X422" s="229"/>
      <c r="Y422" s="229"/>
      <c r="Z422" s="229"/>
    </row>
    <row r="423" spans="1:26" ht="25.5" customHeight="1">
      <c r="A423" s="229"/>
      <c r="B423" s="233"/>
      <c r="C423" s="233"/>
      <c r="D423" s="233"/>
      <c r="E423" s="229"/>
      <c r="F423" s="229"/>
      <c r="G423" s="229"/>
      <c r="H423" s="229"/>
      <c r="I423" s="233"/>
      <c r="J423" s="229"/>
      <c r="K423" s="229"/>
      <c r="L423" s="229"/>
      <c r="M423" s="229"/>
      <c r="N423" s="229"/>
      <c r="O423" s="229"/>
      <c r="P423" s="229"/>
      <c r="Q423" s="229"/>
      <c r="R423" s="229"/>
      <c r="S423" s="229"/>
      <c r="T423" s="229"/>
      <c r="U423" s="229"/>
      <c r="V423" s="229"/>
      <c r="W423" s="229"/>
      <c r="X423" s="229"/>
      <c r="Y423" s="229"/>
      <c r="Z423" s="229"/>
    </row>
    <row r="424" spans="1:26" ht="25.5" customHeight="1">
      <c r="A424" s="229"/>
      <c r="B424" s="233"/>
      <c r="C424" s="233"/>
      <c r="D424" s="233"/>
      <c r="E424" s="229"/>
      <c r="F424" s="229"/>
      <c r="G424" s="229"/>
      <c r="H424" s="229"/>
      <c r="I424" s="233"/>
      <c r="J424" s="229"/>
      <c r="K424" s="229"/>
      <c r="L424" s="229"/>
      <c r="M424" s="229"/>
      <c r="N424" s="229"/>
      <c r="O424" s="229"/>
      <c r="P424" s="229"/>
      <c r="Q424" s="229"/>
      <c r="R424" s="229"/>
      <c r="S424" s="229"/>
      <c r="T424" s="229"/>
      <c r="U424" s="229"/>
      <c r="V424" s="229"/>
      <c r="W424" s="229"/>
      <c r="X424" s="229"/>
      <c r="Y424" s="229"/>
      <c r="Z424" s="229"/>
    </row>
    <row r="425" spans="1:26" ht="25.5" customHeight="1">
      <c r="A425" s="229"/>
      <c r="B425" s="233"/>
      <c r="C425" s="233"/>
      <c r="D425" s="233"/>
      <c r="E425" s="229"/>
      <c r="F425" s="229"/>
      <c r="G425" s="229"/>
      <c r="H425" s="229"/>
      <c r="I425" s="233"/>
      <c r="J425" s="229"/>
      <c r="K425" s="229"/>
      <c r="L425" s="229"/>
      <c r="M425" s="229"/>
      <c r="N425" s="229"/>
      <c r="O425" s="229"/>
      <c r="P425" s="229"/>
      <c r="Q425" s="229"/>
      <c r="R425" s="229"/>
      <c r="S425" s="229"/>
      <c r="T425" s="229"/>
      <c r="U425" s="229"/>
      <c r="V425" s="229"/>
      <c r="W425" s="229"/>
      <c r="X425" s="229"/>
      <c r="Y425" s="229"/>
      <c r="Z425" s="229"/>
    </row>
    <row r="426" spans="1:26" ht="25.5" customHeight="1">
      <c r="A426" s="229"/>
      <c r="B426" s="233"/>
      <c r="C426" s="233"/>
      <c r="D426" s="233"/>
      <c r="E426" s="229"/>
      <c r="F426" s="229"/>
      <c r="G426" s="229"/>
      <c r="H426" s="229"/>
      <c r="I426" s="233"/>
      <c r="J426" s="229"/>
      <c r="K426" s="229"/>
      <c r="L426" s="229"/>
      <c r="M426" s="229"/>
      <c r="N426" s="229"/>
      <c r="O426" s="229"/>
      <c r="P426" s="229"/>
      <c r="Q426" s="229"/>
      <c r="R426" s="229"/>
      <c r="S426" s="229"/>
      <c r="T426" s="229"/>
      <c r="U426" s="229"/>
      <c r="V426" s="229"/>
      <c r="W426" s="229"/>
      <c r="X426" s="229"/>
      <c r="Y426" s="229"/>
      <c r="Z426" s="229"/>
    </row>
    <row r="427" spans="1:26" ht="25.5" customHeight="1">
      <c r="A427" s="229"/>
      <c r="B427" s="233"/>
      <c r="C427" s="233"/>
      <c r="D427" s="233"/>
      <c r="E427" s="229"/>
      <c r="F427" s="229"/>
      <c r="G427" s="229"/>
      <c r="H427" s="229"/>
      <c r="I427" s="233"/>
      <c r="J427" s="229"/>
      <c r="K427" s="229"/>
      <c r="L427" s="229"/>
      <c r="M427" s="229"/>
      <c r="N427" s="229"/>
      <c r="O427" s="229"/>
      <c r="P427" s="229"/>
      <c r="Q427" s="229"/>
      <c r="R427" s="229"/>
      <c r="S427" s="229"/>
      <c r="T427" s="229"/>
      <c r="U427" s="229"/>
      <c r="V427" s="229"/>
      <c r="W427" s="229"/>
      <c r="X427" s="229"/>
      <c r="Y427" s="229"/>
      <c r="Z427" s="229"/>
    </row>
    <row r="428" spans="1:26" ht="25.5" customHeight="1">
      <c r="A428" s="229"/>
      <c r="B428" s="233"/>
      <c r="C428" s="233"/>
      <c r="D428" s="233"/>
      <c r="E428" s="229"/>
      <c r="F428" s="229"/>
      <c r="G428" s="229"/>
      <c r="H428" s="229"/>
      <c r="I428" s="233"/>
      <c r="J428" s="229"/>
      <c r="K428" s="229"/>
      <c r="L428" s="229"/>
      <c r="M428" s="229"/>
      <c r="N428" s="229"/>
      <c r="O428" s="229"/>
      <c r="P428" s="229"/>
      <c r="Q428" s="229"/>
      <c r="R428" s="229"/>
      <c r="S428" s="229"/>
      <c r="T428" s="229"/>
      <c r="U428" s="229"/>
      <c r="V428" s="229"/>
      <c r="W428" s="229"/>
      <c r="X428" s="229"/>
      <c r="Y428" s="229"/>
      <c r="Z428" s="229"/>
    </row>
    <row r="429" spans="1:26" ht="25.5" customHeight="1">
      <c r="A429" s="229"/>
      <c r="B429" s="233"/>
      <c r="C429" s="233"/>
      <c r="D429" s="233"/>
      <c r="E429" s="229"/>
      <c r="F429" s="229"/>
      <c r="G429" s="229"/>
      <c r="H429" s="229"/>
      <c r="I429" s="233"/>
      <c r="J429" s="229"/>
      <c r="K429" s="229"/>
      <c r="L429" s="229"/>
      <c r="M429" s="229"/>
      <c r="N429" s="229"/>
      <c r="O429" s="229"/>
      <c r="P429" s="229"/>
      <c r="Q429" s="229"/>
      <c r="R429" s="229"/>
      <c r="S429" s="229"/>
      <c r="T429" s="229"/>
      <c r="U429" s="229"/>
      <c r="V429" s="229"/>
      <c r="W429" s="229"/>
      <c r="X429" s="229"/>
      <c r="Y429" s="229"/>
      <c r="Z429" s="229"/>
    </row>
    <row r="430" spans="1:26" ht="25.5" customHeight="1">
      <c r="A430" s="229"/>
      <c r="B430" s="233"/>
      <c r="C430" s="233"/>
      <c r="D430" s="233"/>
      <c r="E430" s="229"/>
      <c r="F430" s="229"/>
      <c r="G430" s="229"/>
      <c r="H430" s="229"/>
      <c r="I430" s="233"/>
      <c r="J430" s="229"/>
      <c r="K430" s="229"/>
      <c r="L430" s="229"/>
      <c r="M430" s="229"/>
      <c r="N430" s="229"/>
      <c r="O430" s="229"/>
      <c r="P430" s="229"/>
      <c r="Q430" s="229"/>
      <c r="R430" s="229"/>
      <c r="S430" s="229"/>
      <c r="T430" s="229"/>
      <c r="U430" s="229"/>
      <c r="V430" s="229"/>
      <c r="W430" s="229"/>
      <c r="X430" s="229"/>
      <c r="Y430" s="229"/>
      <c r="Z430" s="229"/>
    </row>
    <row r="431" spans="1:26" ht="25.5" customHeight="1">
      <c r="A431" s="229"/>
      <c r="B431" s="233"/>
      <c r="C431" s="233"/>
      <c r="D431" s="233"/>
      <c r="E431" s="229"/>
      <c r="F431" s="229"/>
      <c r="G431" s="229"/>
      <c r="H431" s="229"/>
      <c r="I431" s="233"/>
      <c r="J431" s="229"/>
      <c r="K431" s="229"/>
      <c r="L431" s="229"/>
      <c r="M431" s="229"/>
      <c r="N431" s="229"/>
      <c r="O431" s="229"/>
      <c r="P431" s="229"/>
      <c r="Q431" s="229"/>
      <c r="R431" s="229"/>
      <c r="S431" s="229"/>
      <c r="T431" s="229"/>
      <c r="U431" s="229"/>
      <c r="V431" s="229"/>
      <c r="W431" s="229"/>
      <c r="X431" s="229"/>
      <c r="Y431" s="229"/>
      <c r="Z431" s="229"/>
    </row>
    <row r="432" spans="1:26" ht="25.5" customHeight="1">
      <c r="A432" s="229"/>
      <c r="B432" s="233"/>
      <c r="C432" s="233"/>
      <c r="D432" s="233"/>
      <c r="E432" s="229"/>
      <c r="F432" s="229"/>
      <c r="G432" s="229"/>
      <c r="H432" s="229"/>
      <c r="I432" s="233"/>
      <c r="J432" s="229"/>
      <c r="K432" s="229"/>
      <c r="L432" s="229"/>
      <c r="M432" s="229"/>
      <c r="N432" s="229"/>
      <c r="O432" s="229"/>
      <c r="P432" s="229"/>
      <c r="Q432" s="229"/>
      <c r="R432" s="229"/>
      <c r="S432" s="229"/>
      <c r="T432" s="229"/>
      <c r="U432" s="229"/>
      <c r="V432" s="229"/>
      <c r="W432" s="229"/>
      <c r="X432" s="229"/>
      <c r="Y432" s="229"/>
      <c r="Z432" s="229"/>
    </row>
    <row r="433" spans="1:26" ht="25.5" customHeight="1">
      <c r="A433" s="229"/>
      <c r="B433" s="233"/>
      <c r="C433" s="233"/>
      <c r="D433" s="233"/>
      <c r="E433" s="229"/>
      <c r="F433" s="229"/>
      <c r="G433" s="229"/>
      <c r="H433" s="229"/>
      <c r="I433" s="233"/>
      <c r="J433" s="229"/>
      <c r="K433" s="229"/>
      <c r="L433" s="229"/>
      <c r="M433" s="229"/>
      <c r="N433" s="229"/>
      <c r="O433" s="229"/>
      <c r="P433" s="229"/>
      <c r="Q433" s="229"/>
      <c r="R433" s="229"/>
      <c r="S433" s="229"/>
      <c r="T433" s="229"/>
      <c r="U433" s="229"/>
      <c r="V433" s="229"/>
      <c r="W433" s="229"/>
      <c r="X433" s="229"/>
      <c r="Y433" s="229"/>
      <c r="Z433" s="229"/>
    </row>
    <row r="434" spans="1:26" ht="25.5" customHeight="1">
      <c r="A434" s="229"/>
      <c r="B434" s="233"/>
      <c r="C434" s="233"/>
      <c r="D434" s="233"/>
      <c r="E434" s="229"/>
      <c r="F434" s="229"/>
      <c r="G434" s="229"/>
      <c r="H434" s="229"/>
      <c r="I434" s="233"/>
      <c r="J434" s="229"/>
      <c r="K434" s="229"/>
      <c r="L434" s="229"/>
      <c r="M434" s="229"/>
      <c r="N434" s="229"/>
      <c r="O434" s="229"/>
      <c r="P434" s="229"/>
      <c r="Q434" s="229"/>
      <c r="R434" s="229"/>
      <c r="S434" s="229"/>
      <c r="T434" s="229"/>
      <c r="U434" s="229"/>
      <c r="V434" s="229"/>
      <c r="W434" s="229"/>
      <c r="X434" s="229"/>
      <c r="Y434" s="229"/>
      <c r="Z434" s="229"/>
    </row>
    <row r="435" spans="1:26" ht="25.5" customHeight="1">
      <c r="A435" s="229"/>
      <c r="B435" s="233"/>
      <c r="C435" s="233"/>
      <c r="D435" s="233"/>
      <c r="E435" s="229"/>
      <c r="F435" s="229"/>
      <c r="G435" s="229"/>
      <c r="H435" s="229"/>
      <c r="I435" s="233"/>
      <c r="J435" s="229"/>
      <c r="K435" s="229"/>
      <c r="L435" s="229"/>
      <c r="M435" s="229"/>
      <c r="N435" s="229"/>
      <c r="O435" s="229"/>
      <c r="P435" s="229"/>
      <c r="Q435" s="229"/>
      <c r="R435" s="229"/>
      <c r="S435" s="229"/>
      <c r="T435" s="229"/>
      <c r="U435" s="229"/>
      <c r="V435" s="229"/>
      <c r="W435" s="229"/>
      <c r="X435" s="229"/>
      <c r="Y435" s="229"/>
      <c r="Z435" s="229"/>
    </row>
    <row r="436" spans="1:26" ht="25.5" customHeight="1">
      <c r="A436" s="229"/>
      <c r="B436" s="233"/>
      <c r="C436" s="233"/>
      <c r="D436" s="233"/>
      <c r="E436" s="229"/>
      <c r="F436" s="229"/>
      <c r="G436" s="229"/>
      <c r="H436" s="229"/>
      <c r="I436" s="233"/>
      <c r="J436" s="229"/>
      <c r="K436" s="229"/>
      <c r="L436" s="229"/>
      <c r="M436" s="229"/>
      <c r="N436" s="229"/>
      <c r="O436" s="229"/>
      <c r="P436" s="229"/>
      <c r="Q436" s="229"/>
      <c r="R436" s="229"/>
      <c r="S436" s="229"/>
      <c r="T436" s="229"/>
      <c r="U436" s="229"/>
      <c r="V436" s="229"/>
      <c r="W436" s="229"/>
      <c r="X436" s="229"/>
      <c r="Y436" s="229"/>
      <c r="Z436" s="229"/>
    </row>
    <row r="437" spans="1:26" ht="25.5" customHeight="1">
      <c r="A437" s="229"/>
      <c r="B437" s="233"/>
      <c r="C437" s="233"/>
      <c r="D437" s="233"/>
      <c r="E437" s="229"/>
      <c r="F437" s="229"/>
      <c r="G437" s="229"/>
      <c r="H437" s="229"/>
      <c r="I437" s="233"/>
      <c r="J437" s="229"/>
      <c r="K437" s="229"/>
      <c r="L437" s="229"/>
      <c r="M437" s="229"/>
      <c r="N437" s="229"/>
      <c r="O437" s="229"/>
      <c r="P437" s="229"/>
      <c r="Q437" s="229"/>
      <c r="R437" s="229"/>
      <c r="S437" s="229"/>
      <c r="T437" s="229"/>
      <c r="U437" s="229"/>
      <c r="V437" s="229"/>
      <c r="W437" s="229"/>
      <c r="X437" s="229"/>
      <c r="Y437" s="229"/>
      <c r="Z437" s="229"/>
    </row>
    <row r="438" spans="1:26" ht="25.5" customHeight="1">
      <c r="A438" s="229"/>
      <c r="B438" s="233"/>
      <c r="C438" s="233"/>
      <c r="D438" s="233"/>
      <c r="E438" s="229"/>
      <c r="F438" s="229"/>
      <c r="G438" s="229"/>
      <c r="H438" s="229"/>
      <c r="I438" s="233"/>
      <c r="J438" s="229"/>
      <c r="K438" s="229"/>
      <c r="L438" s="229"/>
      <c r="M438" s="229"/>
      <c r="N438" s="229"/>
      <c r="O438" s="229"/>
      <c r="P438" s="229"/>
      <c r="Q438" s="229"/>
      <c r="R438" s="229"/>
      <c r="S438" s="229"/>
      <c r="T438" s="229"/>
      <c r="U438" s="229"/>
      <c r="V438" s="229"/>
      <c r="W438" s="229"/>
      <c r="X438" s="229"/>
      <c r="Y438" s="229"/>
      <c r="Z438" s="229"/>
    </row>
    <row r="439" spans="1:26" ht="25.5" customHeight="1">
      <c r="A439" s="229"/>
      <c r="B439" s="233"/>
      <c r="C439" s="233"/>
      <c r="D439" s="233"/>
      <c r="E439" s="229"/>
      <c r="F439" s="229"/>
      <c r="G439" s="229"/>
      <c r="H439" s="229"/>
      <c r="I439" s="233"/>
      <c r="J439" s="229"/>
      <c r="K439" s="229"/>
      <c r="L439" s="229"/>
      <c r="M439" s="229"/>
      <c r="N439" s="229"/>
      <c r="O439" s="229"/>
      <c r="P439" s="229"/>
      <c r="Q439" s="229"/>
      <c r="R439" s="229"/>
      <c r="S439" s="229"/>
      <c r="T439" s="229"/>
      <c r="U439" s="229"/>
      <c r="V439" s="229"/>
      <c r="W439" s="229"/>
      <c r="X439" s="229"/>
      <c r="Y439" s="229"/>
      <c r="Z439" s="229"/>
    </row>
    <row r="440" spans="1:26" ht="25.5" customHeight="1">
      <c r="A440" s="229"/>
      <c r="B440" s="233"/>
      <c r="C440" s="233"/>
      <c r="D440" s="233"/>
      <c r="E440" s="229"/>
      <c r="F440" s="229"/>
      <c r="G440" s="229"/>
      <c r="H440" s="229"/>
      <c r="I440" s="233"/>
      <c r="J440" s="229"/>
      <c r="K440" s="229"/>
      <c r="L440" s="229"/>
      <c r="M440" s="229"/>
      <c r="N440" s="229"/>
      <c r="O440" s="229"/>
      <c r="P440" s="229"/>
      <c r="Q440" s="229"/>
      <c r="R440" s="229"/>
      <c r="S440" s="229"/>
      <c r="T440" s="229"/>
      <c r="U440" s="229"/>
      <c r="V440" s="229"/>
      <c r="W440" s="229"/>
      <c r="X440" s="229"/>
      <c r="Y440" s="229"/>
      <c r="Z440" s="229"/>
    </row>
    <row r="441" spans="1:26" ht="25.5" customHeight="1">
      <c r="A441" s="229"/>
      <c r="B441" s="233"/>
      <c r="C441" s="233"/>
      <c r="D441" s="233"/>
      <c r="E441" s="229"/>
      <c r="F441" s="229"/>
      <c r="G441" s="229"/>
      <c r="H441" s="229"/>
      <c r="I441" s="233"/>
      <c r="J441" s="229"/>
      <c r="K441" s="229"/>
      <c r="L441" s="229"/>
      <c r="M441" s="229"/>
      <c r="N441" s="229"/>
      <c r="O441" s="229"/>
      <c r="P441" s="229"/>
      <c r="Q441" s="229"/>
      <c r="R441" s="229"/>
      <c r="S441" s="229"/>
      <c r="T441" s="229"/>
      <c r="U441" s="229"/>
      <c r="V441" s="229"/>
      <c r="W441" s="229"/>
      <c r="X441" s="229"/>
      <c r="Y441" s="229"/>
      <c r="Z441" s="229"/>
    </row>
    <row r="442" spans="1:26" ht="25.5" customHeight="1">
      <c r="A442" s="229"/>
      <c r="B442" s="233"/>
      <c r="C442" s="233"/>
      <c r="D442" s="233"/>
      <c r="E442" s="229"/>
      <c r="F442" s="229"/>
      <c r="G442" s="229"/>
      <c r="H442" s="229"/>
      <c r="I442" s="233"/>
      <c r="J442" s="229"/>
      <c r="K442" s="229"/>
      <c r="L442" s="229"/>
      <c r="M442" s="229"/>
      <c r="N442" s="229"/>
      <c r="O442" s="229"/>
      <c r="P442" s="229"/>
      <c r="Q442" s="229"/>
      <c r="R442" s="229"/>
      <c r="S442" s="229"/>
      <c r="T442" s="229"/>
      <c r="U442" s="229"/>
      <c r="V442" s="229"/>
      <c r="W442" s="229"/>
      <c r="X442" s="229"/>
      <c r="Y442" s="229"/>
      <c r="Z442" s="229"/>
    </row>
    <row r="443" spans="1:26" ht="25.5" customHeight="1">
      <c r="A443" s="229"/>
      <c r="B443" s="233"/>
      <c r="C443" s="233"/>
      <c r="D443" s="233"/>
      <c r="E443" s="229"/>
      <c r="F443" s="229"/>
      <c r="G443" s="229"/>
      <c r="H443" s="229"/>
      <c r="I443" s="233"/>
      <c r="J443" s="229"/>
      <c r="K443" s="229"/>
      <c r="L443" s="229"/>
      <c r="M443" s="229"/>
      <c r="N443" s="229"/>
      <c r="O443" s="229"/>
      <c r="P443" s="229"/>
      <c r="Q443" s="229"/>
      <c r="R443" s="229"/>
      <c r="S443" s="229"/>
      <c r="T443" s="229"/>
      <c r="U443" s="229"/>
      <c r="V443" s="229"/>
      <c r="W443" s="229"/>
      <c r="X443" s="229"/>
      <c r="Y443" s="229"/>
      <c r="Z443" s="229"/>
    </row>
    <row r="444" spans="1:26" ht="25.5" customHeight="1">
      <c r="A444" s="229"/>
      <c r="B444" s="233"/>
      <c r="C444" s="233"/>
      <c r="D444" s="233"/>
      <c r="E444" s="229"/>
      <c r="F444" s="229"/>
      <c r="G444" s="229"/>
      <c r="H444" s="229"/>
      <c r="I444" s="233"/>
      <c r="J444" s="229"/>
      <c r="K444" s="229"/>
      <c r="L444" s="229"/>
      <c r="M444" s="229"/>
      <c r="N444" s="229"/>
      <c r="O444" s="229"/>
      <c r="P444" s="229"/>
      <c r="Q444" s="229"/>
      <c r="R444" s="229"/>
      <c r="S444" s="229"/>
      <c r="T444" s="229"/>
      <c r="U444" s="229"/>
      <c r="V444" s="229"/>
      <c r="W444" s="229"/>
      <c r="X444" s="229"/>
      <c r="Y444" s="229"/>
      <c r="Z444" s="229"/>
    </row>
    <row r="445" spans="1:26" ht="25.5" customHeight="1">
      <c r="A445" s="229"/>
      <c r="B445" s="233"/>
      <c r="C445" s="233"/>
      <c r="D445" s="233"/>
      <c r="E445" s="229"/>
      <c r="F445" s="229"/>
      <c r="G445" s="229"/>
      <c r="H445" s="229"/>
      <c r="I445" s="233"/>
      <c r="J445" s="229"/>
      <c r="K445" s="229"/>
      <c r="L445" s="229"/>
      <c r="M445" s="229"/>
      <c r="N445" s="229"/>
      <c r="O445" s="229"/>
      <c r="P445" s="229"/>
      <c r="Q445" s="229"/>
      <c r="R445" s="229"/>
      <c r="S445" s="229"/>
      <c r="T445" s="229"/>
      <c r="U445" s="229"/>
      <c r="V445" s="229"/>
      <c r="W445" s="229"/>
      <c r="X445" s="229"/>
      <c r="Y445" s="229"/>
      <c r="Z445" s="229"/>
    </row>
    <row r="446" spans="1:26" ht="25.5" customHeight="1">
      <c r="A446" s="229"/>
      <c r="B446" s="233"/>
      <c r="C446" s="233"/>
      <c r="D446" s="233"/>
      <c r="E446" s="229"/>
      <c r="F446" s="229"/>
      <c r="G446" s="229"/>
      <c r="H446" s="229"/>
      <c r="I446" s="233"/>
      <c r="J446" s="229"/>
      <c r="K446" s="229"/>
      <c r="L446" s="229"/>
      <c r="M446" s="229"/>
      <c r="N446" s="229"/>
      <c r="O446" s="229"/>
      <c r="P446" s="229"/>
      <c r="Q446" s="229"/>
      <c r="R446" s="229"/>
      <c r="S446" s="229"/>
      <c r="T446" s="229"/>
      <c r="U446" s="229"/>
      <c r="V446" s="229"/>
      <c r="W446" s="229"/>
      <c r="X446" s="229"/>
      <c r="Y446" s="229"/>
      <c r="Z446" s="229"/>
    </row>
    <row r="447" spans="1:26" ht="25.5" customHeight="1">
      <c r="A447" s="229"/>
      <c r="B447" s="233"/>
      <c r="C447" s="233"/>
      <c r="D447" s="233"/>
      <c r="E447" s="229"/>
      <c r="F447" s="229"/>
      <c r="G447" s="229"/>
      <c r="H447" s="229"/>
      <c r="I447" s="233"/>
      <c r="J447" s="229"/>
      <c r="K447" s="229"/>
      <c r="L447" s="229"/>
      <c r="M447" s="229"/>
      <c r="N447" s="229"/>
      <c r="O447" s="229"/>
      <c r="P447" s="229"/>
      <c r="Q447" s="229"/>
      <c r="R447" s="229"/>
      <c r="S447" s="229"/>
      <c r="T447" s="229"/>
      <c r="U447" s="229"/>
      <c r="V447" s="229"/>
      <c r="W447" s="229"/>
      <c r="X447" s="229"/>
      <c r="Y447" s="229"/>
      <c r="Z447" s="229"/>
    </row>
    <row r="448" spans="1:26" ht="25.5" customHeight="1">
      <c r="A448" s="229"/>
      <c r="B448" s="233"/>
      <c r="C448" s="233"/>
      <c r="D448" s="233"/>
      <c r="E448" s="229"/>
      <c r="F448" s="229"/>
      <c r="G448" s="229"/>
      <c r="H448" s="229"/>
      <c r="I448" s="233"/>
      <c r="J448" s="229"/>
      <c r="K448" s="229"/>
      <c r="L448" s="229"/>
      <c r="M448" s="229"/>
      <c r="N448" s="229"/>
      <c r="O448" s="229"/>
      <c r="P448" s="229"/>
      <c r="Q448" s="229"/>
      <c r="R448" s="229"/>
      <c r="S448" s="229"/>
      <c r="T448" s="229"/>
      <c r="U448" s="229"/>
      <c r="V448" s="229"/>
      <c r="W448" s="229"/>
      <c r="X448" s="229"/>
      <c r="Y448" s="229"/>
      <c r="Z448" s="229"/>
    </row>
    <row r="449" spans="1:26" ht="25.5" customHeight="1">
      <c r="A449" s="229"/>
      <c r="B449" s="233"/>
      <c r="C449" s="233"/>
      <c r="D449" s="233"/>
      <c r="E449" s="229"/>
      <c r="F449" s="229"/>
      <c r="G449" s="229"/>
      <c r="H449" s="229"/>
      <c r="I449" s="233"/>
      <c r="J449" s="229"/>
      <c r="K449" s="229"/>
      <c r="L449" s="229"/>
      <c r="M449" s="229"/>
      <c r="N449" s="229"/>
      <c r="O449" s="229"/>
      <c r="P449" s="229"/>
      <c r="Q449" s="229"/>
      <c r="R449" s="229"/>
      <c r="S449" s="229"/>
      <c r="T449" s="229"/>
      <c r="U449" s="229"/>
      <c r="V449" s="229"/>
      <c r="W449" s="229"/>
      <c r="X449" s="229"/>
      <c r="Y449" s="229"/>
      <c r="Z449" s="229"/>
    </row>
    <row r="450" spans="1:26" ht="25.5" customHeight="1">
      <c r="A450" s="229"/>
      <c r="B450" s="233"/>
      <c r="C450" s="233"/>
      <c r="D450" s="233"/>
      <c r="E450" s="229"/>
      <c r="F450" s="229"/>
      <c r="G450" s="229"/>
      <c r="H450" s="229"/>
      <c r="I450" s="233"/>
      <c r="J450" s="229"/>
      <c r="K450" s="229"/>
      <c r="L450" s="229"/>
      <c r="M450" s="229"/>
      <c r="N450" s="229"/>
      <c r="O450" s="229"/>
      <c r="P450" s="229"/>
      <c r="Q450" s="229"/>
      <c r="R450" s="229"/>
      <c r="S450" s="229"/>
      <c r="T450" s="229"/>
      <c r="U450" s="229"/>
      <c r="V450" s="229"/>
      <c r="W450" s="229"/>
      <c r="X450" s="229"/>
      <c r="Y450" s="229"/>
      <c r="Z450" s="229"/>
    </row>
    <row r="451" spans="1:26" ht="25.5" customHeight="1">
      <c r="A451" s="229"/>
      <c r="B451" s="233"/>
      <c r="C451" s="233"/>
      <c r="D451" s="233"/>
      <c r="E451" s="229"/>
      <c r="F451" s="229"/>
      <c r="G451" s="229"/>
      <c r="H451" s="229"/>
      <c r="I451" s="233"/>
      <c r="J451" s="229"/>
      <c r="K451" s="229"/>
      <c r="L451" s="229"/>
      <c r="M451" s="229"/>
      <c r="N451" s="229"/>
      <c r="O451" s="229"/>
      <c r="P451" s="229"/>
      <c r="Q451" s="229"/>
      <c r="R451" s="229"/>
      <c r="S451" s="229"/>
      <c r="T451" s="229"/>
      <c r="U451" s="229"/>
      <c r="V451" s="229"/>
      <c r="W451" s="229"/>
      <c r="X451" s="229"/>
      <c r="Y451" s="229"/>
      <c r="Z451" s="229"/>
    </row>
    <row r="452" spans="1:26" ht="25.5" customHeight="1">
      <c r="A452" s="229"/>
      <c r="B452" s="233"/>
      <c r="C452" s="233"/>
      <c r="D452" s="233"/>
      <c r="E452" s="229"/>
      <c r="F452" s="229"/>
      <c r="G452" s="229"/>
      <c r="H452" s="229"/>
      <c r="I452" s="233"/>
      <c r="J452" s="229"/>
      <c r="K452" s="229"/>
      <c r="L452" s="229"/>
      <c r="M452" s="229"/>
      <c r="N452" s="229"/>
      <c r="O452" s="229"/>
      <c r="P452" s="229"/>
      <c r="Q452" s="229"/>
      <c r="R452" s="229"/>
      <c r="S452" s="229"/>
      <c r="T452" s="229"/>
      <c r="U452" s="229"/>
      <c r="V452" s="229"/>
      <c r="W452" s="229"/>
      <c r="X452" s="229"/>
      <c r="Y452" s="229"/>
      <c r="Z452" s="229"/>
    </row>
    <row r="453" spans="1:26" ht="25.5" customHeight="1">
      <c r="A453" s="229"/>
      <c r="B453" s="233"/>
      <c r="C453" s="233"/>
      <c r="D453" s="233"/>
      <c r="E453" s="229"/>
      <c r="F453" s="229"/>
      <c r="G453" s="229"/>
      <c r="H453" s="229"/>
      <c r="I453" s="233"/>
      <c r="J453" s="229"/>
      <c r="K453" s="229"/>
      <c r="L453" s="229"/>
      <c r="M453" s="229"/>
      <c r="N453" s="229"/>
      <c r="O453" s="229"/>
      <c r="P453" s="229"/>
      <c r="Q453" s="229"/>
      <c r="R453" s="229"/>
      <c r="S453" s="229"/>
      <c r="T453" s="229"/>
      <c r="U453" s="229"/>
      <c r="V453" s="229"/>
      <c r="W453" s="229"/>
      <c r="X453" s="229"/>
      <c r="Y453" s="229"/>
      <c r="Z453" s="229"/>
    </row>
    <row r="454" spans="1:26" ht="25.5" customHeight="1">
      <c r="A454" s="229"/>
      <c r="B454" s="233"/>
      <c r="C454" s="233"/>
      <c r="D454" s="233"/>
      <c r="E454" s="229"/>
      <c r="F454" s="229"/>
      <c r="G454" s="229"/>
      <c r="H454" s="229"/>
      <c r="I454" s="233"/>
      <c r="J454" s="229"/>
      <c r="K454" s="229"/>
      <c r="L454" s="229"/>
      <c r="M454" s="229"/>
      <c r="N454" s="229"/>
      <c r="O454" s="229"/>
      <c r="P454" s="229"/>
      <c r="Q454" s="229"/>
      <c r="R454" s="229"/>
      <c r="S454" s="229"/>
      <c r="T454" s="229"/>
      <c r="U454" s="229"/>
      <c r="V454" s="229"/>
      <c r="W454" s="229"/>
      <c r="X454" s="229"/>
      <c r="Y454" s="229"/>
      <c r="Z454" s="229"/>
    </row>
    <row r="455" spans="1:26" ht="25.5" customHeight="1">
      <c r="A455" s="229"/>
      <c r="B455" s="233"/>
      <c r="C455" s="233"/>
      <c r="D455" s="233"/>
      <c r="E455" s="229"/>
      <c r="F455" s="229"/>
      <c r="G455" s="229"/>
      <c r="H455" s="229"/>
      <c r="I455" s="233"/>
      <c r="J455" s="229"/>
      <c r="K455" s="229"/>
      <c r="L455" s="229"/>
      <c r="M455" s="229"/>
      <c r="N455" s="229"/>
      <c r="O455" s="229"/>
      <c r="P455" s="229"/>
      <c r="Q455" s="229"/>
      <c r="R455" s="229"/>
      <c r="S455" s="229"/>
      <c r="T455" s="229"/>
      <c r="U455" s="229"/>
      <c r="V455" s="229"/>
      <c r="W455" s="229"/>
      <c r="X455" s="229"/>
      <c r="Y455" s="229"/>
      <c r="Z455" s="229"/>
    </row>
    <row r="456" spans="1:26" ht="25.5" customHeight="1">
      <c r="A456" s="229"/>
      <c r="B456" s="233"/>
      <c r="C456" s="233"/>
      <c r="D456" s="233"/>
      <c r="E456" s="229"/>
      <c r="F456" s="229"/>
      <c r="G456" s="229"/>
      <c r="H456" s="229"/>
      <c r="I456" s="233"/>
      <c r="J456" s="229"/>
      <c r="K456" s="229"/>
      <c r="L456" s="229"/>
      <c r="M456" s="229"/>
      <c r="N456" s="229"/>
      <c r="O456" s="229"/>
      <c r="P456" s="229"/>
      <c r="Q456" s="229"/>
      <c r="R456" s="229"/>
      <c r="S456" s="229"/>
      <c r="T456" s="229"/>
      <c r="U456" s="229"/>
      <c r="V456" s="229"/>
      <c r="W456" s="229"/>
      <c r="X456" s="229"/>
      <c r="Y456" s="229"/>
      <c r="Z456" s="229"/>
    </row>
    <row r="457" spans="1:26" ht="25.5" customHeight="1">
      <c r="A457" s="229"/>
      <c r="B457" s="233"/>
      <c r="C457" s="233"/>
      <c r="D457" s="233"/>
      <c r="E457" s="229"/>
      <c r="F457" s="229"/>
      <c r="G457" s="229"/>
      <c r="H457" s="229"/>
      <c r="I457" s="233"/>
      <c r="J457" s="229"/>
      <c r="K457" s="229"/>
      <c r="L457" s="229"/>
      <c r="M457" s="229"/>
      <c r="N457" s="229"/>
      <c r="O457" s="229"/>
      <c r="P457" s="229"/>
      <c r="Q457" s="229"/>
      <c r="R457" s="229"/>
      <c r="S457" s="229"/>
      <c r="T457" s="229"/>
      <c r="U457" s="229"/>
      <c r="V457" s="229"/>
      <c r="W457" s="229"/>
      <c r="X457" s="229"/>
      <c r="Y457" s="229"/>
      <c r="Z457" s="229"/>
    </row>
    <row r="458" spans="1:26" ht="25.5" customHeight="1">
      <c r="A458" s="229"/>
      <c r="B458" s="233"/>
      <c r="C458" s="233"/>
      <c r="D458" s="233"/>
      <c r="E458" s="229"/>
      <c r="F458" s="229"/>
      <c r="G458" s="229"/>
      <c r="H458" s="229"/>
      <c r="I458" s="233"/>
      <c r="J458" s="229"/>
      <c r="K458" s="229"/>
      <c r="L458" s="229"/>
      <c r="M458" s="229"/>
      <c r="N458" s="229"/>
      <c r="O458" s="229"/>
      <c r="P458" s="229"/>
      <c r="Q458" s="229"/>
      <c r="R458" s="229"/>
      <c r="S458" s="229"/>
      <c r="T458" s="229"/>
      <c r="U458" s="229"/>
      <c r="V458" s="229"/>
      <c r="W458" s="229"/>
      <c r="X458" s="229"/>
      <c r="Y458" s="229"/>
      <c r="Z458" s="229"/>
    </row>
    <row r="459" spans="1:26" ht="25.5" customHeight="1">
      <c r="A459" s="229"/>
      <c r="B459" s="233"/>
      <c r="C459" s="233"/>
      <c r="D459" s="233"/>
      <c r="E459" s="229"/>
      <c r="F459" s="229"/>
      <c r="G459" s="229"/>
      <c r="H459" s="229"/>
      <c r="I459" s="233"/>
      <c r="J459" s="229"/>
      <c r="K459" s="229"/>
      <c r="L459" s="229"/>
      <c r="M459" s="229"/>
      <c r="N459" s="229"/>
      <c r="O459" s="229"/>
      <c r="P459" s="229"/>
      <c r="Q459" s="229"/>
      <c r="R459" s="229"/>
      <c r="S459" s="229"/>
      <c r="T459" s="229"/>
      <c r="U459" s="229"/>
      <c r="V459" s="229"/>
      <c r="W459" s="229"/>
      <c r="X459" s="229"/>
      <c r="Y459" s="229"/>
      <c r="Z459" s="229"/>
    </row>
    <row r="460" spans="1:26" ht="25.5" customHeight="1">
      <c r="A460" s="229"/>
      <c r="B460" s="233"/>
      <c r="C460" s="233"/>
      <c r="D460" s="233"/>
      <c r="E460" s="229"/>
      <c r="F460" s="229"/>
      <c r="G460" s="229"/>
      <c r="H460" s="229"/>
      <c r="I460" s="233"/>
      <c r="J460" s="229"/>
      <c r="K460" s="229"/>
      <c r="L460" s="229"/>
      <c r="M460" s="229"/>
      <c r="N460" s="229"/>
      <c r="O460" s="229"/>
      <c r="P460" s="229"/>
      <c r="Q460" s="229"/>
      <c r="R460" s="229"/>
      <c r="S460" s="229"/>
      <c r="T460" s="229"/>
      <c r="U460" s="229"/>
      <c r="V460" s="229"/>
      <c r="W460" s="229"/>
      <c r="X460" s="229"/>
      <c r="Y460" s="229"/>
      <c r="Z460" s="229"/>
    </row>
    <row r="461" spans="1:26" ht="25.5" customHeight="1">
      <c r="A461" s="229"/>
      <c r="B461" s="233"/>
      <c r="C461" s="233"/>
      <c r="D461" s="233"/>
      <c r="E461" s="229"/>
      <c r="F461" s="229"/>
      <c r="G461" s="229"/>
      <c r="H461" s="229"/>
      <c r="I461" s="233"/>
      <c r="J461" s="229"/>
      <c r="K461" s="229"/>
      <c r="L461" s="229"/>
      <c r="M461" s="229"/>
      <c r="N461" s="229"/>
      <c r="O461" s="229"/>
      <c r="P461" s="229"/>
      <c r="Q461" s="229"/>
      <c r="R461" s="229"/>
      <c r="S461" s="229"/>
      <c r="T461" s="229"/>
      <c r="U461" s="229"/>
      <c r="V461" s="229"/>
      <c r="W461" s="229"/>
      <c r="X461" s="229"/>
      <c r="Y461" s="229"/>
      <c r="Z461" s="229"/>
    </row>
    <row r="462" spans="1:26" ht="25.5" customHeight="1">
      <c r="A462" s="229"/>
      <c r="B462" s="233"/>
      <c r="C462" s="233"/>
      <c r="D462" s="233"/>
      <c r="E462" s="229"/>
      <c r="F462" s="229"/>
      <c r="G462" s="229"/>
      <c r="H462" s="229"/>
      <c r="I462" s="233"/>
      <c r="J462" s="229"/>
      <c r="K462" s="229"/>
      <c r="L462" s="229"/>
      <c r="M462" s="229"/>
      <c r="N462" s="229"/>
      <c r="O462" s="229"/>
      <c r="P462" s="229"/>
      <c r="Q462" s="229"/>
      <c r="R462" s="229"/>
      <c r="S462" s="229"/>
      <c r="T462" s="229"/>
      <c r="U462" s="229"/>
      <c r="V462" s="229"/>
      <c r="W462" s="229"/>
      <c r="X462" s="229"/>
      <c r="Y462" s="229"/>
      <c r="Z462" s="229"/>
    </row>
    <row r="463" spans="1:26" ht="25.5" customHeight="1">
      <c r="A463" s="229"/>
      <c r="B463" s="233"/>
      <c r="C463" s="233"/>
      <c r="D463" s="233"/>
      <c r="E463" s="229"/>
      <c r="F463" s="229"/>
      <c r="G463" s="229"/>
      <c r="H463" s="229"/>
      <c r="I463" s="233"/>
      <c r="J463" s="229"/>
      <c r="K463" s="229"/>
      <c r="L463" s="229"/>
      <c r="M463" s="229"/>
      <c r="N463" s="229"/>
      <c r="O463" s="229"/>
      <c r="P463" s="229"/>
      <c r="Q463" s="229"/>
      <c r="R463" s="229"/>
      <c r="S463" s="229"/>
      <c r="T463" s="229"/>
      <c r="U463" s="229"/>
      <c r="V463" s="229"/>
      <c r="W463" s="229"/>
      <c r="X463" s="229"/>
      <c r="Y463" s="229"/>
      <c r="Z463" s="229"/>
    </row>
    <row r="464" spans="1:26" ht="25.5" customHeight="1">
      <c r="A464" s="229"/>
      <c r="B464" s="233"/>
      <c r="C464" s="233"/>
      <c r="D464" s="233"/>
      <c r="E464" s="229"/>
      <c r="F464" s="229"/>
      <c r="G464" s="229"/>
      <c r="H464" s="229"/>
      <c r="I464" s="233"/>
      <c r="J464" s="229"/>
      <c r="K464" s="229"/>
      <c r="L464" s="229"/>
      <c r="M464" s="229"/>
      <c r="N464" s="229"/>
      <c r="O464" s="229"/>
      <c r="P464" s="229"/>
      <c r="Q464" s="229"/>
      <c r="R464" s="229"/>
      <c r="S464" s="229"/>
      <c r="T464" s="229"/>
      <c r="U464" s="229"/>
      <c r="V464" s="229"/>
      <c r="W464" s="229"/>
      <c r="X464" s="229"/>
      <c r="Y464" s="229"/>
      <c r="Z464" s="229"/>
    </row>
    <row r="465" spans="1:26" ht="25.5" customHeight="1">
      <c r="A465" s="229"/>
      <c r="B465" s="233"/>
      <c r="C465" s="233"/>
      <c r="D465" s="233"/>
      <c r="E465" s="229"/>
      <c r="F465" s="229"/>
      <c r="G465" s="229"/>
      <c r="H465" s="229"/>
      <c r="I465" s="233"/>
      <c r="J465" s="229"/>
      <c r="K465" s="229"/>
      <c r="L465" s="229"/>
      <c r="M465" s="229"/>
      <c r="N465" s="229"/>
      <c r="O465" s="229"/>
      <c r="P465" s="229"/>
      <c r="Q465" s="229"/>
      <c r="R465" s="229"/>
      <c r="S465" s="229"/>
      <c r="T465" s="229"/>
      <c r="U465" s="229"/>
      <c r="V465" s="229"/>
      <c r="W465" s="229"/>
      <c r="X465" s="229"/>
      <c r="Y465" s="229"/>
      <c r="Z465" s="229"/>
    </row>
    <row r="466" spans="1:26" ht="25.5" customHeight="1">
      <c r="A466" s="229"/>
      <c r="B466" s="233"/>
      <c r="C466" s="233"/>
      <c r="D466" s="233"/>
      <c r="E466" s="229"/>
      <c r="F466" s="229"/>
      <c r="G466" s="229"/>
      <c r="H466" s="229"/>
      <c r="I466" s="233"/>
      <c r="J466" s="229"/>
      <c r="K466" s="229"/>
      <c r="L466" s="229"/>
      <c r="M466" s="229"/>
      <c r="N466" s="229"/>
      <c r="O466" s="229"/>
      <c r="P466" s="229"/>
      <c r="Q466" s="229"/>
      <c r="R466" s="229"/>
      <c r="S466" s="229"/>
      <c r="T466" s="229"/>
      <c r="U466" s="229"/>
      <c r="V466" s="229"/>
      <c r="W466" s="229"/>
      <c r="X466" s="229"/>
      <c r="Y466" s="229"/>
      <c r="Z466" s="229"/>
    </row>
    <row r="467" spans="1:26" ht="25.5" customHeight="1">
      <c r="A467" s="229"/>
      <c r="B467" s="233"/>
      <c r="C467" s="233"/>
      <c r="D467" s="233"/>
      <c r="E467" s="229"/>
      <c r="F467" s="229"/>
      <c r="G467" s="229"/>
      <c r="H467" s="229"/>
      <c r="I467" s="233"/>
      <c r="J467" s="229"/>
      <c r="K467" s="229"/>
      <c r="L467" s="229"/>
      <c r="M467" s="229"/>
      <c r="N467" s="229"/>
      <c r="O467" s="229"/>
      <c r="P467" s="229"/>
      <c r="Q467" s="229"/>
      <c r="R467" s="229"/>
      <c r="S467" s="229"/>
      <c r="T467" s="229"/>
      <c r="U467" s="229"/>
      <c r="V467" s="229"/>
      <c r="W467" s="229"/>
      <c r="X467" s="229"/>
      <c r="Y467" s="229"/>
      <c r="Z467" s="229"/>
    </row>
    <row r="468" spans="1:26" ht="25.5" customHeight="1">
      <c r="A468" s="229"/>
      <c r="B468" s="233"/>
      <c r="C468" s="233"/>
      <c r="D468" s="233"/>
      <c r="E468" s="229"/>
      <c r="F468" s="229"/>
      <c r="G468" s="229"/>
      <c r="H468" s="229"/>
      <c r="I468" s="233"/>
      <c r="J468" s="229"/>
      <c r="K468" s="229"/>
      <c r="L468" s="229"/>
      <c r="M468" s="229"/>
      <c r="N468" s="229"/>
      <c r="O468" s="229"/>
      <c r="P468" s="229"/>
      <c r="Q468" s="229"/>
      <c r="R468" s="229"/>
      <c r="S468" s="229"/>
      <c r="T468" s="229"/>
      <c r="U468" s="229"/>
      <c r="V468" s="229"/>
      <c r="W468" s="229"/>
      <c r="X468" s="229"/>
      <c r="Y468" s="229"/>
      <c r="Z468" s="229"/>
    </row>
    <row r="469" spans="1:26" ht="25.5" customHeight="1">
      <c r="A469" s="229"/>
      <c r="B469" s="233"/>
      <c r="C469" s="233"/>
      <c r="D469" s="233"/>
      <c r="E469" s="229"/>
      <c r="F469" s="229"/>
      <c r="G469" s="229"/>
      <c r="H469" s="229"/>
      <c r="I469" s="233"/>
      <c r="J469" s="229"/>
      <c r="K469" s="229"/>
      <c r="L469" s="229"/>
      <c r="M469" s="229"/>
      <c r="N469" s="229"/>
      <c r="O469" s="229"/>
      <c r="P469" s="229"/>
      <c r="Q469" s="229"/>
      <c r="R469" s="229"/>
      <c r="S469" s="229"/>
      <c r="T469" s="229"/>
      <c r="U469" s="229"/>
      <c r="V469" s="229"/>
      <c r="W469" s="229"/>
      <c r="X469" s="229"/>
      <c r="Y469" s="229"/>
      <c r="Z469" s="229"/>
    </row>
    <row r="470" spans="1:26" ht="25.5" customHeight="1">
      <c r="A470" s="229"/>
      <c r="B470" s="233"/>
      <c r="C470" s="233"/>
      <c r="D470" s="233"/>
      <c r="E470" s="229"/>
      <c r="F470" s="229"/>
      <c r="G470" s="229"/>
      <c r="H470" s="229"/>
      <c r="I470" s="233"/>
      <c r="J470" s="229"/>
      <c r="K470" s="229"/>
      <c r="L470" s="229"/>
      <c r="M470" s="229"/>
      <c r="N470" s="229"/>
      <c r="O470" s="229"/>
      <c r="P470" s="229"/>
      <c r="Q470" s="229"/>
      <c r="R470" s="229"/>
      <c r="S470" s="229"/>
      <c r="T470" s="229"/>
      <c r="U470" s="229"/>
      <c r="V470" s="229"/>
      <c r="W470" s="229"/>
      <c r="X470" s="229"/>
      <c r="Y470" s="229"/>
      <c r="Z470" s="229"/>
    </row>
    <row r="471" spans="1:26" ht="25.5" customHeight="1">
      <c r="A471" s="229"/>
      <c r="B471" s="233"/>
      <c r="C471" s="233"/>
      <c r="D471" s="233"/>
      <c r="E471" s="229"/>
      <c r="F471" s="229"/>
      <c r="G471" s="229"/>
      <c r="H471" s="229"/>
      <c r="I471" s="233"/>
      <c r="J471" s="229"/>
      <c r="K471" s="229"/>
      <c r="L471" s="229"/>
      <c r="M471" s="229"/>
      <c r="N471" s="229"/>
      <c r="O471" s="229"/>
      <c r="P471" s="229"/>
      <c r="Q471" s="229"/>
      <c r="R471" s="229"/>
      <c r="S471" s="229"/>
      <c r="T471" s="229"/>
      <c r="U471" s="229"/>
      <c r="V471" s="229"/>
      <c r="W471" s="229"/>
      <c r="X471" s="229"/>
      <c r="Y471" s="229"/>
      <c r="Z471" s="229"/>
    </row>
    <row r="472" spans="1:26" ht="25.5" customHeight="1">
      <c r="A472" s="229"/>
      <c r="B472" s="233"/>
      <c r="C472" s="233"/>
      <c r="D472" s="233"/>
      <c r="E472" s="229"/>
      <c r="F472" s="229"/>
      <c r="G472" s="229"/>
      <c r="H472" s="229"/>
      <c r="I472" s="233"/>
      <c r="J472" s="229"/>
      <c r="K472" s="229"/>
      <c r="L472" s="229"/>
      <c r="M472" s="229"/>
      <c r="N472" s="229"/>
      <c r="O472" s="229"/>
      <c r="P472" s="229"/>
      <c r="Q472" s="229"/>
      <c r="R472" s="229"/>
      <c r="S472" s="229"/>
      <c r="T472" s="229"/>
      <c r="U472" s="229"/>
      <c r="V472" s="229"/>
      <c r="W472" s="229"/>
      <c r="X472" s="229"/>
      <c r="Y472" s="229"/>
      <c r="Z472" s="229"/>
    </row>
    <row r="473" spans="1:26" ht="25.5" customHeight="1">
      <c r="A473" s="229"/>
      <c r="B473" s="233"/>
      <c r="C473" s="233"/>
      <c r="D473" s="233"/>
      <c r="E473" s="229"/>
      <c r="F473" s="229"/>
      <c r="G473" s="229"/>
      <c r="H473" s="229"/>
      <c r="I473" s="233"/>
      <c r="J473" s="229"/>
      <c r="K473" s="229"/>
      <c r="L473" s="229"/>
      <c r="M473" s="229"/>
      <c r="N473" s="229"/>
      <c r="O473" s="229"/>
      <c r="P473" s="229"/>
      <c r="Q473" s="229"/>
      <c r="R473" s="229"/>
      <c r="S473" s="229"/>
      <c r="T473" s="229"/>
      <c r="U473" s="229"/>
      <c r="V473" s="229"/>
      <c r="W473" s="229"/>
      <c r="X473" s="229"/>
      <c r="Y473" s="229"/>
      <c r="Z473" s="229"/>
    </row>
    <row r="474" spans="1:26" ht="25.5" customHeight="1">
      <c r="A474" s="229"/>
      <c r="B474" s="233"/>
      <c r="C474" s="233"/>
      <c r="D474" s="233"/>
      <c r="E474" s="229"/>
      <c r="F474" s="229"/>
      <c r="G474" s="229"/>
      <c r="H474" s="229"/>
      <c r="I474" s="233"/>
      <c r="J474" s="229"/>
      <c r="K474" s="229"/>
      <c r="L474" s="229"/>
      <c r="M474" s="229"/>
      <c r="N474" s="229"/>
      <c r="O474" s="229"/>
      <c r="P474" s="229"/>
      <c r="Q474" s="229"/>
      <c r="R474" s="229"/>
      <c r="S474" s="229"/>
      <c r="T474" s="229"/>
      <c r="U474" s="229"/>
      <c r="V474" s="229"/>
      <c r="W474" s="229"/>
      <c r="X474" s="229"/>
      <c r="Y474" s="229"/>
      <c r="Z474" s="229"/>
    </row>
    <row r="475" spans="1:26" ht="25.5" customHeight="1">
      <c r="A475" s="229"/>
      <c r="B475" s="233"/>
      <c r="C475" s="233"/>
      <c r="D475" s="233"/>
      <c r="E475" s="229"/>
      <c r="F475" s="229"/>
      <c r="G475" s="229"/>
      <c r="H475" s="229"/>
      <c r="I475" s="233"/>
      <c r="J475" s="229"/>
      <c r="K475" s="229"/>
      <c r="L475" s="229"/>
      <c r="M475" s="229"/>
      <c r="N475" s="229"/>
      <c r="O475" s="229"/>
      <c r="P475" s="229"/>
      <c r="Q475" s="229"/>
      <c r="R475" s="229"/>
      <c r="S475" s="229"/>
      <c r="T475" s="229"/>
      <c r="U475" s="229"/>
      <c r="V475" s="229"/>
      <c r="W475" s="229"/>
      <c r="X475" s="229"/>
      <c r="Y475" s="229"/>
      <c r="Z475" s="229"/>
    </row>
    <row r="476" spans="1:26" ht="25.5" customHeight="1">
      <c r="A476" s="229"/>
      <c r="B476" s="233"/>
      <c r="C476" s="233"/>
      <c r="D476" s="233"/>
      <c r="E476" s="229"/>
      <c r="F476" s="229"/>
      <c r="G476" s="229"/>
      <c r="H476" s="229"/>
      <c r="I476" s="233"/>
      <c r="J476" s="229"/>
      <c r="K476" s="229"/>
      <c r="L476" s="229"/>
      <c r="M476" s="229"/>
      <c r="N476" s="229"/>
      <c r="O476" s="229"/>
      <c r="P476" s="229"/>
      <c r="Q476" s="229"/>
      <c r="R476" s="229"/>
      <c r="S476" s="229"/>
      <c r="T476" s="229"/>
      <c r="U476" s="229"/>
      <c r="V476" s="229"/>
      <c r="W476" s="229"/>
      <c r="X476" s="229"/>
      <c r="Y476" s="229"/>
      <c r="Z476" s="229"/>
    </row>
    <row r="477" spans="1:26" ht="25.5" customHeight="1">
      <c r="A477" s="229"/>
      <c r="B477" s="233"/>
      <c r="C477" s="233"/>
      <c r="D477" s="233"/>
      <c r="E477" s="229"/>
      <c r="F477" s="229"/>
      <c r="G477" s="229"/>
      <c r="H477" s="229"/>
      <c r="I477" s="233"/>
      <c r="J477" s="229"/>
      <c r="K477" s="229"/>
      <c r="L477" s="229"/>
      <c r="M477" s="229"/>
      <c r="N477" s="229"/>
      <c r="O477" s="229"/>
      <c r="P477" s="229"/>
      <c r="Q477" s="229"/>
      <c r="R477" s="229"/>
      <c r="S477" s="229"/>
      <c r="T477" s="229"/>
      <c r="U477" s="229"/>
      <c r="V477" s="229"/>
      <c r="W477" s="229"/>
      <c r="X477" s="229"/>
      <c r="Y477" s="229"/>
      <c r="Z477" s="229"/>
    </row>
    <row r="478" spans="1:26" ht="25.5" customHeight="1">
      <c r="A478" s="229"/>
      <c r="B478" s="233"/>
      <c r="C478" s="233"/>
      <c r="D478" s="233"/>
      <c r="E478" s="229"/>
      <c r="F478" s="229"/>
      <c r="G478" s="229"/>
      <c r="H478" s="229"/>
      <c r="I478" s="233"/>
      <c r="J478" s="229"/>
      <c r="K478" s="229"/>
      <c r="L478" s="229"/>
      <c r="M478" s="229"/>
      <c r="N478" s="229"/>
      <c r="O478" s="229"/>
      <c r="P478" s="229"/>
      <c r="Q478" s="229"/>
      <c r="R478" s="229"/>
      <c r="S478" s="229"/>
      <c r="T478" s="229"/>
      <c r="U478" s="229"/>
      <c r="V478" s="229"/>
      <c r="W478" s="229"/>
      <c r="X478" s="229"/>
      <c r="Y478" s="229"/>
      <c r="Z478" s="229"/>
    </row>
    <row r="479" spans="1:26" ht="25.5" customHeight="1">
      <c r="A479" s="229"/>
      <c r="B479" s="233"/>
      <c r="C479" s="233"/>
      <c r="D479" s="233"/>
      <c r="E479" s="229"/>
      <c r="F479" s="229"/>
      <c r="G479" s="229"/>
      <c r="H479" s="229"/>
      <c r="I479" s="233"/>
      <c r="J479" s="229"/>
      <c r="K479" s="229"/>
      <c r="L479" s="229"/>
      <c r="M479" s="229"/>
      <c r="N479" s="229"/>
      <c r="O479" s="229"/>
      <c r="P479" s="229"/>
      <c r="Q479" s="229"/>
      <c r="R479" s="229"/>
      <c r="S479" s="229"/>
      <c r="T479" s="229"/>
      <c r="U479" s="229"/>
      <c r="V479" s="229"/>
      <c r="W479" s="229"/>
      <c r="X479" s="229"/>
      <c r="Y479" s="229"/>
      <c r="Z479" s="229"/>
    </row>
    <row r="480" spans="1:26" ht="25.5" customHeight="1">
      <c r="A480" s="229"/>
      <c r="B480" s="233"/>
      <c r="C480" s="233"/>
      <c r="D480" s="233"/>
      <c r="E480" s="229"/>
      <c r="F480" s="229"/>
      <c r="G480" s="229"/>
      <c r="H480" s="229"/>
      <c r="I480" s="233"/>
      <c r="J480" s="229"/>
      <c r="K480" s="229"/>
      <c r="L480" s="229"/>
      <c r="M480" s="229"/>
      <c r="N480" s="229"/>
      <c r="O480" s="229"/>
      <c r="P480" s="229"/>
      <c r="Q480" s="229"/>
      <c r="R480" s="229"/>
      <c r="S480" s="229"/>
      <c r="T480" s="229"/>
      <c r="U480" s="229"/>
      <c r="V480" s="229"/>
      <c r="W480" s="229"/>
      <c r="X480" s="229"/>
      <c r="Y480" s="229"/>
      <c r="Z480" s="229"/>
    </row>
    <row r="481" spans="1:26" ht="25.5" customHeight="1">
      <c r="A481" s="229"/>
      <c r="B481" s="233"/>
      <c r="C481" s="233"/>
      <c r="D481" s="233"/>
      <c r="E481" s="229"/>
      <c r="F481" s="229"/>
      <c r="G481" s="229"/>
      <c r="H481" s="229"/>
      <c r="I481" s="233"/>
      <c r="J481" s="229"/>
      <c r="K481" s="229"/>
      <c r="L481" s="229"/>
      <c r="M481" s="229"/>
      <c r="N481" s="229"/>
      <c r="O481" s="229"/>
      <c r="P481" s="229"/>
      <c r="Q481" s="229"/>
      <c r="R481" s="229"/>
      <c r="S481" s="229"/>
      <c r="T481" s="229"/>
      <c r="U481" s="229"/>
      <c r="V481" s="229"/>
      <c r="W481" s="229"/>
      <c r="X481" s="229"/>
      <c r="Y481" s="229"/>
      <c r="Z481" s="229"/>
    </row>
    <row r="482" spans="1:26" ht="25.5" customHeight="1">
      <c r="A482" s="229"/>
      <c r="B482" s="233"/>
      <c r="C482" s="233"/>
      <c r="D482" s="233"/>
      <c r="E482" s="229"/>
      <c r="F482" s="229"/>
      <c r="G482" s="229"/>
      <c r="H482" s="229"/>
      <c r="I482" s="233"/>
      <c r="J482" s="229"/>
      <c r="K482" s="229"/>
      <c r="L482" s="229"/>
      <c r="M482" s="229"/>
      <c r="N482" s="229"/>
      <c r="O482" s="229"/>
      <c r="P482" s="229"/>
      <c r="Q482" s="229"/>
      <c r="R482" s="229"/>
      <c r="S482" s="229"/>
      <c r="T482" s="229"/>
      <c r="U482" s="229"/>
      <c r="V482" s="229"/>
      <c r="W482" s="229"/>
      <c r="X482" s="229"/>
      <c r="Y482" s="229"/>
      <c r="Z482" s="229"/>
    </row>
    <row r="483" spans="1:26" ht="25.5" customHeight="1">
      <c r="A483" s="229"/>
      <c r="B483" s="233"/>
      <c r="C483" s="233"/>
      <c r="D483" s="233"/>
      <c r="E483" s="229"/>
      <c r="F483" s="229"/>
      <c r="G483" s="229"/>
      <c r="H483" s="229"/>
      <c r="I483" s="233"/>
      <c r="J483" s="229"/>
      <c r="K483" s="229"/>
      <c r="L483" s="229"/>
      <c r="M483" s="229"/>
      <c r="N483" s="229"/>
      <c r="O483" s="229"/>
      <c r="P483" s="229"/>
      <c r="Q483" s="229"/>
      <c r="R483" s="229"/>
      <c r="S483" s="229"/>
      <c r="T483" s="229"/>
      <c r="U483" s="229"/>
      <c r="V483" s="229"/>
      <c r="W483" s="229"/>
      <c r="X483" s="229"/>
      <c r="Y483" s="229"/>
      <c r="Z483" s="229"/>
    </row>
    <row r="484" spans="1:26" ht="25.5" customHeight="1">
      <c r="A484" s="229"/>
      <c r="B484" s="233"/>
      <c r="C484" s="233"/>
      <c r="D484" s="233"/>
      <c r="E484" s="229"/>
      <c r="F484" s="229"/>
      <c r="G484" s="229"/>
      <c r="H484" s="229"/>
      <c r="I484" s="233"/>
      <c r="J484" s="229"/>
      <c r="K484" s="229"/>
      <c r="L484" s="229"/>
      <c r="M484" s="229"/>
      <c r="N484" s="229"/>
      <c r="O484" s="229"/>
      <c r="P484" s="229"/>
      <c r="Q484" s="229"/>
      <c r="R484" s="229"/>
      <c r="S484" s="229"/>
      <c r="T484" s="229"/>
      <c r="U484" s="229"/>
      <c r="V484" s="229"/>
      <c r="W484" s="229"/>
      <c r="X484" s="229"/>
      <c r="Y484" s="229"/>
      <c r="Z484" s="229"/>
    </row>
    <row r="485" spans="1:26" ht="25.5" customHeight="1">
      <c r="A485" s="229"/>
      <c r="B485" s="233"/>
      <c r="C485" s="233"/>
      <c r="D485" s="233"/>
      <c r="E485" s="229"/>
      <c r="F485" s="229"/>
      <c r="G485" s="229"/>
      <c r="H485" s="229"/>
      <c r="I485" s="233"/>
      <c r="J485" s="229"/>
      <c r="K485" s="229"/>
      <c r="L485" s="229"/>
      <c r="M485" s="229"/>
      <c r="N485" s="229"/>
      <c r="O485" s="229"/>
      <c r="P485" s="229"/>
      <c r="Q485" s="229"/>
      <c r="R485" s="229"/>
      <c r="S485" s="229"/>
      <c r="T485" s="229"/>
      <c r="U485" s="229"/>
      <c r="V485" s="229"/>
      <c r="W485" s="229"/>
      <c r="X485" s="229"/>
      <c r="Y485" s="229"/>
      <c r="Z485" s="229"/>
    </row>
    <row r="486" spans="1:26" ht="25.5" customHeight="1">
      <c r="A486" s="229"/>
      <c r="B486" s="233"/>
      <c r="C486" s="233"/>
      <c r="D486" s="233"/>
      <c r="E486" s="229"/>
      <c r="F486" s="229"/>
      <c r="G486" s="229"/>
      <c r="H486" s="229"/>
      <c r="I486" s="233"/>
      <c r="J486" s="229"/>
      <c r="K486" s="229"/>
      <c r="L486" s="229"/>
      <c r="M486" s="229"/>
      <c r="N486" s="229"/>
      <c r="O486" s="229"/>
      <c r="P486" s="229"/>
      <c r="Q486" s="229"/>
      <c r="R486" s="229"/>
      <c r="S486" s="229"/>
      <c r="T486" s="229"/>
      <c r="U486" s="229"/>
      <c r="V486" s="229"/>
      <c r="W486" s="229"/>
      <c r="X486" s="229"/>
      <c r="Y486" s="229"/>
      <c r="Z486" s="229"/>
    </row>
    <row r="487" spans="1:26" ht="25.5" customHeight="1">
      <c r="A487" s="229"/>
      <c r="B487" s="233"/>
      <c r="C487" s="233"/>
      <c r="D487" s="233"/>
      <c r="E487" s="229"/>
      <c r="F487" s="229"/>
      <c r="G487" s="229"/>
      <c r="H487" s="229"/>
      <c r="I487" s="233"/>
      <c r="J487" s="229"/>
      <c r="K487" s="229"/>
      <c r="L487" s="229"/>
      <c r="M487" s="229"/>
      <c r="N487" s="229"/>
      <c r="O487" s="229"/>
      <c r="P487" s="229"/>
      <c r="Q487" s="229"/>
      <c r="R487" s="229"/>
      <c r="S487" s="229"/>
      <c r="T487" s="229"/>
      <c r="U487" s="229"/>
      <c r="V487" s="229"/>
      <c r="W487" s="229"/>
      <c r="X487" s="229"/>
      <c r="Y487" s="229"/>
      <c r="Z487" s="229"/>
    </row>
    <row r="488" spans="1:26" ht="25.5" customHeight="1">
      <c r="A488" s="229"/>
      <c r="B488" s="233"/>
      <c r="C488" s="233"/>
      <c r="D488" s="233"/>
      <c r="E488" s="229"/>
      <c r="F488" s="229"/>
      <c r="G488" s="229"/>
      <c r="H488" s="229"/>
      <c r="I488" s="233"/>
      <c r="J488" s="229"/>
      <c r="K488" s="229"/>
      <c r="L488" s="229"/>
      <c r="M488" s="229"/>
      <c r="N488" s="229"/>
      <c r="O488" s="229"/>
      <c r="P488" s="229"/>
      <c r="Q488" s="229"/>
      <c r="R488" s="229"/>
      <c r="S488" s="229"/>
      <c r="T488" s="229"/>
      <c r="U488" s="229"/>
      <c r="V488" s="229"/>
      <c r="W488" s="229"/>
      <c r="X488" s="229"/>
      <c r="Y488" s="229"/>
      <c r="Z488" s="229"/>
    </row>
    <row r="489" spans="1:26" ht="25.5" customHeight="1">
      <c r="A489" s="229"/>
      <c r="B489" s="233"/>
      <c r="C489" s="233"/>
      <c r="D489" s="233"/>
      <c r="E489" s="229"/>
      <c r="F489" s="229"/>
      <c r="G489" s="229"/>
      <c r="H489" s="229"/>
      <c r="I489" s="233"/>
      <c r="J489" s="229"/>
      <c r="K489" s="229"/>
      <c r="L489" s="229"/>
      <c r="M489" s="229"/>
      <c r="N489" s="229"/>
      <c r="O489" s="229"/>
      <c r="P489" s="229"/>
      <c r="Q489" s="229"/>
      <c r="R489" s="229"/>
      <c r="S489" s="229"/>
      <c r="T489" s="229"/>
      <c r="U489" s="229"/>
      <c r="V489" s="229"/>
      <c r="W489" s="229"/>
      <c r="X489" s="229"/>
      <c r="Y489" s="229"/>
      <c r="Z489" s="229"/>
    </row>
    <row r="490" spans="1:26" ht="25.5" customHeight="1">
      <c r="A490" s="229"/>
      <c r="B490" s="233"/>
      <c r="C490" s="233"/>
      <c r="D490" s="233"/>
      <c r="E490" s="229"/>
      <c r="F490" s="229"/>
      <c r="G490" s="229"/>
      <c r="H490" s="229"/>
      <c r="I490" s="233"/>
      <c r="J490" s="229"/>
      <c r="K490" s="229"/>
      <c r="L490" s="229"/>
      <c r="M490" s="229"/>
      <c r="N490" s="229"/>
      <c r="O490" s="229"/>
      <c r="P490" s="229"/>
      <c r="Q490" s="229"/>
      <c r="R490" s="229"/>
      <c r="S490" s="229"/>
      <c r="T490" s="229"/>
      <c r="U490" s="229"/>
      <c r="V490" s="229"/>
      <c r="W490" s="229"/>
      <c r="X490" s="229"/>
      <c r="Y490" s="229"/>
      <c r="Z490" s="229"/>
    </row>
    <row r="491" spans="1:26" ht="25.5" customHeight="1">
      <c r="A491" s="229"/>
      <c r="B491" s="233"/>
      <c r="C491" s="233"/>
      <c r="D491" s="233"/>
      <c r="E491" s="229"/>
      <c r="F491" s="229"/>
      <c r="G491" s="229"/>
      <c r="H491" s="229"/>
      <c r="I491" s="233"/>
      <c r="J491" s="229"/>
      <c r="K491" s="229"/>
      <c r="L491" s="229"/>
      <c r="M491" s="229"/>
      <c r="N491" s="229"/>
      <c r="O491" s="229"/>
      <c r="P491" s="229"/>
      <c r="Q491" s="229"/>
      <c r="R491" s="229"/>
      <c r="S491" s="229"/>
      <c r="T491" s="229"/>
      <c r="U491" s="229"/>
      <c r="V491" s="229"/>
      <c r="W491" s="229"/>
      <c r="X491" s="229"/>
      <c r="Y491" s="229"/>
      <c r="Z491" s="229"/>
    </row>
    <row r="492" spans="1:26" ht="25.5" customHeight="1">
      <c r="A492" s="229"/>
      <c r="B492" s="233"/>
      <c r="C492" s="233"/>
      <c r="D492" s="233"/>
      <c r="E492" s="229"/>
      <c r="F492" s="229"/>
      <c r="G492" s="229"/>
      <c r="H492" s="229"/>
      <c r="I492" s="233"/>
      <c r="J492" s="229"/>
      <c r="K492" s="229"/>
      <c r="L492" s="229"/>
      <c r="M492" s="229"/>
      <c r="N492" s="229"/>
      <c r="O492" s="229"/>
      <c r="P492" s="229"/>
      <c r="Q492" s="229"/>
      <c r="R492" s="229"/>
      <c r="S492" s="229"/>
      <c r="T492" s="229"/>
      <c r="U492" s="229"/>
      <c r="V492" s="229"/>
      <c r="W492" s="229"/>
      <c r="X492" s="229"/>
      <c r="Y492" s="229"/>
      <c r="Z492" s="229"/>
    </row>
    <row r="493" spans="1:26" ht="25.5" customHeight="1">
      <c r="A493" s="229"/>
      <c r="B493" s="233"/>
      <c r="C493" s="233"/>
      <c r="D493" s="233"/>
      <c r="E493" s="229"/>
      <c r="F493" s="229"/>
      <c r="G493" s="229"/>
      <c r="H493" s="229"/>
      <c r="I493" s="233"/>
      <c r="J493" s="229"/>
      <c r="K493" s="229"/>
      <c r="L493" s="229"/>
      <c r="M493" s="229"/>
      <c r="N493" s="229"/>
      <c r="O493" s="229"/>
      <c r="P493" s="229"/>
      <c r="Q493" s="229"/>
      <c r="R493" s="229"/>
      <c r="S493" s="229"/>
      <c r="T493" s="229"/>
      <c r="U493" s="229"/>
      <c r="V493" s="229"/>
      <c r="W493" s="229"/>
      <c r="X493" s="229"/>
      <c r="Y493" s="229"/>
      <c r="Z493" s="229"/>
    </row>
    <row r="494" spans="1:26" ht="25.5" customHeight="1">
      <c r="A494" s="229"/>
      <c r="B494" s="233"/>
      <c r="C494" s="233"/>
      <c r="D494" s="233"/>
      <c r="E494" s="229"/>
      <c r="F494" s="229"/>
      <c r="G494" s="229"/>
      <c r="H494" s="229"/>
      <c r="I494" s="233"/>
      <c r="J494" s="229"/>
      <c r="K494" s="229"/>
      <c r="L494" s="229"/>
      <c r="M494" s="229"/>
      <c r="N494" s="229"/>
      <c r="O494" s="229"/>
      <c r="P494" s="229"/>
      <c r="Q494" s="229"/>
      <c r="R494" s="229"/>
      <c r="S494" s="229"/>
      <c r="T494" s="229"/>
      <c r="U494" s="229"/>
      <c r="V494" s="229"/>
      <c r="W494" s="229"/>
      <c r="X494" s="229"/>
      <c r="Y494" s="229"/>
      <c r="Z494" s="229"/>
    </row>
    <row r="495" spans="1:26" ht="25.5" customHeight="1">
      <c r="A495" s="229"/>
      <c r="B495" s="233"/>
      <c r="C495" s="233"/>
      <c r="D495" s="233"/>
      <c r="E495" s="229"/>
      <c r="F495" s="229"/>
      <c r="G495" s="229"/>
      <c r="H495" s="229"/>
      <c r="I495" s="233"/>
      <c r="J495" s="229"/>
      <c r="K495" s="229"/>
      <c r="L495" s="229"/>
      <c r="M495" s="229"/>
      <c r="N495" s="229"/>
      <c r="O495" s="229"/>
      <c r="P495" s="229"/>
      <c r="Q495" s="229"/>
      <c r="R495" s="229"/>
      <c r="S495" s="229"/>
      <c r="T495" s="229"/>
      <c r="U495" s="229"/>
      <c r="V495" s="229"/>
      <c r="W495" s="229"/>
      <c r="X495" s="229"/>
      <c r="Y495" s="229"/>
      <c r="Z495" s="229"/>
    </row>
    <row r="496" spans="1:26" ht="25.5" customHeight="1">
      <c r="A496" s="229"/>
      <c r="B496" s="233"/>
      <c r="C496" s="233"/>
      <c r="D496" s="233"/>
      <c r="E496" s="229"/>
      <c r="F496" s="229"/>
      <c r="G496" s="229"/>
      <c r="H496" s="229"/>
      <c r="I496" s="233"/>
      <c r="J496" s="229"/>
      <c r="K496" s="229"/>
      <c r="L496" s="229"/>
      <c r="M496" s="229"/>
      <c r="N496" s="229"/>
      <c r="O496" s="229"/>
      <c r="P496" s="229"/>
      <c r="Q496" s="229"/>
      <c r="R496" s="229"/>
      <c r="S496" s="229"/>
      <c r="T496" s="229"/>
      <c r="U496" s="229"/>
      <c r="V496" s="229"/>
      <c r="W496" s="229"/>
      <c r="X496" s="229"/>
      <c r="Y496" s="229"/>
      <c r="Z496" s="229"/>
    </row>
    <row r="497" spans="1:26" ht="25.5" customHeight="1">
      <c r="A497" s="229"/>
      <c r="B497" s="233"/>
      <c r="C497" s="233"/>
      <c r="D497" s="233"/>
      <c r="E497" s="229"/>
      <c r="F497" s="229"/>
      <c r="G497" s="229"/>
      <c r="H497" s="229"/>
      <c r="I497" s="233"/>
      <c r="J497" s="229"/>
      <c r="K497" s="229"/>
      <c r="L497" s="229"/>
      <c r="M497" s="229"/>
      <c r="N497" s="229"/>
      <c r="O497" s="229"/>
      <c r="P497" s="229"/>
      <c r="Q497" s="229"/>
      <c r="R497" s="229"/>
      <c r="S497" s="229"/>
      <c r="T497" s="229"/>
      <c r="U497" s="229"/>
      <c r="V497" s="229"/>
      <c r="W497" s="229"/>
      <c r="X497" s="229"/>
      <c r="Y497" s="229"/>
      <c r="Z497" s="229"/>
    </row>
    <row r="498" spans="1:26" ht="25.5" customHeight="1">
      <c r="A498" s="229"/>
      <c r="B498" s="233"/>
      <c r="C498" s="233"/>
      <c r="D498" s="233"/>
      <c r="E498" s="229"/>
      <c r="F498" s="229"/>
      <c r="G498" s="229"/>
      <c r="H498" s="229"/>
      <c r="I498" s="233"/>
      <c r="J498" s="229"/>
      <c r="K498" s="229"/>
      <c r="L498" s="229"/>
      <c r="M498" s="229"/>
      <c r="N498" s="229"/>
      <c r="O498" s="229"/>
      <c r="P498" s="229"/>
      <c r="Q498" s="229"/>
      <c r="R498" s="229"/>
      <c r="S498" s="229"/>
      <c r="T498" s="229"/>
      <c r="U498" s="229"/>
      <c r="V498" s="229"/>
      <c r="W498" s="229"/>
      <c r="X498" s="229"/>
      <c r="Y498" s="229"/>
      <c r="Z498" s="229"/>
    </row>
    <row r="499" spans="1:26" ht="25.5" customHeight="1">
      <c r="A499" s="229"/>
      <c r="B499" s="233"/>
      <c r="C499" s="233"/>
      <c r="D499" s="233"/>
      <c r="E499" s="229"/>
      <c r="F499" s="229"/>
      <c r="G499" s="229"/>
      <c r="H499" s="229"/>
      <c r="I499" s="233"/>
      <c r="J499" s="229"/>
      <c r="K499" s="229"/>
      <c r="L499" s="229"/>
      <c r="M499" s="229"/>
      <c r="N499" s="229"/>
      <c r="O499" s="229"/>
      <c r="P499" s="229"/>
      <c r="Q499" s="229"/>
      <c r="R499" s="229"/>
      <c r="S499" s="229"/>
      <c r="T499" s="229"/>
      <c r="U499" s="229"/>
      <c r="V499" s="229"/>
      <c r="W499" s="229"/>
      <c r="X499" s="229"/>
      <c r="Y499" s="229"/>
      <c r="Z499" s="229"/>
    </row>
    <row r="500" spans="1:26" ht="25.5" customHeight="1">
      <c r="A500" s="229"/>
      <c r="B500" s="233"/>
      <c r="C500" s="233"/>
      <c r="D500" s="233"/>
      <c r="E500" s="229"/>
      <c r="F500" s="229"/>
      <c r="G500" s="229"/>
      <c r="H500" s="229"/>
      <c r="I500" s="233"/>
      <c r="J500" s="229"/>
      <c r="K500" s="229"/>
      <c r="L500" s="229"/>
      <c r="M500" s="229"/>
      <c r="N500" s="229"/>
      <c r="O500" s="229"/>
      <c r="P500" s="229"/>
      <c r="Q500" s="229"/>
      <c r="R500" s="229"/>
      <c r="S500" s="229"/>
      <c r="T500" s="229"/>
      <c r="U500" s="229"/>
      <c r="V500" s="229"/>
      <c r="W500" s="229"/>
      <c r="X500" s="229"/>
      <c r="Y500" s="229"/>
      <c r="Z500" s="229"/>
    </row>
    <row r="501" spans="1:26" ht="25.5" customHeight="1">
      <c r="A501" s="229"/>
      <c r="B501" s="233"/>
      <c r="C501" s="233"/>
      <c r="D501" s="233"/>
      <c r="E501" s="229"/>
      <c r="F501" s="229"/>
      <c r="G501" s="229"/>
      <c r="H501" s="229"/>
      <c r="I501" s="233"/>
      <c r="J501" s="229"/>
      <c r="K501" s="229"/>
      <c r="L501" s="229"/>
      <c r="M501" s="229"/>
      <c r="N501" s="229"/>
      <c r="O501" s="229"/>
      <c r="P501" s="229"/>
      <c r="Q501" s="229"/>
      <c r="R501" s="229"/>
      <c r="S501" s="229"/>
      <c r="T501" s="229"/>
      <c r="U501" s="229"/>
      <c r="V501" s="229"/>
      <c r="W501" s="229"/>
      <c r="X501" s="229"/>
      <c r="Y501" s="229"/>
      <c r="Z501" s="229"/>
    </row>
    <row r="502" spans="1:26" ht="25.5" customHeight="1">
      <c r="A502" s="229"/>
      <c r="B502" s="233"/>
      <c r="C502" s="233"/>
      <c r="D502" s="233"/>
      <c r="E502" s="229"/>
      <c r="F502" s="229"/>
      <c r="G502" s="229"/>
      <c r="H502" s="229"/>
      <c r="I502" s="233"/>
      <c r="J502" s="229"/>
      <c r="K502" s="229"/>
      <c r="L502" s="229"/>
      <c r="M502" s="229"/>
      <c r="N502" s="229"/>
      <c r="O502" s="229"/>
      <c r="P502" s="229"/>
      <c r="Q502" s="229"/>
      <c r="R502" s="229"/>
      <c r="S502" s="229"/>
      <c r="T502" s="229"/>
      <c r="U502" s="229"/>
      <c r="V502" s="229"/>
      <c r="W502" s="229"/>
      <c r="X502" s="229"/>
      <c r="Y502" s="229"/>
      <c r="Z502" s="229"/>
    </row>
    <row r="503" spans="1:26" ht="25.5" customHeight="1">
      <c r="A503" s="229"/>
      <c r="B503" s="233"/>
      <c r="C503" s="233"/>
      <c r="D503" s="233"/>
      <c r="E503" s="229"/>
      <c r="F503" s="229"/>
      <c r="G503" s="229"/>
      <c r="H503" s="229"/>
      <c r="I503" s="233"/>
      <c r="J503" s="229"/>
      <c r="K503" s="229"/>
      <c r="L503" s="229"/>
      <c r="M503" s="229"/>
      <c r="N503" s="229"/>
      <c r="O503" s="229"/>
      <c r="P503" s="229"/>
      <c r="Q503" s="229"/>
      <c r="R503" s="229"/>
      <c r="S503" s="229"/>
      <c r="T503" s="229"/>
      <c r="U503" s="229"/>
      <c r="V503" s="229"/>
      <c r="W503" s="229"/>
      <c r="X503" s="229"/>
      <c r="Y503" s="229"/>
      <c r="Z503" s="229"/>
    </row>
    <row r="504" spans="1:26" ht="25.5" customHeight="1">
      <c r="A504" s="229"/>
      <c r="B504" s="233"/>
      <c r="C504" s="233"/>
      <c r="D504" s="233"/>
      <c r="E504" s="229"/>
      <c r="F504" s="229"/>
      <c r="G504" s="229"/>
      <c r="H504" s="229"/>
      <c r="I504" s="233"/>
      <c r="J504" s="229"/>
      <c r="K504" s="229"/>
      <c r="L504" s="229"/>
      <c r="M504" s="229"/>
      <c r="N504" s="229"/>
      <c r="O504" s="229"/>
      <c r="P504" s="229"/>
      <c r="Q504" s="229"/>
      <c r="R504" s="229"/>
      <c r="S504" s="229"/>
      <c r="T504" s="229"/>
      <c r="U504" s="229"/>
      <c r="V504" s="229"/>
      <c r="W504" s="229"/>
      <c r="X504" s="229"/>
      <c r="Y504" s="229"/>
      <c r="Z504" s="229"/>
    </row>
    <row r="505" spans="1:26" ht="25.5" customHeight="1">
      <c r="A505" s="229"/>
      <c r="B505" s="233"/>
      <c r="C505" s="233"/>
      <c r="D505" s="233"/>
      <c r="E505" s="229"/>
      <c r="F505" s="229"/>
      <c r="G505" s="229"/>
      <c r="H505" s="229"/>
      <c r="I505" s="233"/>
      <c r="J505" s="229"/>
      <c r="K505" s="229"/>
      <c r="L505" s="229"/>
      <c r="M505" s="229"/>
      <c r="N505" s="229"/>
      <c r="O505" s="229"/>
      <c r="P505" s="229"/>
      <c r="Q505" s="229"/>
      <c r="R505" s="229"/>
      <c r="S505" s="229"/>
      <c r="T505" s="229"/>
      <c r="U505" s="229"/>
      <c r="V505" s="229"/>
      <c r="W505" s="229"/>
      <c r="X505" s="229"/>
      <c r="Y505" s="229"/>
      <c r="Z505" s="229"/>
    </row>
    <row r="506" spans="1:26" ht="25.5" customHeight="1">
      <c r="A506" s="229"/>
      <c r="B506" s="233"/>
      <c r="C506" s="233"/>
      <c r="D506" s="233"/>
      <c r="E506" s="229"/>
      <c r="F506" s="229"/>
      <c r="G506" s="229"/>
      <c r="H506" s="229"/>
      <c r="I506" s="233"/>
      <c r="J506" s="229"/>
      <c r="K506" s="229"/>
      <c r="L506" s="229"/>
      <c r="M506" s="229"/>
      <c r="N506" s="229"/>
      <c r="O506" s="229"/>
      <c r="P506" s="229"/>
      <c r="Q506" s="229"/>
      <c r="R506" s="229"/>
      <c r="S506" s="229"/>
      <c r="T506" s="229"/>
      <c r="U506" s="229"/>
      <c r="V506" s="229"/>
      <c r="W506" s="229"/>
      <c r="X506" s="229"/>
      <c r="Y506" s="229"/>
      <c r="Z506" s="229"/>
    </row>
    <row r="507" spans="1:26" ht="25.5" customHeight="1">
      <c r="A507" s="229"/>
      <c r="B507" s="233"/>
      <c r="C507" s="233"/>
      <c r="D507" s="233"/>
      <c r="E507" s="229"/>
      <c r="F507" s="229"/>
      <c r="G507" s="229"/>
      <c r="H507" s="229"/>
      <c r="I507" s="233"/>
      <c r="J507" s="229"/>
      <c r="K507" s="229"/>
      <c r="L507" s="229"/>
      <c r="M507" s="229"/>
      <c r="N507" s="229"/>
      <c r="O507" s="229"/>
      <c r="P507" s="229"/>
      <c r="Q507" s="229"/>
      <c r="R507" s="229"/>
      <c r="S507" s="229"/>
      <c r="T507" s="229"/>
      <c r="U507" s="229"/>
      <c r="V507" s="229"/>
      <c r="W507" s="229"/>
      <c r="X507" s="229"/>
      <c r="Y507" s="229"/>
      <c r="Z507" s="229"/>
    </row>
    <row r="508" spans="1:26" ht="25.5" customHeight="1">
      <c r="A508" s="229"/>
      <c r="B508" s="233"/>
      <c r="C508" s="233"/>
      <c r="D508" s="233"/>
      <c r="E508" s="229"/>
      <c r="F508" s="229"/>
      <c r="G508" s="229"/>
      <c r="H508" s="229"/>
      <c r="I508" s="233"/>
      <c r="J508" s="229"/>
      <c r="K508" s="229"/>
      <c r="L508" s="229"/>
      <c r="M508" s="229"/>
      <c r="N508" s="229"/>
      <c r="O508" s="229"/>
      <c r="P508" s="229"/>
      <c r="Q508" s="229"/>
      <c r="R508" s="229"/>
      <c r="S508" s="229"/>
      <c r="T508" s="229"/>
      <c r="U508" s="229"/>
      <c r="V508" s="229"/>
      <c r="W508" s="229"/>
      <c r="X508" s="229"/>
      <c r="Y508" s="229"/>
      <c r="Z508" s="229"/>
    </row>
    <row r="509" spans="1:26" ht="25.5" customHeight="1">
      <c r="A509" s="229"/>
      <c r="B509" s="233"/>
      <c r="C509" s="233"/>
      <c r="D509" s="233"/>
      <c r="E509" s="229"/>
      <c r="F509" s="229"/>
      <c r="G509" s="229"/>
      <c r="H509" s="229"/>
      <c r="I509" s="233"/>
      <c r="J509" s="229"/>
      <c r="K509" s="229"/>
      <c r="L509" s="229"/>
      <c r="M509" s="229"/>
      <c r="N509" s="229"/>
      <c r="O509" s="229"/>
      <c r="P509" s="229"/>
      <c r="Q509" s="229"/>
      <c r="R509" s="229"/>
      <c r="S509" s="229"/>
      <c r="T509" s="229"/>
      <c r="U509" s="229"/>
      <c r="V509" s="229"/>
      <c r="W509" s="229"/>
      <c r="X509" s="229"/>
      <c r="Y509" s="229"/>
      <c r="Z509" s="229"/>
    </row>
    <row r="510" spans="1:26" ht="25.5" customHeight="1">
      <c r="A510" s="229"/>
      <c r="B510" s="233"/>
      <c r="C510" s="233"/>
      <c r="D510" s="233"/>
      <c r="E510" s="229"/>
      <c r="F510" s="229"/>
      <c r="G510" s="229"/>
      <c r="H510" s="229"/>
      <c r="I510" s="233"/>
      <c r="J510" s="229"/>
      <c r="K510" s="229"/>
      <c r="L510" s="229"/>
      <c r="M510" s="229"/>
      <c r="N510" s="229"/>
      <c r="O510" s="229"/>
      <c r="P510" s="229"/>
      <c r="Q510" s="229"/>
      <c r="R510" s="229"/>
      <c r="S510" s="229"/>
      <c r="T510" s="229"/>
      <c r="U510" s="229"/>
      <c r="V510" s="229"/>
      <c r="W510" s="229"/>
      <c r="X510" s="229"/>
      <c r="Y510" s="229"/>
      <c r="Z510" s="229"/>
    </row>
    <row r="511" spans="1:26" ht="25.5" customHeight="1">
      <c r="A511" s="229"/>
      <c r="B511" s="233"/>
      <c r="C511" s="233"/>
      <c r="D511" s="233"/>
      <c r="E511" s="229"/>
      <c r="F511" s="229"/>
      <c r="G511" s="229"/>
      <c r="H511" s="229"/>
      <c r="I511" s="233"/>
      <c r="J511" s="229"/>
      <c r="K511" s="229"/>
      <c r="L511" s="229"/>
      <c r="M511" s="229"/>
      <c r="N511" s="229"/>
      <c r="O511" s="229"/>
      <c r="P511" s="229"/>
      <c r="Q511" s="229"/>
      <c r="R511" s="229"/>
      <c r="S511" s="229"/>
      <c r="T511" s="229"/>
      <c r="U511" s="229"/>
      <c r="V511" s="229"/>
      <c r="W511" s="229"/>
      <c r="X511" s="229"/>
      <c r="Y511" s="229"/>
      <c r="Z511" s="229"/>
    </row>
    <row r="512" spans="1:26" ht="25.5" customHeight="1">
      <c r="A512" s="229"/>
      <c r="B512" s="233"/>
      <c r="C512" s="233"/>
      <c r="D512" s="233"/>
      <c r="E512" s="229"/>
      <c r="F512" s="229"/>
      <c r="G512" s="229"/>
      <c r="H512" s="229"/>
      <c r="I512" s="233"/>
      <c r="J512" s="229"/>
      <c r="K512" s="229"/>
      <c r="L512" s="229"/>
      <c r="M512" s="229"/>
      <c r="N512" s="229"/>
      <c r="O512" s="229"/>
      <c r="P512" s="229"/>
      <c r="Q512" s="229"/>
      <c r="R512" s="229"/>
      <c r="S512" s="229"/>
      <c r="T512" s="229"/>
      <c r="U512" s="229"/>
      <c r="V512" s="229"/>
      <c r="W512" s="229"/>
      <c r="X512" s="229"/>
      <c r="Y512" s="229"/>
      <c r="Z512" s="229"/>
    </row>
    <row r="513" spans="1:26" ht="25.5" customHeight="1">
      <c r="A513" s="229"/>
      <c r="B513" s="233"/>
      <c r="C513" s="233"/>
      <c r="D513" s="233"/>
      <c r="E513" s="229"/>
      <c r="F513" s="229"/>
      <c r="G513" s="229"/>
      <c r="H513" s="229"/>
      <c r="I513" s="233"/>
      <c r="J513" s="229"/>
      <c r="K513" s="229"/>
      <c r="L513" s="229"/>
      <c r="M513" s="229"/>
      <c r="N513" s="229"/>
      <c r="O513" s="229"/>
      <c r="P513" s="229"/>
      <c r="Q513" s="229"/>
      <c r="R513" s="229"/>
      <c r="S513" s="229"/>
      <c r="T513" s="229"/>
      <c r="U513" s="229"/>
      <c r="V513" s="229"/>
      <c r="W513" s="229"/>
      <c r="X513" s="229"/>
      <c r="Y513" s="229"/>
      <c r="Z513" s="229"/>
    </row>
    <row r="514" spans="1:26" ht="25.5" customHeight="1">
      <c r="A514" s="229"/>
      <c r="B514" s="233"/>
      <c r="C514" s="233"/>
      <c r="D514" s="233"/>
      <c r="E514" s="229"/>
      <c r="F514" s="229"/>
      <c r="G514" s="229"/>
      <c r="H514" s="229"/>
      <c r="I514" s="233"/>
      <c r="J514" s="229"/>
      <c r="K514" s="229"/>
      <c r="L514" s="229"/>
      <c r="M514" s="229"/>
      <c r="N514" s="229"/>
      <c r="O514" s="229"/>
      <c r="P514" s="229"/>
      <c r="Q514" s="229"/>
      <c r="R514" s="229"/>
      <c r="S514" s="229"/>
      <c r="T514" s="229"/>
      <c r="U514" s="229"/>
      <c r="V514" s="229"/>
      <c r="W514" s="229"/>
      <c r="X514" s="229"/>
      <c r="Y514" s="229"/>
      <c r="Z514" s="229"/>
    </row>
    <row r="515" spans="1:26" ht="25.5" customHeight="1">
      <c r="A515" s="229"/>
      <c r="B515" s="233"/>
      <c r="C515" s="233"/>
      <c r="D515" s="233"/>
      <c r="E515" s="229"/>
      <c r="F515" s="229"/>
      <c r="G515" s="229"/>
      <c r="H515" s="229"/>
      <c r="I515" s="233"/>
      <c r="J515" s="229"/>
      <c r="K515" s="229"/>
      <c r="L515" s="229"/>
      <c r="M515" s="229"/>
      <c r="N515" s="229"/>
      <c r="O515" s="229"/>
      <c r="P515" s="229"/>
      <c r="Q515" s="229"/>
      <c r="R515" s="229"/>
      <c r="S515" s="229"/>
      <c r="T515" s="229"/>
      <c r="U515" s="229"/>
      <c r="V515" s="229"/>
      <c r="W515" s="229"/>
      <c r="X515" s="229"/>
      <c r="Y515" s="229"/>
      <c r="Z515" s="229"/>
    </row>
    <row r="516" spans="1:26" ht="25.5" customHeight="1">
      <c r="A516" s="229"/>
      <c r="B516" s="233"/>
      <c r="C516" s="233"/>
      <c r="D516" s="233"/>
      <c r="E516" s="229"/>
      <c r="F516" s="229"/>
      <c r="G516" s="229"/>
      <c r="H516" s="229"/>
      <c r="I516" s="233"/>
      <c r="J516" s="229"/>
      <c r="K516" s="229"/>
      <c r="L516" s="229"/>
      <c r="M516" s="229"/>
      <c r="N516" s="229"/>
      <c r="O516" s="229"/>
      <c r="P516" s="229"/>
      <c r="Q516" s="229"/>
      <c r="R516" s="229"/>
      <c r="S516" s="229"/>
      <c r="T516" s="229"/>
      <c r="U516" s="229"/>
      <c r="V516" s="229"/>
      <c r="W516" s="229"/>
      <c r="X516" s="229"/>
      <c r="Y516" s="229"/>
      <c r="Z516" s="229"/>
    </row>
    <row r="517" spans="1:26" ht="25.5" customHeight="1">
      <c r="A517" s="229"/>
      <c r="B517" s="233"/>
      <c r="C517" s="233"/>
      <c r="D517" s="233"/>
      <c r="E517" s="229"/>
      <c r="F517" s="229"/>
      <c r="G517" s="229"/>
      <c r="H517" s="229"/>
      <c r="I517" s="233"/>
      <c r="J517" s="229"/>
      <c r="K517" s="229"/>
      <c r="L517" s="229"/>
      <c r="M517" s="229"/>
      <c r="N517" s="229"/>
      <c r="O517" s="229"/>
      <c r="P517" s="229"/>
      <c r="Q517" s="229"/>
      <c r="R517" s="229"/>
      <c r="S517" s="229"/>
      <c r="T517" s="229"/>
      <c r="U517" s="229"/>
      <c r="V517" s="229"/>
      <c r="W517" s="229"/>
      <c r="X517" s="229"/>
      <c r="Y517" s="229"/>
      <c r="Z517" s="229"/>
    </row>
    <row r="518" spans="1:26" ht="25.5" customHeight="1">
      <c r="A518" s="229"/>
      <c r="B518" s="233"/>
      <c r="C518" s="233"/>
      <c r="D518" s="233"/>
      <c r="E518" s="229"/>
      <c r="F518" s="229"/>
      <c r="G518" s="229"/>
      <c r="H518" s="229"/>
      <c r="I518" s="233"/>
      <c r="J518" s="229"/>
      <c r="K518" s="229"/>
      <c r="L518" s="229"/>
      <c r="M518" s="229"/>
      <c r="N518" s="229"/>
      <c r="O518" s="229"/>
      <c r="P518" s="229"/>
      <c r="Q518" s="229"/>
      <c r="R518" s="229"/>
      <c r="S518" s="229"/>
      <c r="T518" s="229"/>
      <c r="U518" s="229"/>
      <c r="V518" s="229"/>
      <c r="W518" s="229"/>
      <c r="X518" s="229"/>
      <c r="Y518" s="229"/>
      <c r="Z518" s="229"/>
    </row>
    <row r="519" spans="1:26" ht="25.5" customHeight="1">
      <c r="A519" s="229"/>
      <c r="B519" s="233"/>
      <c r="C519" s="233"/>
      <c r="D519" s="233"/>
      <c r="E519" s="229"/>
      <c r="F519" s="229"/>
      <c r="G519" s="229"/>
      <c r="H519" s="229"/>
      <c r="I519" s="233"/>
      <c r="J519" s="229"/>
      <c r="K519" s="229"/>
      <c r="L519" s="229"/>
      <c r="M519" s="229"/>
      <c r="N519" s="229"/>
      <c r="O519" s="229"/>
      <c r="P519" s="229"/>
      <c r="Q519" s="229"/>
      <c r="R519" s="229"/>
      <c r="S519" s="229"/>
      <c r="T519" s="229"/>
      <c r="U519" s="229"/>
      <c r="V519" s="229"/>
      <c r="W519" s="229"/>
      <c r="X519" s="229"/>
      <c r="Y519" s="229"/>
      <c r="Z519" s="229"/>
    </row>
    <row r="520" spans="1:26" ht="25.5" customHeight="1">
      <c r="A520" s="229"/>
      <c r="B520" s="233"/>
      <c r="C520" s="233"/>
      <c r="D520" s="233"/>
      <c r="E520" s="229"/>
      <c r="F520" s="229"/>
      <c r="G520" s="229"/>
      <c r="H520" s="229"/>
      <c r="I520" s="233"/>
      <c r="J520" s="229"/>
      <c r="K520" s="229"/>
      <c r="L520" s="229"/>
      <c r="M520" s="229"/>
      <c r="N520" s="229"/>
      <c r="O520" s="229"/>
      <c r="P520" s="229"/>
      <c r="Q520" s="229"/>
      <c r="R520" s="229"/>
      <c r="S520" s="229"/>
      <c r="T520" s="229"/>
      <c r="U520" s="229"/>
      <c r="V520" s="229"/>
      <c r="W520" s="229"/>
      <c r="X520" s="229"/>
      <c r="Y520" s="229"/>
      <c r="Z520" s="229"/>
    </row>
    <row r="521" spans="1:26" ht="25.5" customHeight="1">
      <c r="A521" s="229"/>
      <c r="B521" s="233"/>
      <c r="C521" s="233"/>
      <c r="D521" s="233"/>
      <c r="E521" s="229"/>
      <c r="F521" s="229"/>
      <c r="G521" s="229"/>
      <c r="H521" s="229"/>
      <c r="I521" s="233"/>
      <c r="J521" s="229"/>
      <c r="K521" s="229"/>
      <c r="L521" s="229"/>
      <c r="M521" s="229"/>
      <c r="N521" s="229"/>
      <c r="O521" s="229"/>
      <c r="P521" s="229"/>
      <c r="Q521" s="229"/>
      <c r="R521" s="229"/>
      <c r="S521" s="229"/>
      <c r="T521" s="229"/>
      <c r="U521" s="229"/>
      <c r="V521" s="229"/>
      <c r="W521" s="229"/>
      <c r="X521" s="229"/>
      <c r="Y521" s="229"/>
      <c r="Z521" s="229"/>
    </row>
    <row r="522" spans="1:26" ht="25.5" customHeight="1">
      <c r="A522" s="229"/>
      <c r="B522" s="233"/>
      <c r="C522" s="233"/>
      <c r="D522" s="233"/>
      <c r="E522" s="229"/>
      <c r="F522" s="229"/>
      <c r="G522" s="229"/>
      <c r="H522" s="229"/>
      <c r="I522" s="233"/>
      <c r="J522" s="229"/>
      <c r="K522" s="229"/>
      <c r="L522" s="229"/>
      <c r="M522" s="229"/>
      <c r="N522" s="229"/>
      <c r="O522" s="229"/>
      <c r="P522" s="229"/>
      <c r="Q522" s="229"/>
      <c r="R522" s="229"/>
      <c r="S522" s="229"/>
      <c r="T522" s="229"/>
      <c r="U522" s="229"/>
      <c r="V522" s="229"/>
      <c r="W522" s="229"/>
      <c r="X522" s="229"/>
      <c r="Y522" s="229"/>
      <c r="Z522" s="229"/>
    </row>
    <row r="523" spans="1:26" ht="25.5" customHeight="1">
      <c r="A523" s="229"/>
      <c r="B523" s="233"/>
      <c r="C523" s="233"/>
      <c r="D523" s="233"/>
      <c r="E523" s="229"/>
      <c r="F523" s="229"/>
      <c r="G523" s="229"/>
      <c r="H523" s="229"/>
      <c r="I523" s="233"/>
      <c r="J523" s="229"/>
      <c r="K523" s="229"/>
      <c r="L523" s="229"/>
      <c r="M523" s="229"/>
      <c r="N523" s="229"/>
      <c r="O523" s="229"/>
      <c r="P523" s="229"/>
      <c r="Q523" s="229"/>
      <c r="R523" s="229"/>
      <c r="S523" s="229"/>
      <c r="T523" s="229"/>
      <c r="U523" s="229"/>
      <c r="V523" s="229"/>
      <c r="W523" s="229"/>
      <c r="X523" s="229"/>
      <c r="Y523" s="229"/>
      <c r="Z523" s="229"/>
    </row>
    <row r="524" spans="1:26" ht="25.5" customHeight="1">
      <c r="A524" s="229"/>
      <c r="B524" s="233"/>
      <c r="C524" s="233"/>
      <c r="D524" s="233"/>
      <c r="E524" s="229"/>
      <c r="F524" s="229"/>
      <c r="G524" s="229"/>
      <c r="H524" s="229"/>
      <c r="I524" s="233"/>
      <c r="J524" s="229"/>
      <c r="K524" s="229"/>
      <c r="L524" s="229"/>
      <c r="M524" s="229"/>
      <c r="N524" s="229"/>
      <c r="O524" s="229"/>
      <c r="P524" s="229"/>
      <c r="Q524" s="229"/>
      <c r="R524" s="229"/>
      <c r="S524" s="229"/>
      <c r="T524" s="229"/>
      <c r="U524" s="229"/>
      <c r="V524" s="229"/>
      <c r="W524" s="229"/>
      <c r="X524" s="229"/>
      <c r="Y524" s="229"/>
      <c r="Z524" s="229"/>
    </row>
    <row r="525" spans="1:26" ht="25.5" customHeight="1">
      <c r="A525" s="229"/>
      <c r="B525" s="233"/>
      <c r="C525" s="233"/>
      <c r="D525" s="233"/>
      <c r="E525" s="229"/>
      <c r="F525" s="229"/>
      <c r="G525" s="229"/>
      <c r="H525" s="229"/>
      <c r="I525" s="233"/>
      <c r="J525" s="229"/>
      <c r="K525" s="229"/>
      <c r="L525" s="229"/>
      <c r="M525" s="229"/>
      <c r="N525" s="229"/>
      <c r="O525" s="229"/>
      <c r="P525" s="229"/>
      <c r="Q525" s="229"/>
      <c r="R525" s="229"/>
      <c r="S525" s="229"/>
      <c r="T525" s="229"/>
      <c r="U525" s="229"/>
      <c r="V525" s="229"/>
      <c r="W525" s="229"/>
      <c r="X525" s="229"/>
      <c r="Y525" s="229"/>
      <c r="Z525" s="229"/>
    </row>
    <row r="526" spans="1:26" ht="25.5" customHeight="1">
      <c r="A526" s="229"/>
      <c r="B526" s="233"/>
      <c r="C526" s="233"/>
      <c r="D526" s="233"/>
      <c r="E526" s="229"/>
      <c r="F526" s="229"/>
      <c r="G526" s="229"/>
      <c r="H526" s="229"/>
      <c r="I526" s="233"/>
      <c r="J526" s="229"/>
      <c r="K526" s="229"/>
      <c r="L526" s="229"/>
      <c r="M526" s="229"/>
      <c r="N526" s="229"/>
      <c r="O526" s="229"/>
      <c r="P526" s="229"/>
      <c r="Q526" s="229"/>
      <c r="R526" s="229"/>
      <c r="S526" s="229"/>
      <c r="T526" s="229"/>
      <c r="U526" s="229"/>
      <c r="V526" s="229"/>
      <c r="W526" s="229"/>
      <c r="X526" s="229"/>
      <c r="Y526" s="229"/>
      <c r="Z526" s="229"/>
    </row>
    <row r="527" spans="1:26" ht="25.5" customHeight="1">
      <c r="A527" s="229"/>
      <c r="B527" s="233"/>
      <c r="C527" s="233"/>
      <c r="D527" s="233"/>
      <c r="E527" s="229"/>
      <c r="F527" s="229"/>
      <c r="G527" s="229"/>
      <c r="H527" s="229"/>
      <c r="I527" s="233"/>
      <c r="J527" s="229"/>
      <c r="K527" s="229"/>
      <c r="L527" s="229"/>
      <c r="M527" s="229"/>
      <c r="N527" s="229"/>
      <c r="O527" s="229"/>
      <c r="P527" s="229"/>
      <c r="Q527" s="229"/>
      <c r="R527" s="229"/>
      <c r="S527" s="229"/>
      <c r="T527" s="229"/>
      <c r="U527" s="229"/>
      <c r="V527" s="229"/>
      <c r="W527" s="229"/>
      <c r="X527" s="229"/>
      <c r="Y527" s="229"/>
      <c r="Z527" s="229"/>
    </row>
    <row r="528" spans="1:26" ht="25.5" customHeight="1">
      <c r="A528" s="229"/>
      <c r="B528" s="233"/>
      <c r="C528" s="233"/>
      <c r="D528" s="233"/>
      <c r="E528" s="229"/>
      <c r="F528" s="229"/>
      <c r="G528" s="229"/>
      <c r="H528" s="229"/>
      <c r="I528" s="233"/>
      <c r="J528" s="229"/>
      <c r="K528" s="229"/>
      <c r="L528" s="229"/>
      <c r="M528" s="229"/>
      <c r="N528" s="229"/>
      <c r="O528" s="229"/>
      <c r="P528" s="229"/>
      <c r="Q528" s="229"/>
      <c r="R528" s="229"/>
      <c r="S528" s="229"/>
      <c r="T528" s="229"/>
      <c r="U528" s="229"/>
      <c r="V528" s="229"/>
      <c r="W528" s="229"/>
      <c r="X528" s="229"/>
      <c r="Y528" s="229"/>
      <c r="Z528" s="229"/>
    </row>
    <row r="529" spans="1:26" ht="25.5" customHeight="1">
      <c r="A529" s="229"/>
      <c r="B529" s="233"/>
      <c r="C529" s="233"/>
      <c r="D529" s="233"/>
      <c r="E529" s="229"/>
      <c r="F529" s="229"/>
      <c r="G529" s="229"/>
      <c r="H529" s="229"/>
      <c r="I529" s="233"/>
      <c r="J529" s="229"/>
      <c r="K529" s="229"/>
      <c r="L529" s="229"/>
      <c r="M529" s="229"/>
      <c r="N529" s="229"/>
      <c r="O529" s="229"/>
      <c r="P529" s="229"/>
      <c r="Q529" s="229"/>
      <c r="R529" s="229"/>
      <c r="S529" s="229"/>
      <c r="T529" s="229"/>
      <c r="U529" s="229"/>
      <c r="V529" s="229"/>
      <c r="W529" s="229"/>
      <c r="X529" s="229"/>
      <c r="Y529" s="229"/>
      <c r="Z529" s="229"/>
    </row>
    <row r="530" spans="1:26" ht="25.5" customHeight="1">
      <c r="A530" s="229"/>
      <c r="B530" s="233"/>
      <c r="C530" s="233"/>
      <c r="D530" s="233"/>
      <c r="E530" s="229"/>
      <c r="F530" s="229"/>
      <c r="G530" s="229"/>
      <c r="H530" s="229"/>
      <c r="I530" s="233"/>
      <c r="J530" s="229"/>
      <c r="K530" s="229"/>
      <c r="L530" s="229"/>
      <c r="M530" s="229"/>
      <c r="N530" s="229"/>
      <c r="O530" s="229"/>
      <c r="P530" s="229"/>
      <c r="Q530" s="229"/>
      <c r="R530" s="229"/>
      <c r="S530" s="229"/>
      <c r="T530" s="229"/>
      <c r="U530" s="229"/>
      <c r="V530" s="229"/>
      <c r="W530" s="229"/>
      <c r="X530" s="229"/>
      <c r="Y530" s="229"/>
      <c r="Z530" s="229"/>
    </row>
    <row r="531" spans="1:26" ht="25.5" customHeight="1">
      <c r="A531" s="229"/>
      <c r="B531" s="233"/>
      <c r="C531" s="233"/>
      <c r="D531" s="233"/>
      <c r="E531" s="229"/>
      <c r="F531" s="229"/>
      <c r="G531" s="229"/>
      <c r="H531" s="229"/>
      <c r="I531" s="233"/>
      <c r="J531" s="229"/>
      <c r="K531" s="229"/>
      <c r="L531" s="229"/>
      <c r="M531" s="229"/>
      <c r="N531" s="229"/>
      <c r="O531" s="229"/>
      <c r="P531" s="229"/>
      <c r="Q531" s="229"/>
      <c r="R531" s="229"/>
      <c r="S531" s="229"/>
      <c r="T531" s="229"/>
      <c r="U531" s="229"/>
      <c r="V531" s="229"/>
      <c r="W531" s="229"/>
      <c r="X531" s="229"/>
      <c r="Y531" s="229"/>
      <c r="Z531" s="229"/>
    </row>
    <row r="532" spans="1:26" ht="25.5" customHeight="1">
      <c r="A532" s="229"/>
      <c r="B532" s="233"/>
      <c r="C532" s="233"/>
      <c r="D532" s="233"/>
      <c r="E532" s="229"/>
      <c r="F532" s="229"/>
      <c r="G532" s="229"/>
      <c r="H532" s="229"/>
      <c r="I532" s="233"/>
      <c r="J532" s="229"/>
      <c r="K532" s="229"/>
      <c r="L532" s="229"/>
      <c r="M532" s="229"/>
      <c r="N532" s="229"/>
      <c r="O532" s="229"/>
      <c r="P532" s="229"/>
      <c r="Q532" s="229"/>
      <c r="R532" s="229"/>
      <c r="S532" s="229"/>
      <c r="T532" s="229"/>
      <c r="U532" s="229"/>
      <c r="V532" s="229"/>
      <c r="W532" s="229"/>
      <c r="X532" s="229"/>
      <c r="Y532" s="229"/>
      <c r="Z532" s="229"/>
    </row>
    <row r="533" spans="1:26" ht="25.5" customHeight="1">
      <c r="A533" s="229"/>
      <c r="B533" s="233"/>
      <c r="C533" s="233"/>
      <c r="D533" s="233"/>
      <c r="E533" s="229"/>
      <c r="F533" s="229"/>
      <c r="G533" s="229"/>
      <c r="H533" s="229"/>
      <c r="I533" s="233"/>
      <c r="J533" s="229"/>
      <c r="K533" s="229"/>
      <c r="L533" s="229"/>
      <c r="M533" s="229"/>
      <c r="N533" s="229"/>
      <c r="O533" s="229"/>
      <c r="P533" s="229"/>
      <c r="Q533" s="229"/>
      <c r="R533" s="229"/>
      <c r="S533" s="229"/>
      <c r="T533" s="229"/>
      <c r="U533" s="229"/>
      <c r="V533" s="229"/>
      <c r="W533" s="229"/>
      <c r="X533" s="229"/>
      <c r="Y533" s="229"/>
      <c r="Z533" s="229"/>
    </row>
    <row r="534" spans="1:26" ht="25.5" customHeight="1">
      <c r="A534" s="229"/>
      <c r="B534" s="233"/>
      <c r="C534" s="233"/>
      <c r="D534" s="233"/>
      <c r="E534" s="229"/>
      <c r="F534" s="229"/>
      <c r="G534" s="229"/>
      <c r="H534" s="229"/>
      <c r="I534" s="233"/>
      <c r="J534" s="229"/>
      <c r="K534" s="229"/>
      <c r="L534" s="229"/>
      <c r="M534" s="229"/>
      <c r="N534" s="229"/>
      <c r="O534" s="229"/>
      <c r="P534" s="229"/>
      <c r="Q534" s="229"/>
      <c r="R534" s="229"/>
      <c r="S534" s="229"/>
      <c r="T534" s="229"/>
      <c r="U534" s="229"/>
      <c r="V534" s="229"/>
      <c r="W534" s="229"/>
      <c r="X534" s="229"/>
      <c r="Y534" s="229"/>
      <c r="Z534" s="229"/>
    </row>
    <row r="535" spans="1:26" ht="25.5" customHeight="1">
      <c r="A535" s="229"/>
      <c r="B535" s="233"/>
      <c r="C535" s="233"/>
      <c r="D535" s="233"/>
      <c r="E535" s="229"/>
      <c r="F535" s="229"/>
      <c r="G535" s="229"/>
      <c r="H535" s="229"/>
      <c r="I535" s="233"/>
      <c r="J535" s="229"/>
      <c r="K535" s="229"/>
      <c r="L535" s="229"/>
      <c r="M535" s="229"/>
      <c r="N535" s="229"/>
      <c r="O535" s="229"/>
      <c r="P535" s="229"/>
      <c r="Q535" s="229"/>
      <c r="R535" s="229"/>
      <c r="S535" s="229"/>
      <c r="T535" s="229"/>
      <c r="U535" s="229"/>
      <c r="V535" s="229"/>
      <c r="W535" s="229"/>
      <c r="X535" s="229"/>
      <c r="Y535" s="229"/>
      <c r="Z535" s="229"/>
    </row>
    <row r="536" spans="1:26" ht="25.5" customHeight="1">
      <c r="A536" s="229"/>
      <c r="B536" s="233"/>
      <c r="C536" s="233"/>
      <c r="D536" s="233"/>
      <c r="E536" s="229"/>
      <c r="F536" s="229"/>
      <c r="G536" s="229"/>
      <c r="H536" s="229"/>
      <c r="I536" s="233"/>
      <c r="J536" s="229"/>
      <c r="K536" s="229"/>
      <c r="L536" s="229"/>
      <c r="M536" s="229"/>
      <c r="N536" s="229"/>
      <c r="O536" s="229"/>
      <c r="P536" s="229"/>
      <c r="Q536" s="229"/>
      <c r="R536" s="229"/>
      <c r="S536" s="229"/>
      <c r="T536" s="229"/>
      <c r="U536" s="229"/>
      <c r="V536" s="229"/>
      <c r="W536" s="229"/>
      <c r="X536" s="229"/>
      <c r="Y536" s="229"/>
      <c r="Z536" s="229"/>
    </row>
    <row r="537" spans="1:26" ht="25.5" customHeight="1">
      <c r="A537" s="229"/>
      <c r="B537" s="233"/>
      <c r="C537" s="233"/>
      <c r="D537" s="233"/>
      <c r="E537" s="229"/>
      <c r="F537" s="229"/>
      <c r="G537" s="229"/>
      <c r="H537" s="229"/>
      <c r="I537" s="233"/>
      <c r="J537" s="229"/>
      <c r="K537" s="229"/>
      <c r="L537" s="229"/>
      <c r="M537" s="229"/>
      <c r="N537" s="229"/>
      <c r="O537" s="229"/>
      <c r="P537" s="229"/>
      <c r="Q537" s="229"/>
      <c r="R537" s="229"/>
      <c r="S537" s="229"/>
      <c r="T537" s="229"/>
      <c r="U537" s="229"/>
      <c r="V537" s="229"/>
      <c r="W537" s="229"/>
      <c r="X537" s="229"/>
      <c r="Y537" s="229"/>
      <c r="Z537" s="229"/>
    </row>
    <row r="538" spans="1:26" ht="25.5" customHeight="1">
      <c r="A538" s="229"/>
      <c r="B538" s="233"/>
      <c r="C538" s="233"/>
      <c r="D538" s="233"/>
      <c r="E538" s="229"/>
      <c r="F538" s="229"/>
      <c r="G538" s="229"/>
      <c r="H538" s="229"/>
      <c r="I538" s="233"/>
      <c r="J538" s="229"/>
      <c r="K538" s="229"/>
      <c r="L538" s="229"/>
      <c r="M538" s="229"/>
      <c r="N538" s="229"/>
      <c r="O538" s="229"/>
      <c r="P538" s="229"/>
      <c r="Q538" s="229"/>
      <c r="R538" s="229"/>
      <c r="S538" s="229"/>
      <c r="T538" s="229"/>
      <c r="U538" s="229"/>
      <c r="V538" s="229"/>
      <c r="W538" s="229"/>
      <c r="X538" s="229"/>
      <c r="Y538" s="229"/>
      <c r="Z538" s="229"/>
    </row>
    <row r="539" spans="1:26" ht="25.5" customHeight="1">
      <c r="A539" s="229"/>
      <c r="B539" s="233"/>
      <c r="C539" s="233"/>
      <c r="D539" s="233"/>
      <c r="E539" s="229"/>
      <c r="F539" s="229"/>
      <c r="G539" s="229"/>
      <c r="H539" s="229"/>
      <c r="I539" s="233"/>
      <c r="J539" s="229"/>
      <c r="K539" s="229"/>
      <c r="L539" s="229"/>
      <c r="M539" s="229"/>
      <c r="N539" s="229"/>
      <c r="O539" s="229"/>
      <c r="P539" s="229"/>
      <c r="Q539" s="229"/>
      <c r="R539" s="229"/>
      <c r="S539" s="229"/>
      <c r="T539" s="229"/>
      <c r="U539" s="229"/>
      <c r="V539" s="229"/>
      <c r="W539" s="229"/>
      <c r="X539" s="229"/>
      <c r="Y539" s="229"/>
      <c r="Z539" s="229"/>
    </row>
    <row r="540" spans="1:26" ht="25.5" customHeight="1">
      <c r="A540" s="229"/>
      <c r="B540" s="233"/>
      <c r="C540" s="233"/>
      <c r="D540" s="233"/>
      <c r="E540" s="229"/>
      <c r="F540" s="229"/>
      <c r="G540" s="229"/>
      <c r="H540" s="229"/>
      <c r="I540" s="233"/>
      <c r="J540" s="229"/>
      <c r="K540" s="229"/>
      <c r="L540" s="229"/>
      <c r="M540" s="229"/>
      <c r="N540" s="229"/>
      <c r="O540" s="229"/>
      <c r="P540" s="229"/>
      <c r="Q540" s="229"/>
      <c r="R540" s="229"/>
      <c r="S540" s="229"/>
      <c r="T540" s="229"/>
      <c r="U540" s="229"/>
      <c r="V540" s="229"/>
      <c r="W540" s="229"/>
      <c r="X540" s="229"/>
      <c r="Y540" s="229"/>
      <c r="Z540" s="229"/>
    </row>
    <row r="541" spans="1:26" ht="25.5" customHeight="1">
      <c r="A541" s="229"/>
      <c r="B541" s="233"/>
      <c r="C541" s="233"/>
      <c r="D541" s="233"/>
      <c r="E541" s="229"/>
      <c r="F541" s="229"/>
      <c r="G541" s="229"/>
      <c r="H541" s="229"/>
      <c r="I541" s="233"/>
      <c r="J541" s="229"/>
      <c r="K541" s="229"/>
      <c r="L541" s="229"/>
      <c r="M541" s="229"/>
      <c r="N541" s="229"/>
      <c r="O541" s="229"/>
      <c r="P541" s="229"/>
      <c r="Q541" s="229"/>
      <c r="R541" s="229"/>
      <c r="S541" s="229"/>
      <c r="T541" s="229"/>
      <c r="U541" s="229"/>
      <c r="V541" s="229"/>
      <c r="W541" s="229"/>
      <c r="X541" s="229"/>
      <c r="Y541" s="229"/>
      <c r="Z541" s="229"/>
    </row>
    <row r="542" spans="1:26" ht="25.5" customHeight="1">
      <c r="A542" s="229"/>
      <c r="B542" s="233"/>
      <c r="C542" s="233"/>
      <c r="D542" s="233"/>
      <c r="E542" s="229"/>
      <c r="F542" s="229"/>
      <c r="G542" s="229"/>
      <c r="H542" s="229"/>
      <c r="I542" s="233"/>
      <c r="J542" s="229"/>
      <c r="K542" s="229"/>
      <c r="L542" s="229"/>
      <c r="M542" s="229"/>
      <c r="N542" s="229"/>
      <c r="O542" s="229"/>
      <c r="P542" s="229"/>
      <c r="Q542" s="229"/>
      <c r="R542" s="229"/>
      <c r="S542" s="229"/>
      <c r="T542" s="229"/>
      <c r="U542" s="229"/>
      <c r="V542" s="229"/>
      <c r="W542" s="229"/>
      <c r="X542" s="229"/>
      <c r="Y542" s="229"/>
      <c r="Z542" s="229"/>
    </row>
    <row r="543" spans="1:26" ht="25.5" customHeight="1">
      <c r="A543" s="229"/>
      <c r="B543" s="233"/>
      <c r="C543" s="233"/>
      <c r="D543" s="233"/>
      <c r="E543" s="229"/>
      <c r="F543" s="229"/>
      <c r="G543" s="229"/>
      <c r="H543" s="229"/>
      <c r="I543" s="233"/>
      <c r="J543" s="229"/>
      <c r="K543" s="229"/>
      <c r="L543" s="229"/>
      <c r="M543" s="229"/>
      <c r="N543" s="229"/>
      <c r="O543" s="229"/>
      <c r="P543" s="229"/>
      <c r="Q543" s="229"/>
      <c r="R543" s="229"/>
      <c r="S543" s="229"/>
      <c r="T543" s="229"/>
      <c r="U543" s="229"/>
      <c r="V543" s="229"/>
      <c r="W543" s="229"/>
      <c r="X543" s="229"/>
      <c r="Y543" s="229"/>
      <c r="Z543" s="229"/>
    </row>
    <row r="544" spans="1:26" ht="25.5" customHeight="1">
      <c r="A544" s="229"/>
      <c r="B544" s="233"/>
      <c r="C544" s="233"/>
      <c r="D544" s="233"/>
      <c r="E544" s="229"/>
      <c r="F544" s="229"/>
      <c r="G544" s="229"/>
      <c r="H544" s="229"/>
      <c r="I544" s="233"/>
      <c r="J544" s="229"/>
      <c r="K544" s="229"/>
      <c r="L544" s="229"/>
      <c r="M544" s="229"/>
      <c r="N544" s="229"/>
      <c r="O544" s="229"/>
      <c r="P544" s="229"/>
      <c r="Q544" s="229"/>
      <c r="R544" s="229"/>
      <c r="S544" s="229"/>
      <c r="T544" s="229"/>
      <c r="U544" s="229"/>
      <c r="V544" s="229"/>
      <c r="W544" s="229"/>
      <c r="X544" s="229"/>
      <c r="Y544" s="229"/>
      <c r="Z544" s="229"/>
    </row>
    <row r="545" spans="1:26" ht="25.5" customHeight="1">
      <c r="A545" s="229"/>
      <c r="B545" s="233"/>
      <c r="C545" s="233"/>
      <c r="D545" s="233"/>
      <c r="E545" s="229"/>
      <c r="F545" s="229"/>
      <c r="G545" s="229"/>
      <c r="H545" s="229"/>
      <c r="I545" s="233"/>
      <c r="J545" s="229"/>
      <c r="K545" s="229"/>
      <c r="L545" s="229"/>
      <c r="M545" s="229"/>
      <c r="N545" s="229"/>
      <c r="O545" s="229"/>
      <c r="P545" s="229"/>
      <c r="Q545" s="229"/>
      <c r="R545" s="229"/>
      <c r="S545" s="229"/>
      <c r="T545" s="229"/>
      <c r="U545" s="229"/>
      <c r="V545" s="229"/>
      <c r="W545" s="229"/>
      <c r="X545" s="229"/>
      <c r="Y545" s="229"/>
      <c r="Z545" s="229"/>
    </row>
    <row r="546" spans="1:26" ht="25.5" customHeight="1">
      <c r="A546" s="229"/>
      <c r="B546" s="233"/>
      <c r="C546" s="233"/>
      <c r="D546" s="233"/>
      <c r="E546" s="229"/>
      <c r="F546" s="229"/>
      <c r="G546" s="229"/>
      <c r="H546" s="229"/>
      <c r="I546" s="233"/>
      <c r="J546" s="229"/>
      <c r="K546" s="229"/>
      <c r="L546" s="229"/>
      <c r="M546" s="229"/>
      <c r="N546" s="229"/>
      <c r="O546" s="229"/>
      <c r="P546" s="229"/>
      <c r="Q546" s="229"/>
      <c r="R546" s="229"/>
      <c r="S546" s="229"/>
      <c r="T546" s="229"/>
      <c r="U546" s="229"/>
      <c r="V546" s="229"/>
      <c r="W546" s="229"/>
      <c r="X546" s="229"/>
      <c r="Y546" s="229"/>
      <c r="Z546" s="229"/>
    </row>
    <row r="547" spans="1:26" ht="25.5" customHeight="1">
      <c r="A547" s="229"/>
      <c r="B547" s="233"/>
      <c r="C547" s="233"/>
      <c r="D547" s="233"/>
      <c r="E547" s="229"/>
      <c r="F547" s="229"/>
      <c r="G547" s="229"/>
      <c r="H547" s="229"/>
      <c r="I547" s="233"/>
      <c r="J547" s="229"/>
      <c r="K547" s="229"/>
      <c r="L547" s="229"/>
      <c r="M547" s="229"/>
      <c r="N547" s="229"/>
      <c r="O547" s="229"/>
      <c r="P547" s="229"/>
      <c r="Q547" s="229"/>
      <c r="R547" s="229"/>
      <c r="S547" s="229"/>
      <c r="T547" s="229"/>
      <c r="U547" s="229"/>
      <c r="V547" s="229"/>
      <c r="W547" s="229"/>
      <c r="X547" s="229"/>
      <c r="Y547" s="229"/>
      <c r="Z547" s="229"/>
    </row>
    <row r="548" spans="1:26" ht="25.5" customHeight="1">
      <c r="A548" s="229"/>
      <c r="B548" s="233"/>
      <c r="C548" s="233"/>
      <c r="D548" s="233"/>
      <c r="E548" s="229"/>
      <c r="F548" s="229"/>
      <c r="G548" s="229"/>
      <c r="H548" s="229"/>
      <c r="I548" s="233"/>
      <c r="J548" s="229"/>
      <c r="K548" s="229"/>
      <c r="L548" s="229"/>
      <c r="M548" s="229"/>
      <c r="N548" s="229"/>
      <c r="O548" s="229"/>
      <c r="P548" s="229"/>
      <c r="Q548" s="229"/>
      <c r="R548" s="229"/>
      <c r="S548" s="229"/>
      <c r="T548" s="229"/>
      <c r="U548" s="229"/>
      <c r="V548" s="229"/>
      <c r="W548" s="229"/>
      <c r="X548" s="229"/>
      <c r="Y548" s="229"/>
      <c r="Z548" s="229"/>
    </row>
    <row r="549" spans="1:26" ht="25.5" customHeight="1">
      <c r="A549" s="229"/>
      <c r="B549" s="233"/>
      <c r="C549" s="233"/>
      <c r="D549" s="233"/>
      <c r="E549" s="229"/>
      <c r="F549" s="229"/>
      <c r="G549" s="229"/>
      <c r="H549" s="229"/>
      <c r="I549" s="233"/>
      <c r="J549" s="229"/>
      <c r="K549" s="229"/>
      <c r="L549" s="229"/>
      <c r="M549" s="229"/>
      <c r="N549" s="229"/>
      <c r="O549" s="229"/>
      <c r="P549" s="229"/>
      <c r="Q549" s="229"/>
      <c r="R549" s="229"/>
      <c r="S549" s="229"/>
      <c r="T549" s="229"/>
      <c r="U549" s="229"/>
      <c r="V549" s="229"/>
      <c r="W549" s="229"/>
      <c r="X549" s="229"/>
      <c r="Y549" s="229"/>
      <c r="Z549" s="229"/>
    </row>
    <row r="550" spans="1:26" ht="25.5" customHeight="1">
      <c r="A550" s="229"/>
      <c r="B550" s="233"/>
      <c r="C550" s="233"/>
      <c r="D550" s="233"/>
      <c r="E550" s="229"/>
      <c r="F550" s="229"/>
      <c r="G550" s="229"/>
      <c r="H550" s="229"/>
      <c r="I550" s="233"/>
      <c r="J550" s="229"/>
      <c r="K550" s="229"/>
      <c r="L550" s="229"/>
      <c r="M550" s="229"/>
      <c r="N550" s="229"/>
      <c r="O550" s="229"/>
      <c r="P550" s="229"/>
      <c r="Q550" s="229"/>
      <c r="R550" s="229"/>
      <c r="S550" s="229"/>
      <c r="T550" s="229"/>
      <c r="U550" s="229"/>
      <c r="V550" s="229"/>
      <c r="W550" s="229"/>
      <c r="X550" s="229"/>
      <c r="Y550" s="229"/>
      <c r="Z550" s="229"/>
    </row>
    <row r="551" spans="1:26" ht="25.5" customHeight="1">
      <c r="A551" s="229"/>
      <c r="B551" s="233"/>
      <c r="C551" s="233"/>
      <c r="D551" s="233"/>
      <c r="E551" s="229"/>
      <c r="F551" s="229"/>
      <c r="G551" s="229"/>
      <c r="H551" s="229"/>
      <c r="I551" s="233"/>
      <c r="J551" s="229"/>
      <c r="K551" s="229"/>
      <c r="L551" s="229"/>
      <c r="M551" s="229"/>
      <c r="N551" s="229"/>
      <c r="O551" s="229"/>
      <c r="P551" s="229"/>
      <c r="Q551" s="229"/>
      <c r="R551" s="229"/>
      <c r="S551" s="229"/>
      <c r="T551" s="229"/>
      <c r="U551" s="229"/>
      <c r="V551" s="229"/>
      <c r="W551" s="229"/>
      <c r="X551" s="229"/>
      <c r="Y551" s="229"/>
      <c r="Z551" s="229"/>
    </row>
    <row r="552" spans="1:26" ht="25.5" customHeight="1">
      <c r="A552" s="229"/>
      <c r="B552" s="233"/>
      <c r="C552" s="233"/>
      <c r="D552" s="233"/>
      <c r="E552" s="229"/>
      <c r="F552" s="229"/>
      <c r="G552" s="229"/>
      <c r="H552" s="229"/>
      <c r="I552" s="233"/>
      <c r="J552" s="229"/>
      <c r="K552" s="229"/>
      <c r="L552" s="229"/>
      <c r="M552" s="229"/>
      <c r="N552" s="229"/>
      <c r="O552" s="229"/>
      <c r="P552" s="229"/>
      <c r="Q552" s="229"/>
      <c r="R552" s="229"/>
      <c r="S552" s="229"/>
      <c r="T552" s="229"/>
      <c r="U552" s="229"/>
      <c r="V552" s="229"/>
      <c r="W552" s="229"/>
      <c r="X552" s="229"/>
      <c r="Y552" s="229"/>
      <c r="Z552" s="229"/>
    </row>
    <row r="553" spans="1:26" ht="25.5" customHeight="1">
      <c r="A553" s="229"/>
      <c r="B553" s="233"/>
      <c r="C553" s="233"/>
      <c r="D553" s="233"/>
      <c r="E553" s="229"/>
      <c r="F553" s="229"/>
      <c r="G553" s="229"/>
      <c r="H553" s="229"/>
      <c r="I553" s="233"/>
      <c r="J553" s="229"/>
      <c r="K553" s="229"/>
      <c r="L553" s="229"/>
      <c r="M553" s="229"/>
      <c r="N553" s="229"/>
      <c r="O553" s="229"/>
      <c r="P553" s="229"/>
      <c r="Q553" s="229"/>
      <c r="R553" s="229"/>
      <c r="S553" s="229"/>
      <c r="T553" s="229"/>
      <c r="U553" s="229"/>
      <c r="V553" s="229"/>
      <c r="W553" s="229"/>
      <c r="X553" s="229"/>
      <c r="Y553" s="229"/>
      <c r="Z553" s="229"/>
    </row>
    <row r="554" spans="1:26" ht="25.5" customHeight="1">
      <c r="A554" s="229"/>
      <c r="B554" s="233"/>
      <c r="C554" s="233"/>
      <c r="D554" s="233"/>
      <c r="E554" s="229"/>
      <c r="F554" s="229"/>
      <c r="G554" s="229"/>
      <c r="H554" s="229"/>
      <c r="I554" s="233"/>
      <c r="J554" s="229"/>
      <c r="K554" s="229"/>
      <c r="L554" s="229"/>
      <c r="M554" s="229"/>
      <c r="N554" s="229"/>
      <c r="O554" s="229"/>
      <c r="P554" s="229"/>
      <c r="Q554" s="229"/>
      <c r="R554" s="229"/>
      <c r="S554" s="229"/>
      <c r="T554" s="229"/>
      <c r="U554" s="229"/>
      <c r="V554" s="229"/>
      <c r="W554" s="229"/>
      <c r="X554" s="229"/>
      <c r="Y554" s="229"/>
      <c r="Z554" s="229"/>
    </row>
    <row r="555" spans="1:26" ht="25.5" customHeight="1">
      <c r="A555" s="229"/>
      <c r="B555" s="233"/>
      <c r="C555" s="233"/>
      <c r="D555" s="233"/>
      <c r="E555" s="229"/>
      <c r="F555" s="229"/>
      <c r="G555" s="229"/>
      <c r="H555" s="229"/>
      <c r="I555" s="233"/>
      <c r="J555" s="229"/>
      <c r="K555" s="229"/>
      <c r="L555" s="229"/>
      <c r="M555" s="229"/>
      <c r="N555" s="229"/>
      <c r="O555" s="229"/>
      <c r="P555" s="229"/>
      <c r="Q555" s="229"/>
      <c r="R555" s="229"/>
      <c r="S555" s="229"/>
      <c r="T555" s="229"/>
      <c r="U555" s="229"/>
      <c r="V555" s="229"/>
      <c r="W555" s="229"/>
      <c r="X555" s="229"/>
      <c r="Y555" s="229"/>
      <c r="Z555" s="229"/>
    </row>
    <row r="556" spans="1:26" ht="25.5" customHeight="1">
      <c r="A556" s="229"/>
      <c r="B556" s="233"/>
      <c r="C556" s="233"/>
      <c r="D556" s="233"/>
      <c r="E556" s="229"/>
      <c r="F556" s="229"/>
      <c r="G556" s="229"/>
      <c r="H556" s="229"/>
      <c r="I556" s="233"/>
      <c r="J556" s="229"/>
      <c r="K556" s="229"/>
      <c r="L556" s="229"/>
      <c r="M556" s="229"/>
      <c r="N556" s="229"/>
      <c r="O556" s="229"/>
      <c r="P556" s="229"/>
      <c r="Q556" s="229"/>
      <c r="R556" s="229"/>
      <c r="S556" s="229"/>
      <c r="T556" s="229"/>
      <c r="U556" s="229"/>
      <c r="V556" s="229"/>
      <c r="W556" s="229"/>
      <c r="X556" s="229"/>
      <c r="Y556" s="229"/>
      <c r="Z556" s="229"/>
    </row>
    <row r="557" spans="1:26" ht="25.5" customHeight="1">
      <c r="A557" s="229"/>
      <c r="B557" s="233"/>
      <c r="C557" s="233"/>
      <c r="D557" s="233"/>
      <c r="E557" s="229"/>
      <c r="F557" s="229"/>
      <c r="G557" s="229"/>
      <c r="H557" s="229"/>
      <c r="I557" s="233"/>
      <c r="J557" s="229"/>
      <c r="K557" s="229"/>
      <c r="L557" s="229"/>
      <c r="M557" s="229"/>
      <c r="N557" s="229"/>
      <c r="O557" s="229"/>
      <c r="P557" s="229"/>
      <c r="Q557" s="229"/>
      <c r="R557" s="229"/>
      <c r="S557" s="229"/>
      <c r="T557" s="229"/>
      <c r="U557" s="229"/>
      <c r="V557" s="229"/>
      <c r="W557" s="229"/>
      <c r="X557" s="229"/>
      <c r="Y557" s="229"/>
      <c r="Z557" s="229"/>
    </row>
    <row r="558" spans="1:26" ht="25.5" customHeight="1">
      <c r="A558" s="229"/>
      <c r="B558" s="233"/>
      <c r="C558" s="233"/>
      <c r="D558" s="233"/>
      <c r="E558" s="229"/>
      <c r="F558" s="229"/>
      <c r="G558" s="229"/>
      <c r="H558" s="229"/>
      <c r="I558" s="233"/>
      <c r="J558" s="229"/>
      <c r="K558" s="229"/>
      <c r="L558" s="229"/>
      <c r="M558" s="229"/>
      <c r="N558" s="229"/>
      <c r="O558" s="229"/>
      <c r="P558" s="229"/>
      <c r="Q558" s="229"/>
      <c r="R558" s="229"/>
      <c r="S558" s="229"/>
      <c r="T558" s="229"/>
      <c r="U558" s="229"/>
      <c r="V558" s="229"/>
      <c r="W558" s="229"/>
      <c r="X558" s="229"/>
      <c r="Y558" s="229"/>
      <c r="Z558" s="229"/>
    </row>
    <row r="559" spans="1:26" ht="25.5" customHeight="1">
      <c r="A559" s="229"/>
      <c r="B559" s="233"/>
      <c r="C559" s="233"/>
      <c r="D559" s="233"/>
      <c r="E559" s="229"/>
      <c r="F559" s="229"/>
      <c r="G559" s="229"/>
      <c r="H559" s="229"/>
      <c r="I559" s="233"/>
      <c r="J559" s="229"/>
      <c r="K559" s="229"/>
      <c r="L559" s="229"/>
      <c r="M559" s="229"/>
      <c r="N559" s="229"/>
      <c r="O559" s="229"/>
      <c r="P559" s="229"/>
      <c r="Q559" s="229"/>
      <c r="R559" s="229"/>
      <c r="S559" s="229"/>
      <c r="T559" s="229"/>
      <c r="U559" s="229"/>
      <c r="V559" s="229"/>
      <c r="W559" s="229"/>
      <c r="X559" s="229"/>
      <c r="Y559" s="229"/>
      <c r="Z559" s="229"/>
    </row>
    <row r="560" spans="1:26" ht="25.5" customHeight="1">
      <c r="A560" s="229"/>
      <c r="B560" s="233"/>
      <c r="C560" s="233"/>
      <c r="D560" s="233"/>
      <c r="E560" s="229"/>
      <c r="F560" s="229"/>
      <c r="G560" s="229"/>
      <c r="H560" s="229"/>
      <c r="I560" s="233"/>
      <c r="J560" s="229"/>
      <c r="K560" s="229"/>
      <c r="L560" s="229"/>
      <c r="M560" s="229"/>
      <c r="N560" s="229"/>
      <c r="O560" s="229"/>
      <c r="P560" s="229"/>
      <c r="Q560" s="229"/>
      <c r="R560" s="229"/>
      <c r="S560" s="229"/>
      <c r="T560" s="229"/>
      <c r="U560" s="229"/>
      <c r="V560" s="229"/>
      <c r="W560" s="229"/>
      <c r="X560" s="229"/>
      <c r="Y560" s="229"/>
      <c r="Z560" s="229"/>
    </row>
    <row r="561" spans="1:26" ht="25.5" customHeight="1">
      <c r="A561" s="229"/>
      <c r="B561" s="233"/>
      <c r="C561" s="233"/>
      <c r="D561" s="233"/>
      <c r="E561" s="229"/>
      <c r="F561" s="229"/>
      <c r="G561" s="229"/>
      <c r="H561" s="229"/>
      <c r="I561" s="233"/>
      <c r="J561" s="229"/>
      <c r="K561" s="229"/>
      <c r="L561" s="229"/>
      <c r="M561" s="229"/>
      <c r="N561" s="229"/>
      <c r="O561" s="229"/>
      <c r="P561" s="229"/>
      <c r="Q561" s="229"/>
      <c r="R561" s="229"/>
      <c r="S561" s="229"/>
      <c r="T561" s="229"/>
      <c r="U561" s="229"/>
      <c r="V561" s="229"/>
      <c r="W561" s="229"/>
      <c r="X561" s="229"/>
      <c r="Y561" s="229"/>
      <c r="Z561" s="229"/>
    </row>
    <row r="562" spans="1:26" ht="25.5" customHeight="1">
      <c r="A562" s="229"/>
      <c r="B562" s="233"/>
      <c r="C562" s="233"/>
      <c r="D562" s="233"/>
      <c r="E562" s="229"/>
      <c r="F562" s="229"/>
      <c r="G562" s="229"/>
      <c r="H562" s="229"/>
      <c r="I562" s="233"/>
      <c r="J562" s="229"/>
      <c r="K562" s="229"/>
      <c r="L562" s="229"/>
      <c r="M562" s="229"/>
      <c r="N562" s="229"/>
      <c r="O562" s="229"/>
      <c r="P562" s="229"/>
      <c r="Q562" s="229"/>
      <c r="R562" s="229"/>
      <c r="S562" s="229"/>
      <c r="T562" s="229"/>
      <c r="U562" s="229"/>
      <c r="V562" s="229"/>
      <c r="W562" s="229"/>
      <c r="X562" s="229"/>
      <c r="Y562" s="229"/>
      <c r="Z562" s="229"/>
    </row>
    <row r="563" spans="1:26" ht="25.5" customHeight="1">
      <c r="A563" s="229"/>
      <c r="B563" s="233"/>
      <c r="C563" s="233"/>
      <c r="D563" s="233"/>
      <c r="E563" s="229"/>
      <c r="F563" s="229"/>
      <c r="G563" s="229"/>
      <c r="H563" s="229"/>
      <c r="I563" s="233"/>
      <c r="J563" s="229"/>
      <c r="K563" s="229"/>
      <c r="L563" s="229"/>
      <c r="M563" s="229"/>
      <c r="N563" s="229"/>
      <c r="O563" s="229"/>
      <c r="P563" s="229"/>
      <c r="Q563" s="229"/>
      <c r="R563" s="229"/>
      <c r="S563" s="229"/>
      <c r="T563" s="229"/>
      <c r="U563" s="229"/>
      <c r="V563" s="229"/>
      <c r="W563" s="229"/>
      <c r="X563" s="229"/>
      <c r="Y563" s="229"/>
      <c r="Z563" s="229"/>
    </row>
    <row r="564" spans="1:26" ht="25.5" customHeight="1">
      <c r="A564" s="229"/>
      <c r="B564" s="233"/>
      <c r="C564" s="233"/>
      <c r="D564" s="233"/>
      <c r="E564" s="229"/>
      <c r="F564" s="229"/>
      <c r="G564" s="229"/>
      <c r="H564" s="229"/>
      <c r="I564" s="233"/>
      <c r="J564" s="229"/>
      <c r="K564" s="229"/>
      <c r="L564" s="229"/>
      <c r="M564" s="229"/>
      <c r="N564" s="229"/>
      <c r="O564" s="229"/>
      <c r="P564" s="229"/>
      <c r="Q564" s="229"/>
      <c r="R564" s="229"/>
      <c r="S564" s="229"/>
      <c r="T564" s="229"/>
      <c r="U564" s="229"/>
      <c r="V564" s="229"/>
      <c r="W564" s="229"/>
      <c r="X564" s="229"/>
      <c r="Y564" s="229"/>
      <c r="Z564" s="229"/>
    </row>
    <row r="565" spans="1:26" ht="25.5" customHeight="1">
      <c r="A565" s="229"/>
      <c r="B565" s="233"/>
      <c r="C565" s="233"/>
      <c r="D565" s="233"/>
      <c r="E565" s="229"/>
      <c r="F565" s="229"/>
      <c r="G565" s="229"/>
      <c r="H565" s="229"/>
      <c r="I565" s="233"/>
      <c r="J565" s="229"/>
      <c r="K565" s="229"/>
      <c r="L565" s="229"/>
      <c r="M565" s="229"/>
      <c r="N565" s="229"/>
      <c r="O565" s="229"/>
      <c r="P565" s="229"/>
      <c r="Q565" s="229"/>
      <c r="R565" s="229"/>
      <c r="S565" s="229"/>
      <c r="T565" s="229"/>
      <c r="U565" s="229"/>
      <c r="V565" s="229"/>
      <c r="W565" s="229"/>
      <c r="X565" s="229"/>
      <c r="Y565" s="229"/>
      <c r="Z565" s="229"/>
    </row>
    <row r="566" spans="1:26" ht="25.5" customHeight="1">
      <c r="A566" s="229"/>
      <c r="B566" s="233"/>
      <c r="C566" s="233"/>
      <c r="D566" s="233"/>
      <c r="E566" s="229"/>
      <c r="F566" s="229"/>
      <c r="G566" s="229"/>
      <c r="H566" s="229"/>
      <c r="I566" s="233"/>
      <c r="J566" s="229"/>
      <c r="K566" s="229"/>
      <c r="L566" s="229"/>
      <c r="M566" s="229"/>
      <c r="N566" s="229"/>
      <c r="O566" s="229"/>
      <c r="P566" s="229"/>
      <c r="Q566" s="229"/>
      <c r="R566" s="229"/>
      <c r="S566" s="229"/>
      <c r="T566" s="229"/>
      <c r="U566" s="229"/>
      <c r="V566" s="229"/>
      <c r="W566" s="229"/>
      <c r="X566" s="229"/>
      <c r="Y566" s="229"/>
      <c r="Z566" s="229"/>
    </row>
    <row r="567" spans="1:26" ht="25.5" customHeight="1">
      <c r="A567" s="229"/>
      <c r="B567" s="233"/>
      <c r="C567" s="233"/>
      <c r="D567" s="233"/>
      <c r="E567" s="229"/>
      <c r="F567" s="229"/>
      <c r="G567" s="229"/>
      <c r="H567" s="229"/>
      <c r="I567" s="233"/>
      <c r="J567" s="229"/>
      <c r="K567" s="229"/>
      <c r="L567" s="229"/>
      <c r="M567" s="229"/>
      <c r="N567" s="229"/>
      <c r="O567" s="229"/>
      <c r="P567" s="229"/>
      <c r="Q567" s="229"/>
      <c r="R567" s="229"/>
      <c r="S567" s="229"/>
      <c r="T567" s="229"/>
      <c r="U567" s="229"/>
      <c r="V567" s="229"/>
      <c r="W567" s="229"/>
      <c r="X567" s="229"/>
      <c r="Y567" s="229"/>
      <c r="Z567" s="229"/>
    </row>
    <row r="568" spans="1:26" ht="25.5" customHeight="1">
      <c r="A568" s="229"/>
      <c r="B568" s="233"/>
      <c r="C568" s="233"/>
      <c r="D568" s="233"/>
      <c r="E568" s="229"/>
      <c r="F568" s="229"/>
      <c r="G568" s="229"/>
      <c r="H568" s="229"/>
      <c r="I568" s="233"/>
      <c r="J568" s="229"/>
      <c r="K568" s="229"/>
      <c r="L568" s="229"/>
      <c r="M568" s="229"/>
      <c r="N568" s="229"/>
      <c r="O568" s="229"/>
      <c r="P568" s="229"/>
      <c r="Q568" s="229"/>
      <c r="R568" s="229"/>
      <c r="S568" s="229"/>
      <c r="T568" s="229"/>
      <c r="U568" s="229"/>
      <c r="V568" s="229"/>
      <c r="W568" s="229"/>
      <c r="X568" s="229"/>
      <c r="Y568" s="229"/>
      <c r="Z568" s="229"/>
    </row>
    <row r="569" spans="1:26" ht="25.5" customHeight="1">
      <c r="A569" s="229"/>
      <c r="B569" s="233"/>
      <c r="C569" s="233"/>
      <c r="D569" s="233"/>
      <c r="E569" s="229"/>
      <c r="F569" s="229"/>
      <c r="G569" s="229"/>
      <c r="H569" s="229"/>
      <c r="I569" s="233"/>
      <c r="J569" s="229"/>
      <c r="K569" s="229"/>
      <c r="L569" s="229"/>
      <c r="M569" s="229"/>
      <c r="N569" s="229"/>
      <c r="O569" s="229"/>
      <c r="P569" s="229"/>
      <c r="Q569" s="229"/>
      <c r="R569" s="229"/>
      <c r="S569" s="229"/>
      <c r="T569" s="229"/>
      <c r="U569" s="229"/>
      <c r="V569" s="229"/>
      <c r="W569" s="229"/>
      <c r="X569" s="229"/>
      <c r="Y569" s="229"/>
      <c r="Z569" s="229"/>
    </row>
    <row r="570" spans="1:26" ht="25.5" customHeight="1">
      <c r="A570" s="229"/>
      <c r="B570" s="233"/>
      <c r="C570" s="233"/>
      <c r="D570" s="233"/>
      <c r="E570" s="229"/>
      <c r="F570" s="229"/>
      <c r="G570" s="229"/>
      <c r="H570" s="229"/>
      <c r="I570" s="233"/>
      <c r="J570" s="229"/>
      <c r="K570" s="229"/>
      <c r="L570" s="229"/>
      <c r="M570" s="229"/>
      <c r="N570" s="229"/>
      <c r="O570" s="229"/>
      <c r="P570" s="229"/>
      <c r="Q570" s="229"/>
      <c r="R570" s="229"/>
      <c r="S570" s="229"/>
      <c r="T570" s="229"/>
      <c r="U570" s="229"/>
      <c r="V570" s="229"/>
      <c r="W570" s="229"/>
      <c r="X570" s="229"/>
      <c r="Y570" s="229"/>
      <c r="Z570" s="229"/>
    </row>
    <row r="571" spans="1:26" ht="25.5" customHeight="1">
      <c r="A571" s="229"/>
      <c r="B571" s="233"/>
      <c r="C571" s="233"/>
      <c r="D571" s="233"/>
      <c r="E571" s="229"/>
      <c r="F571" s="229"/>
      <c r="G571" s="229"/>
      <c r="H571" s="229"/>
      <c r="I571" s="233"/>
      <c r="J571" s="229"/>
      <c r="K571" s="229"/>
      <c r="L571" s="229"/>
      <c r="M571" s="229"/>
      <c r="N571" s="229"/>
      <c r="O571" s="229"/>
      <c r="P571" s="229"/>
      <c r="Q571" s="229"/>
      <c r="R571" s="229"/>
      <c r="S571" s="229"/>
      <c r="T571" s="229"/>
      <c r="U571" s="229"/>
      <c r="V571" s="229"/>
      <c r="W571" s="229"/>
      <c r="X571" s="229"/>
      <c r="Y571" s="229"/>
      <c r="Z571" s="229"/>
    </row>
    <row r="572" spans="1:26" ht="25.5" customHeight="1">
      <c r="A572" s="229"/>
      <c r="B572" s="233"/>
      <c r="C572" s="233"/>
      <c r="D572" s="233"/>
      <c r="E572" s="229"/>
      <c r="F572" s="229"/>
      <c r="G572" s="229"/>
      <c r="H572" s="229"/>
      <c r="I572" s="233"/>
      <c r="J572" s="229"/>
      <c r="K572" s="229"/>
      <c r="L572" s="229"/>
      <c r="M572" s="229"/>
      <c r="N572" s="229"/>
      <c r="O572" s="229"/>
      <c r="P572" s="229"/>
      <c r="Q572" s="229"/>
      <c r="R572" s="229"/>
      <c r="S572" s="229"/>
      <c r="T572" s="229"/>
      <c r="U572" s="229"/>
      <c r="V572" s="229"/>
      <c r="W572" s="229"/>
      <c r="X572" s="229"/>
      <c r="Y572" s="229"/>
      <c r="Z572" s="229"/>
    </row>
    <row r="573" spans="1:26" ht="25.5" customHeight="1">
      <c r="A573" s="229"/>
      <c r="B573" s="233"/>
      <c r="C573" s="233"/>
      <c r="D573" s="233"/>
      <c r="E573" s="229"/>
      <c r="F573" s="229"/>
      <c r="G573" s="229"/>
      <c r="H573" s="229"/>
      <c r="I573" s="233"/>
      <c r="J573" s="229"/>
      <c r="K573" s="229"/>
      <c r="L573" s="229"/>
      <c r="M573" s="229"/>
      <c r="N573" s="229"/>
      <c r="O573" s="229"/>
      <c r="P573" s="229"/>
      <c r="Q573" s="229"/>
      <c r="R573" s="229"/>
      <c r="S573" s="229"/>
      <c r="T573" s="229"/>
      <c r="U573" s="229"/>
      <c r="V573" s="229"/>
      <c r="W573" s="229"/>
      <c r="X573" s="229"/>
      <c r="Y573" s="229"/>
      <c r="Z573" s="229"/>
    </row>
    <row r="574" spans="1:26" ht="25.5" customHeight="1">
      <c r="A574" s="229"/>
      <c r="B574" s="233"/>
      <c r="C574" s="233"/>
      <c r="D574" s="233"/>
      <c r="E574" s="229"/>
      <c r="F574" s="229"/>
      <c r="G574" s="229"/>
      <c r="H574" s="229"/>
      <c r="I574" s="233"/>
      <c r="J574" s="229"/>
      <c r="K574" s="229"/>
      <c r="L574" s="229"/>
      <c r="M574" s="229"/>
      <c r="N574" s="229"/>
      <c r="O574" s="229"/>
      <c r="P574" s="229"/>
      <c r="Q574" s="229"/>
      <c r="R574" s="229"/>
      <c r="S574" s="229"/>
      <c r="T574" s="229"/>
      <c r="U574" s="229"/>
      <c r="V574" s="229"/>
      <c r="W574" s="229"/>
      <c r="X574" s="229"/>
      <c r="Y574" s="229"/>
      <c r="Z574" s="229"/>
    </row>
    <row r="575" spans="1:26" ht="25.5" customHeight="1">
      <c r="A575" s="229"/>
      <c r="B575" s="233"/>
      <c r="C575" s="233"/>
      <c r="D575" s="233"/>
      <c r="E575" s="229"/>
      <c r="F575" s="229"/>
      <c r="G575" s="229"/>
      <c r="H575" s="229"/>
      <c r="I575" s="233"/>
      <c r="J575" s="229"/>
      <c r="K575" s="229"/>
      <c r="L575" s="229"/>
      <c r="M575" s="229"/>
      <c r="N575" s="229"/>
      <c r="O575" s="229"/>
      <c r="P575" s="229"/>
      <c r="Q575" s="229"/>
      <c r="R575" s="229"/>
      <c r="S575" s="229"/>
      <c r="T575" s="229"/>
      <c r="U575" s="229"/>
      <c r="V575" s="229"/>
      <c r="W575" s="229"/>
      <c r="X575" s="229"/>
      <c r="Y575" s="229"/>
      <c r="Z575" s="229"/>
    </row>
    <row r="576" spans="1:26" ht="25.5" customHeight="1">
      <c r="A576" s="229"/>
      <c r="B576" s="233"/>
      <c r="C576" s="233"/>
      <c r="D576" s="233"/>
      <c r="E576" s="229"/>
      <c r="F576" s="229"/>
      <c r="G576" s="229"/>
      <c r="H576" s="229"/>
      <c r="I576" s="233"/>
      <c r="J576" s="229"/>
      <c r="K576" s="229"/>
      <c r="L576" s="229"/>
      <c r="M576" s="229"/>
      <c r="N576" s="229"/>
      <c r="O576" s="229"/>
      <c r="P576" s="229"/>
      <c r="Q576" s="229"/>
      <c r="R576" s="229"/>
      <c r="S576" s="229"/>
      <c r="T576" s="229"/>
      <c r="U576" s="229"/>
      <c r="V576" s="229"/>
      <c r="W576" s="229"/>
      <c r="X576" s="229"/>
      <c r="Y576" s="229"/>
      <c r="Z576" s="229"/>
    </row>
    <row r="577" spans="1:26" ht="25.5" customHeight="1">
      <c r="A577" s="229"/>
      <c r="B577" s="233"/>
      <c r="C577" s="233"/>
      <c r="D577" s="233"/>
      <c r="E577" s="229"/>
      <c r="F577" s="229"/>
      <c r="G577" s="229"/>
      <c r="H577" s="229"/>
      <c r="I577" s="233"/>
      <c r="J577" s="229"/>
      <c r="K577" s="229"/>
      <c r="L577" s="229"/>
      <c r="M577" s="229"/>
      <c r="N577" s="229"/>
      <c r="O577" s="229"/>
      <c r="P577" s="229"/>
      <c r="Q577" s="229"/>
      <c r="R577" s="229"/>
      <c r="S577" s="229"/>
      <c r="T577" s="229"/>
      <c r="U577" s="229"/>
      <c r="V577" s="229"/>
      <c r="W577" s="229"/>
      <c r="X577" s="229"/>
      <c r="Y577" s="229"/>
      <c r="Z577" s="229"/>
    </row>
    <row r="578" spans="1:26" ht="25.5" customHeight="1">
      <c r="A578" s="229"/>
      <c r="B578" s="233"/>
      <c r="C578" s="233"/>
      <c r="D578" s="233"/>
      <c r="E578" s="229"/>
      <c r="F578" s="229"/>
      <c r="G578" s="229"/>
      <c r="H578" s="229"/>
      <c r="I578" s="233"/>
      <c r="J578" s="229"/>
      <c r="K578" s="229"/>
      <c r="L578" s="229"/>
      <c r="M578" s="229"/>
      <c r="N578" s="229"/>
      <c r="O578" s="229"/>
      <c r="P578" s="229"/>
      <c r="Q578" s="229"/>
      <c r="R578" s="229"/>
      <c r="S578" s="229"/>
      <c r="T578" s="229"/>
      <c r="U578" s="229"/>
      <c r="V578" s="229"/>
      <c r="W578" s="229"/>
      <c r="X578" s="229"/>
      <c r="Y578" s="229"/>
      <c r="Z578" s="229"/>
    </row>
    <row r="579" spans="1:26" ht="25.5" customHeight="1">
      <c r="A579" s="229"/>
      <c r="B579" s="233"/>
      <c r="C579" s="233"/>
      <c r="D579" s="233"/>
      <c r="E579" s="229"/>
      <c r="F579" s="229"/>
      <c r="G579" s="229"/>
      <c r="H579" s="229"/>
      <c r="I579" s="233"/>
      <c r="J579" s="229"/>
      <c r="K579" s="229"/>
      <c r="L579" s="229"/>
      <c r="M579" s="229"/>
      <c r="N579" s="229"/>
      <c r="O579" s="229"/>
      <c r="P579" s="229"/>
      <c r="Q579" s="229"/>
      <c r="R579" s="229"/>
      <c r="S579" s="229"/>
      <c r="T579" s="229"/>
      <c r="U579" s="229"/>
      <c r="V579" s="229"/>
      <c r="W579" s="229"/>
      <c r="X579" s="229"/>
      <c r="Y579" s="229"/>
      <c r="Z579" s="229"/>
    </row>
    <row r="580" spans="1:26" ht="25.5" customHeight="1">
      <c r="A580" s="229"/>
      <c r="B580" s="233"/>
      <c r="C580" s="233"/>
      <c r="D580" s="233"/>
      <c r="E580" s="229"/>
      <c r="F580" s="229"/>
      <c r="G580" s="229"/>
      <c r="H580" s="229"/>
      <c r="I580" s="233"/>
      <c r="J580" s="229"/>
      <c r="K580" s="229"/>
      <c r="L580" s="229"/>
      <c r="M580" s="229"/>
      <c r="N580" s="229"/>
      <c r="O580" s="229"/>
      <c r="P580" s="229"/>
      <c r="Q580" s="229"/>
      <c r="R580" s="229"/>
      <c r="S580" s="229"/>
      <c r="T580" s="229"/>
      <c r="U580" s="229"/>
      <c r="V580" s="229"/>
      <c r="W580" s="229"/>
      <c r="X580" s="229"/>
      <c r="Y580" s="229"/>
      <c r="Z580" s="229"/>
    </row>
    <row r="581" spans="1:26" ht="25.5" customHeight="1">
      <c r="A581" s="229"/>
      <c r="B581" s="233"/>
      <c r="C581" s="233"/>
      <c r="D581" s="233"/>
      <c r="E581" s="229"/>
      <c r="F581" s="229"/>
      <c r="G581" s="229"/>
      <c r="H581" s="229"/>
      <c r="I581" s="233"/>
      <c r="J581" s="229"/>
      <c r="K581" s="229"/>
      <c r="L581" s="229"/>
      <c r="M581" s="229"/>
      <c r="N581" s="229"/>
      <c r="O581" s="229"/>
      <c r="P581" s="229"/>
      <c r="Q581" s="229"/>
      <c r="R581" s="229"/>
      <c r="S581" s="229"/>
      <c r="T581" s="229"/>
      <c r="U581" s="229"/>
      <c r="V581" s="229"/>
      <c r="W581" s="229"/>
      <c r="X581" s="229"/>
      <c r="Y581" s="229"/>
      <c r="Z581" s="229"/>
    </row>
    <row r="582" spans="1:26" ht="25.5" customHeight="1">
      <c r="A582" s="229"/>
      <c r="B582" s="233"/>
      <c r="C582" s="233"/>
      <c r="D582" s="233"/>
      <c r="E582" s="229"/>
      <c r="F582" s="229"/>
      <c r="G582" s="229"/>
      <c r="H582" s="229"/>
      <c r="I582" s="233"/>
      <c r="J582" s="229"/>
      <c r="K582" s="229"/>
      <c r="L582" s="229"/>
      <c r="M582" s="229"/>
      <c r="N582" s="229"/>
      <c r="O582" s="229"/>
      <c r="P582" s="229"/>
      <c r="Q582" s="229"/>
      <c r="R582" s="229"/>
      <c r="S582" s="229"/>
      <c r="T582" s="229"/>
      <c r="U582" s="229"/>
      <c r="V582" s="229"/>
      <c r="W582" s="229"/>
      <c r="X582" s="229"/>
      <c r="Y582" s="229"/>
      <c r="Z582" s="229"/>
    </row>
    <row r="583" spans="1:26" ht="25.5" customHeight="1">
      <c r="A583" s="229"/>
      <c r="B583" s="233"/>
      <c r="C583" s="233"/>
      <c r="D583" s="233"/>
      <c r="E583" s="229"/>
      <c r="F583" s="229"/>
      <c r="G583" s="229"/>
      <c r="H583" s="229"/>
      <c r="I583" s="233"/>
      <c r="J583" s="229"/>
      <c r="K583" s="229"/>
      <c r="L583" s="229"/>
      <c r="M583" s="229"/>
      <c r="N583" s="229"/>
      <c r="O583" s="229"/>
      <c r="P583" s="229"/>
      <c r="Q583" s="229"/>
      <c r="R583" s="229"/>
      <c r="S583" s="229"/>
      <c r="T583" s="229"/>
      <c r="U583" s="229"/>
      <c r="V583" s="229"/>
      <c r="W583" s="229"/>
      <c r="X583" s="229"/>
      <c r="Y583" s="229"/>
      <c r="Z583" s="229"/>
    </row>
    <row r="584" spans="1:26" ht="25.5" customHeight="1">
      <c r="A584" s="229"/>
      <c r="B584" s="233"/>
      <c r="C584" s="233"/>
      <c r="D584" s="233"/>
      <c r="E584" s="229"/>
      <c r="F584" s="229"/>
      <c r="G584" s="229"/>
      <c r="H584" s="229"/>
      <c r="I584" s="233"/>
      <c r="J584" s="229"/>
      <c r="K584" s="229"/>
      <c r="L584" s="229"/>
      <c r="M584" s="229"/>
      <c r="N584" s="229"/>
      <c r="O584" s="229"/>
      <c r="P584" s="229"/>
      <c r="Q584" s="229"/>
      <c r="R584" s="229"/>
      <c r="S584" s="229"/>
      <c r="T584" s="229"/>
      <c r="U584" s="229"/>
      <c r="V584" s="229"/>
      <c r="W584" s="229"/>
      <c r="X584" s="229"/>
      <c r="Y584" s="229"/>
      <c r="Z584" s="229"/>
    </row>
    <row r="585" spans="1:26" ht="25.5" customHeight="1">
      <c r="A585" s="229"/>
      <c r="B585" s="233"/>
      <c r="C585" s="233"/>
      <c r="D585" s="233"/>
      <c r="E585" s="229"/>
      <c r="F585" s="229"/>
      <c r="G585" s="229"/>
      <c r="H585" s="229"/>
      <c r="I585" s="233"/>
      <c r="J585" s="229"/>
      <c r="K585" s="229"/>
      <c r="L585" s="229"/>
      <c r="M585" s="229"/>
      <c r="N585" s="229"/>
      <c r="O585" s="229"/>
      <c r="P585" s="229"/>
      <c r="Q585" s="229"/>
      <c r="R585" s="229"/>
      <c r="S585" s="229"/>
      <c r="T585" s="229"/>
      <c r="U585" s="229"/>
      <c r="V585" s="229"/>
      <c r="W585" s="229"/>
      <c r="X585" s="229"/>
      <c r="Y585" s="229"/>
      <c r="Z585" s="229"/>
    </row>
    <row r="586" spans="1:26" ht="25.5" customHeight="1">
      <c r="A586" s="229"/>
      <c r="B586" s="233"/>
      <c r="C586" s="233"/>
      <c r="D586" s="233"/>
      <c r="E586" s="229"/>
      <c r="F586" s="229"/>
      <c r="G586" s="229"/>
      <c r="H586" s="229"/>
      <c r="I586" s="233"/>
      <c r="J586" s="229"/>
      <c r="K586" s="229"/>
      <c r="L586" s="229"/>
      <c r="M586" s="229"/>
      <c r="N586" s="229"/>
      <c r="O586" s="229"/>
      <c r="P586" s="229"/>
      <c r="Q586" s="229"/>
      <c r="R586" s="229"/>
      <c r="S586" s="229"/>
      <c r="T586" s="229"/>
      <c r="U586" s="229"/>
      <c r="V586" s="229"/>
      <c r="W586" s="229"/>
      <c r="X586" s="229"/>
      <c r="Y586" s="229"/>
      <c r="Z586" s="229"/>
    </row>
    <row r="587" spans="1:26" ht="25.5" customHeight="1">
      <c r="A587" s="229"/>
      <c r="B587" s="233"/>
      <c r="C587" s="233"/>
      <c r="D587" s="233"/>
      <c r="E587" s="229"/>
      <c r="F587" s="229"/>
      <c r="G587" s="229"/>
      <c r="H587" s="229"/>
      <c r="I587" s="233"/>
      <c r="J587" s="229"/>
      <c r="K587" s="229"/>
      <c r="L587" s="229"/>
      <c r="M587" s="229"/>
      <c r="N587" s="229"/>
      <c r="O587" s="229"/>
      <c r="P587" s="229"/>
      <c r="Q587" s="229"/>
      <c r="R587" s="229"/>
      <c r="S587" s="229"/>
      <c r="T587" s="229"/>
      <c r="U587" s="229"/>
      <c r="V587" s="229"/>
      <c r="W587" s="229"/>
      <c r="X587" s="229"/>
      <c r="Y587" s="229"/>
      <c r="Z587" s="229"/>
    </row>
    <row r="588" spans="1:26" ht="25.5" customHeight="1">
      <c r="A588" s="229"/>
      <c r="B588" s="233"/>
      <c r="C588" s="233"/>
      <c r="D588" s="233"/>
      <c r="E588" s="229"/>
      <c r="F588" s="229"/>
      <c r="G588" s="229"/>
      <c r="H588" s="229"/>
      <c r="I588" s="233"/>
      <c r="J588" s="229"/>
      <c r="K588" s="229"/>
      <c r="L588" s="229"/>
      <c r="M588" s="229"/>
      <c r="N588" s="229"/>
      <c r="O588" s="229"/>
      <c r="P588" s="229"/>
      <c r="Q588" s="229"/>
      <c r="R588" s="229"/>
      <c r="S588" s="229"/>
      <c r="T588" s="229"/>
      <c r="U588" s="229"/>
      <c r="V588" s="229"/>
      <c r="W588" s="229"/>
      <c r="X588" s="229"/>
      <c r="Y588" s="229"/>
      <c r="Z588" s="229"/>
    </row>
    <row r="589" spans="1:26" ht="25.5" customHeight="1">
      <c r="A589" s="229"/>
      <c r="B589" s="233"/>
      <c r="C589" s="233"/>
      <c r="D589" s="233"/>
      <c r="E589" s="229"/>
      <c r="F589" s="229"/>
      <c r="G589" s="229"/>
      <c r="H589" s="229"/>
      <c r="I589" s="233"/>
      <c r="J589" s="229"/>
      <c r="K589" s="229"/>
      <c r="L589" s="229"/>
      <c r="M589" s="229"/>
      <c r="N589" s="229"/>
      <c r="O589" s="229"/>
      <c r="P589" s="229"/>
      <c r="Q589" s="229"/>
      <c r="R589" s="229"/>
      <c r="S589" s="229"/>
      <c r="T589" s="229"/>
      <c r="U589" s="229"/>
      <c r="V589" s="229"/>
      <c r="W589" s="229"/>
      <c r="X589" s="229"/>
      <c r="Y589" s="229"/>
      <c r="Z589" s="229"/>
    </row>
    <row r="590" spans="1:26" ht="25.5" customHeight="1">
      <c r="A590" s="229"/>
      <c r="B590" s="233"/>
      <c r="C590" s="233"/>
      <c r="D590" s="233"/>
      <c r="E590" s="229"/>
      <c r="F590" s="229"/>
      <c r="G590" s="229"/>
      <c r="H590" s="229"/>
      <c r="I590" s="233"/>
      <c r="J590" s="229"/>
      <c r="K590" s="229"/>
      <c r="L590" s="229"/>
      <c r="M590" s="229"/>
      <c r="N590" s="229"/>
      <c r="O590" s="229"/>
      <c r="P590" s="229"/>
      <c r="Q590" s="229"/>
      <c r="R590" s="229"/>
      <c r="S590" s="229"/>
      <c r="T590" s="229"/>
      <c r="U590" s="229"/>
      <c r="V590" s="229"/>
      <c r="W590" s="229"/>
      <c r="X590" s="229"/>
      <c r="Y590" s="229"/>
      <c r="Z590" s="229"/>
    </row>
    <row r="591" spans="1:26" ht="25.5" customHeight="1">
      <c r="A591" s="229"/>
      <c r="B591" s="233"/>
      <c r="C591" s="233"/>
      <c r="D591" s="233"/>
      <c r="E591" s="229"/>
      <c r="F591" s="229"/>
      <c r="G591" s="229"/>
      <c r="H591" s="229"/>
      <c r="I591" s="233"/>
      <c r="J591" s="229"/>
      <c r="K591" s="229"/>
      <c r="L591" s="229"/>
      <c r="M591" s="229"/>
      <c r="N591" s="229"/>
      <c r="O591" s="229"/>
      <c r="P591" s="229"/>
      <c r="Q591" s="229"/>
      <c r="R591" s="229"/>
      <c r="S591" s="229"/>
      <c r="T591" s="229"/>
      <c r="U591" s="229"/>
      <c r="V591" s="229"/>
      <c r="W591" s="229"/>
      <c r="X591" s="229"/>
      <c r="Y591" s="229"/>
      <c r="Z591" s="229"/>
    </row>
    <row r="592" spans="1:26" ht="25.5" customHeight="1">
      <c r="A592" s="229"/>
      <c r="B592" s="233"/>
      <c r="C592" s="233"/>
      <c r="D592" s="233"/>
      <c r="E592" s="229"/>
      <c r="F592" s="229"/>
      <c r="G592" s="229"/>
      <c r="H592" s="229"/>
      <c r="I592" s="233"/>
      <c r="J592" s="229"/>
      <c r="K592" s="229"/>
      <c r="L592" s="229"/>
      <c r="M592" s="229"/>
      <c r="N592" s="229"/>
      <c r="O592" s="229"/>
      <c r="P592" s="229"/>
      <c r="Q592" s="229"/>
      <c r="R592" s="229"/>
      <c r="S592" s="229"/>
      <c r="T592" s="229"/>
      <c r="U592" s="229"/>
      <c r="V592" s="229"/>
      <c r="W592" s="229"/>
      <c r="X592" s="229"/>
      <c r="Y592" s="229"/>
      <c r="Z592" s="229"/>
    </row>
    <row r="593" spans="1:26" ht="25.5" customHeight="1">
      <c r="A593" s="229"/>
      <c r="B593" s="233"/>
      <c r="C593" s="233"/>
      <c r="D593" s="233"/>
      <c r="E593" s="229"/>
      <c r="F593" s="229"/>
      <c r="G593" s="229"/>
      <c r="H593" s="229"/>
      <c r="I593" s="233"/>
      <c r="J593" s="229"/>
      <c r="K593" s="229"/>
      <c r="L593" s="229"/>
      <c r="M593" s="229"/>
      <c r="N593" s="229"/>
      <c r="O593" s="229"/>
      <c r="P593" s="229"/>
      <c r="Q593" s="229"/>
      <c r="R593" s="229"/>
      <c r="S593" s="229"/>
      <c r="T593" s="229"/>
      <c r="U593" s="229"/>
      <c r="V593" s="229"/>
      <c r="W593" s="229"/>
      <c r="X593" s="229"/>
      <c r="Y593" s="229"/>
      <c r="Z593" s="229"/>
    </row>
    <row r="594" spans="1:26" ht="25.5" customHeight="1">
      <c r="A594" s="229"/>
      <c r="B594" s="233"/>
      <c r="C594" s="233"/>
      <c r="D594" s="233"/>
      <c r="E594" s="229"/>
      <c r="F594" s="229"/>
      <c r="G594" s="229"/>
      <c r="H594" s="229"/>
      <c r="I594" s="233"/>
      <c r="J594" s="229"/>
      <c r="K594" s="229"/>
      <c r="L594" s="229"/>
      <c r="M594" s="229"/>
      <c r="N594" s="229"/>
      <c r="O594" s="229"/>
      <c r="P594" s="229"/>
      <c r="Q594" s="229"/>
      <c r="R594" s="229"/>
      <c r="S594" s="229"/>
      <c r="T594" s="229"/>
      <c r="U594" s="229"/>
      <c r="V594" s="229"/>
      <c r="W594" s="229"/>
      <c r="X594" s="229"/>
      <c r="Y594" s="229"/>
      <c r="Z594" s="229"/>
    </row>
    <row r="595" spans="1:26" ht="25.5" customHeight="1">
      <c r="A595" s="229"/>
      <c r="B595" s="233"/>
      <c r="C595" s="233"/>
      <c r="D595" s="233"/>
      <c r="E595" s="229"/>
      <c r="F595" s="229"/>
      <c r="G595" s="229"/>
      <c r="H595" s="229"/>
      <c r="I595" s="233"/>
      <c r="J595" s="229"/>
      <c r="K595" s="229"/>
      <c r="L595" s="229"/>
      <c r="M595" s="229"/>
      <c r="N595" s="229"/>
      <c r="O595" s="229"/>
      <c r="P595" s="229"/>
      <c r="Q595" s="229"/>
      <c r="R595" s="229"/>
      <c r="S595" s="229"/>
      <c r="T595" s="229"/>
      <c r="U595" s="229"/>
      <c r="V595" s="229"/>
      <c r="W595" s="229"/>
      <c r="X595" s="229"/>
      <c r="Y595" s="229"/>
      <c r="Z595" s="229"/>
    </row>
    <row r="596" spans="1:26" ht="25.5" customHeight="1">
      <c r="A596" s="229"/>
      <c r="B596" s="233"/>
      <c r="C596" s="233"/>
      <c r="D596" s="233"/>
      <c r="E596" s="229"/>
      <c r="F596" s="229"/>
      <c r="G596" s="229"/>
      <c r="H596" s="229"/>
      <c r="I596" s="233"/>
      <c r="J596" s="229"/>
      <c r="K596" s="229"/>
      <c r="L596" s="229"/>
      <c r="M596" s="229"/>
      <c r="N596" s="229"/>
      <c r="O596" s="229"/>
      <c r="P596" s="229"/>
      <c r="Q596" s="229"/>
      <c r="R596" s="229"/>
      <c r="S596" s="229"/>
      <c r="T596" s="229"/>
      <c r="U596" s="229"/>
      <c r="V596" s="229"/>
      <c r="W596" s="229"/>
      <c r="X596" s="229"/>
      <c r="Y596" s="229"/>
      <c r="Z596" s="229"/>
    </row>
    <row r="597" spans="1:26" ht="25.5" customHeight="1">
      <c r="A597" s="229"/>
      <c r="B597" s="233"/>
      <c r="C597" s="233"/>
      <c r="D597" s="233"/>
      <c r="E597" s="229"/>
      <c r="F597" s="229"/>
      <c r="G597" s="229"/>
      <c r="H597" s="229"/>
      <c r="I597" s="233"/>
      <c r="J597" s="229"/>
      <c r="K597" s="229"/>
      <c r="L597" s="229"/>
      <c r="M597" s="229"/>
      <c r="N597" s="229"/>
      <c r="O597" s="229"/>
      <c r="P597" s="229"/>
      <c r="Q597" s="229"/>
      <c r="R597" s="229"/>
      <c r="S597" s="229"/>
      <c r="T597" s="229"/>
      <c r="U597" s="229"/>
      <c r="V597" s="229"/>
      <c r="W597" s="229"/>
      <c r="X597" s="229"/>
      <c r="Y597" s="229"/>
      <c r="Z597" s="229"/>
    </row>
    <row r="598" spans="1:26" ht="25.5" customHeight="1">
      <c r="A598" s="229"/>
      <c r="B598" s="233"/>
      <c r="C598" s="233"/>
      <c r="D598" s="233"/>
      <c r="E598" s="229"/>
      <c r="F598" s="229"/>
      <c r="G598" s="229"/>
      <c r="H598" s="229"/>
      <c r="I598" s="233"/>
      <c r="J598" s="229"/>
      <c r="K598" s="229"/>
      <c r="L598" s="229"/>
      <c r="M598" s="229"/>
      <c r="N598" s="229"/>
      <c r="O598" s="229"/>
      <c r="P598" s="229"/>
      <c r="Q598" s="229"/>
      <c r="R598" s="229"/>
      <c r="S598" s="229"/>
      <c r="T598" s="229"/>
      <c r="U598" s="229"/>
      <c r="V598" s="229"/>
      <c r="W598" s="229"/>
      <c r="X598" s="229"/>
      <c r="Y598" s="229"/>
      <c r="Z598" s="229"/>
    </row>
    <row r="599" spans="1:26" ht="25.5" customHeight="1">
      <c r="A599" s="229"/>
      <c r="B599" s="233"/>
      <c r="C599" s="233"/>
      <c r="D599" s="233"/>
      <c r="E599" s="229"/>
      <c r="F599" s="229"/>
      <c r="G599" s="229"/>
      <c r="H599" s="229"/>
      <c r="I599" s="233"/>
      <c r="J599" s="229"/>
      <c r="K599" s="229"/>
      <c r="L599" s="229"/>
      <c r="M599" s="229"/>
      <c r="N599" s="229"/>
      <c r="O599" s="229"/>
      <c r="P599" s="229"/>
      <c r="Q599" s="229"/>
      <c r="R599" s="229"/>
      <c r="S599" s="229"/>
      <c r="T599" s="229"/>
      <c r="U599" s="229"/>
      <c r="V599" s="229"/>
      <c r="W599" s="229"/>
      <c r="X599" s="229"/>
      <c r="Y599" s="229"/>
      <c r="Z599" s="229"/>
    </row>
    <row r="600" spans="1:26" ht="25.5" customHeight="1">
      <c r="A600" s="229"/>
      <c r="B600" s="233"/>
      <c r="C600" s="233"/>
      <c r="D600" s="233"/>
      <c r="E600" s="229"/>
      <c r="F600" s="229"/>
      <c r="G600" s="229"/>
      <c r="H600" s="229"/>
      <c r="I600" s="233"/>
      <c r="J600" s="229"/>
      <c r="K600" s="229"/>
      <c r="L600" s="229"/>
      <c r="M600" s="229"/>
      <c r="N600" s="229"/>
      <c r="O600" s="229"/>
      <c r="P600" s="229"/>
      <c r="Q600" s="229"/>
      <c r="R600" s="229"/>
      <c r="S600" s="229"/>
      <c r="T600" s="229"/>
      <c r="U600" s="229"/>
      <c r="V600" s="229"/>
      <c r="W600" s="229"/>
      <c r="X600" s="229"/>
      <c r="Y600" s="229"/>
      <c r="Z600" s="229"/>
    </row>
    <row r="601" spans="1:26" ht="25.5" customHeight="1">
      <c r="A601" s="229"/>
      <c r="B601" s="233"/>
      <c r="C601" s="233"/>
      <c r="D601" s="233"/>
      <c r="E601" s="229"/>
      <c r="F601" s="229"/>
      <c r="G601" s="229"/>
      <c r="H601" s="229"/>
      <c r="I601" s="233"/>
      <c r="J601" s="229"/>
      <c r="K601" s="229"/>
      <c r="L601" s="229"/>
      <c r="M601" s="229"/>
      <c r="N601" s="229"/>
      <c r="O601" s="229"/>
      <c r="P601" s="229"/>
      <c r="Q601" s="229"/>
      <c r="R601" s="229"/>
      <c r="S601" s="229"/>
      <c r="T601" s="229"/>
      <c r="U601" s="229"/>
      <c r="V601" s="229"/>
      <c r="W601" s="229"/>
      <c r="X601" s="229"/>
      <c r="Y601" s="229"/>
      <c r="Z601" s="229"/>
    </row>
    <row r="602" spans="1:26" ht="25.5" customHeight="1">
      <c r="A602" s="229"/>
      <c r="B602" s="233"/>
      <c r="C602" s="233"/>
      <c r="D602" s="233"/>
      <c r="E602" s="229"/>
      <c r="F602" s="229"/>
      <c r="G602" s="229"/>
      <c r="H602" s="229"/>
      <c r="I602" s="233"/>
      <c r="J602" s="229"/>
      <c r="K602" s="229"/>
      <c r="L602" s="229"/>
      <c r="M602" s="229"/>
      <c r="N602" s="229"/>
      <c r="O602" s="229"/>
      <c r="P602" s="229"/>
      <c r="Q602" s="229"/>
      <c r="R602" s="229"/>
      <c r="S602" s="229"/>
      <c r="T602" s="229"/>
      <c r="U602" s="229"/>
      <c r="V602" s="229"/>
      <c r="W602" s="229"/>
      <c r="X602" s="229"/>
      <c r="Y602" s="229"/>
      <c r="Z602" s="229"/>
    </row>
    <row r="603" spans="1:26" ht="25.5" customHeight="1">
      <c r="A603" s="229"/>
      <c r="B603" s="233"/>
      <c r="C603" s="233"/>
      <c r="D603" s="233"/>
      <c r="E603" s="229"/>
      <c r="F603" s="229"/>
      <c r="G603" s="229"/>
      <c r="H603" s="229"/>
      <c r="I603" s="233"/>
      <c r="J603" s="229"/>
      <c r="K603" s="229"/>
      <c r="L603" s="229"/>
      <c r="M603" s="229"/>
      <c r="N603" s="229"/>
      <c r="O603" s="229"/>
      <c r="P603" s="229"/>
      <c r="Q603" s="229"/>
      <c r="R603" s="229"/>
      <c r="S603" s="229"/>
      <c r="T603" s="229"/>
      <c r="U603" s="229"/>
      <c r="V603" s="229"/>
      <c r="W603" s="229"/>
      <c r="X603" s="229"/>
      <c r="Y603" s="229"/>
      <c r="Z603" s="229"/>
    </row>
    <row r="604" spans="1:26" ht="25.5" customHeight="1">
      <c r="A604" s="229"/>
      <c r="B604" s="233"/>
      <c r="C604" s="233"/>
      <c r="D604" s="233"/>
      <c r="E604" s="229"/>
      <c r="F604" s="229"/>
      <c r="G604" s="229"/>
      <c r="H604" s="229"/>
      <c r="I604" s="233"/>
      <c r="J604" s="229"/>
      <c r="K604" s="229"/>
      <c r="L604" s="229"/>
      <c r="M604" s="229"/>
      <c r="N604" s="229"/>
      <c r="O604" s="229"/>
      <c r="P604" s="229"/>
      <c r="Q604" s="229"/>
      <c r="R604" s="229"/>
      <c r="S604" s="229"/>
      <c r="T604" s="229"/>
      <c r="U604" s="229"/>
      <c r="V604" s="229"/>
      <c r="W604" s="229"/>
      <c r="X604" s="229"/>
      <c r="Y604" s="229"/>
      <c r="Z604" s="229"/>
    </row>
    <row r="605" spans="1:26" ht="25.5" customHeight="1">
      <c r="A605" s="229"/>
      <c r="B605" s="233"/>
      <c r="C605" s="233"/>
      <c r="D605" s="233"/>
      <c r="E605" s="229"/>
      <c r="F605" s="229"/>
      <c r="G605" s="229"/>
      <c r="H605" s="229"/>
      <c r="I605" s="233"/>
      <c r="J605" s="229"/>
      <c r="K605" s="229"/>
      <c r="L605" s="229"/>
      <c r="M605" s="229"/>
      <c r="N605" s="229"/>
      <c r="O605" s="229"/>
      <c r="P605" s="229"/>
      <c r="Q605" s="229"/>
      <c r="R605" s="229"/>
      <c r="S605" s="229"/>
      <c r="T605" s="229"/>
      <c r="U605" s="229"/>
      <c r="V605" s="229"/>
      <c r="W605" s="229"/>
      <c r="X605" s="229"/>
      <c r="Y605" s="229"/>
      <c r="Z605" s="229"/>
    </row>
    <row r="606" spans="1:26" ht="25.5" customHeight="1">
      <c r="A606" s="229"/>
      <c r="B606" s="233"/>
      <c r="C606" s="233"/>
      <c r="D606" s="233"/>
      <c r="E606" s="229"/>
      <c r="F606" s="229"/>
      <c r="G606" s="229"/>
      <c r="H606" s="229"/>
      <c r="I606" s="233"/>
      <c r="J606" s="229"/>
      <c r="K606" s="229"/>
      <c r="L606" s="229"/>
      <c r="M606" s="229"/>
      <c r="N606" s="229"/>
      <c r="O606" s="229"/>
      <c r="P606" s="229"/>
      <c r="Q606" s="229"/>
      <c r="R606" s="229"/>
      <c r="S606" s="229"/>
      <c r="T606" s="229"/>
      <c r="U606" s="229"/>
      <c r="V606" s="229"/>
      <c r="W606" s="229"/>
      <c r="X606" s="229"/>
      <c r="Y606" s="229"/>
      <c r="Z606" s="229"/>
    </row>
    <row r="607" spans="1:26" ht="25.5" customHeight="1">
      <c r="A607" s="229"/>
      <c r="B607" s="233"/>
      <c r="C607" s="233"/>
      <c r="D607" s="233"/>
      <c r="E607" s="229"/>
      <c r="F607" s="229"/>
      <c r="G607" s="229"/>
      <c r="H607" s="229"/>
      <c r="I607" s="233"/>
      <c r="J607" s="229"/>
      <c r="K607" s="229"/>
      <c r="L607" s="229"/>
      <c r="M607" s="229"/>
      <c r="N607" s="229"/>
      <c r="O607" s="229"/>
      <c r="P607" s="229"/>
      <c r="Q607" s="229"/>
      <c r="R607" s="229"/>
      <c r="S607" s="229"/>
      <c r="T607" s="229"/>
      <c r="U607" s="229"/>
      <c r="V607" s="229"/>
      <c r="W607" s="229"/>
      <c r="X607" s="229"/>
      <c r="Y607" s="229"/>
      <c r="Z607" s="229"/>
    </row>
    <row r="608" spans="1:26" ht="25.5" customHeight="1">
      <c r="A608" s="229"/>
      <c r="B608" s="233"/>
      <c r="C608" s="233"/>
      <c r="D608" s="233"/>
      <c r="E608" s="229"/>
      <c r="F608" s="229"/>
      <c r="G608" s="229"/>
      <c r="H608" s="229"/>
      <c r="I608" s="233"/>
      <c r="J608" s="229"/>
      <c r="K608" s="229"/>
      <c r="L608" s="229"/>
      <c r="M608" s="229"/>
      <c r="N608" s="229"/>
      <c r="O608" s="229"/>
      <c r="P608" s="229"/>
      <c r="Q608" s="229"/>
      <c r="R608" s="229"/>
      <c r="S608" s="229"/>
      <c r="T608" s="229"/>
      <c r="U608" s="229"/>
      <c r="V608" s="229"/>
      <c r="W608" s="229"/>
      <c r="X608" s="229"/>
      <c r="Y608" s="229"/>
      <c r="Z608" s="229"/>
    </row>
    <row r="609" spans="1:26" ht="25.5" customHeight="1">
      <c r="A609" s="229"/>
      <c r="B609" s="233"/>
      <c r="C609" s="233"/>
      <c r="D609" s="233"/>
      <c r="E609" s="229"/>
      <c r="F609" s="229"/>
      <c r="G609" s="229"/>
      <c r="H609" s="229"/>
      <c r="I609" s="233"/>
      <c r="J609" s="229"/>
      <c r="K609" s="229"/>
      <c r="L609" s="229"/>
      <c r="M609" s="229"/>
      <c r="N609" s="229"/>
      <c r="O609" s="229"/>
      <c r="P609" s="229"/>
      <c r="Q609" s="229"/>
      <c r="R609" s="229"/>
      <c r="S609" s="229"/>
      <c r="T609" s="229"/>
      <c r="U609" s="229"/>
      <c r="V609" s="229"/>
      <c r="W609" s="229"/>
      <c r="X609" s="229"/>
      <c r="Y609" s="229"/>
      <c r="Z609" s="229"/>
    </row>
    <row r="610" spans="1:26" ht="25.5" customHeight="1">
      <c r="A610" s="229"/>
      <c r="B610" s="233"/>
      <c r="C610" s="233"/>
      <c r="D610" s="233"/>
      <c r="E610" s="229"/>
      <c r="F610" s="229"/>
      <c r="G610" s="229"/>
      <c r="H610" s="229"/>
      <c r="I610" s="233"/>
      <c r="J610" s="229"/>
      <c r="K610" s="229"/>
      <c r="L610" s="229"/>
      <c r="M610" s="229"/>
      <c r="N610" s="229"/>
      <c r="O610" s="229"/>
      <c r="P610" s="229"/>
      <c r="Q610" s="229"/>
      <c r="R610" s="229"/>
      <c r="S610" s="229"/>
      <c r="T610" s="229"/>
      <c r="U610" s="229"/>
      <c r="V610" s="229"/>
      <c r="W610" s="229"/>
      <c r="X610" s="229"/>
      <c r="Y610" s="229"/>
      <c r="Z610" s="229"/>
    </row>
    <row r="611" spans="1:26" ht="25.5" customHeight="1">
      <c r="A611" s="229"/>
      <c r="B611" s="233"/>
      <c r="C611" s="233"/>
      <c r="D611" s="233"/>
      <c r="E611" s="229"/>
      <c r="F611" s="229"/>
      <c r="G611" s="229"/>
      <c r="H611" s="229"/>
      <c r="I611" s="233"/>
      <c r="J611" s="229"/>
      <c r="K611" s="229"/>
      <c r="L611" s="229"/>
      <c r="M611" s="229"/>
      <c r="N611" s="229"/>
      <c r="O611" s="229"/>
      <c r="P611" s="229"/>
      <c r="Q611" s="229"/>
      <c r="R611" s="229"/>
      <c r="S611" s="229"/>
      <c r="T611" s="229"/>
      <c r="U611" s="229"/>
      <c r="V611" s="229"/>
      <c r="W611" s="229"/>
      <c r="X611" s="229"/>
      <c r="Y611" s="229"/>
      <c r="Z611" s="229"/>
    </row>
    <row r="612" spans="1:26" ht="25.5" customHeight="1">
      <c r="A612" s="229"/>
      <c r="B612" s="233"/>
      <c r="C612" s="233"/>
      <c r="D612" s="233"/>
      <c r="E612" s="229"/>
      <c r="F612" s="229"/>
      <c r="G612" s="229"/>
      <c r="H612" s="229"/>
      <c r="I612" s="233"/>
      <c r="J612" s="229"/>
      <c r="K612" s="229"/>
      <c r="L612" s="229"/>
      <c r="M612" s="229"/>
      <c r="N612" s="229"/>
      <c r="O612" s="229"/>
      <c r="P612" s="229"/>
      <c r="Q612" s="229"/>
      <c r="R612" s="229"/>
      <c r="S612" s="229"/>
      <c r="T612" s="229"/>
      <c r="U612" s="229"/>
      <c r="V612" s="229"/>
      <c r="W612" s="229"/>
      <c r="X612" s="229"/>
      <c r="Y612" s="229"/>
      <c r="Z612" s="229"/>
    </row>
    <row r="613" spans="1:26" ht="25.5" customHeight="1">
      <c r="A613" s="229"/>
      <c r="B613" s="233"/>
      <c r="C613" s="233"/>
      <c r="D613" s="233"/>
      <c r="E613" s="229"/>
      <c r="F613" s="229"/>
      <c r="G613" s="229"/>
      <c r="H613" s="229"/>
      <c r="I613" s="233"/>
      <c r="J613" s="229"/>
      <c r="K613" s="229"/>
      <c r="L613" s="229"/>
      <c r="M613" s="229"/>
      <c r="N613" s="229"/>
      <c r="O613" s="229"/>
      <c r="P613" s="229"/>
      <c r="Q613" s="229"/>
      <c r="R613" s="229"/>
      <c r="S613" s="229"/>
      <c r="T613" s="229"/>
      <c r="U613" s="229"/>
      <c r="V613" s="229"/>
      <c r="W613" s="229"/>
      <c r="X613" s="229"/>
      <c r="Y613" s="229"/>
      <c r="Z613" s="229"/>
    </row>
    <row r="614" spans="1:26" ht="25.5" customHeight="1">
      <c r="A614" s="229"/>
      <c r="B614" s="233"/>
      <c r="C614" s="233"/>
      <c r="D614" s="233"/>
      <c r="E614" s="229"/>
      <c r="F614" s="229"/>
      <c r="G614" s="229"/>
      <c r="H614" s="229"/>
      <c r="I614" s="233"/>
      <c r="J614" s="229"/>
      <c r="K614" s="229"/>
      <c r="L614" s="229"/>
      <c r="M614" s="229"/>
      <c r="N614" s="229"/>
      <c r="O614" s="229"/>
      <c r="P614" s="229"/>
      <c r="Q614" s="229"/>
      <c r="R614" s="229"/>
      <c r="S614" s="229"/>
      <c r="T614" s="229"/>
      <c r="U614" s="229"/>
      <c r="V614" s="229"/>
      <c r="W614" s="229"/>
      <c r="X614" s="229"/>
      <c r="Y614" s="229"/>
      <c r="Z614" s="229"/>
    </row>
    <row r="615" spans="1:26" ht="25.5" customHeight="1">
      <c r="A615" s="229"/>
      <c r="B615" s="233"/>
      <c r="C615" s="233"/>
      <c r="D615" s="233"/>
      <c r="E615" s="229"/>
      <c r="F615" s="229"/>
      <c r="G615" s="229"/>
      <c r="H615" s="229"/>
      <c r="I615" s="233"/>
      <c r="J615" s="229"/>
      <c r="K615" s="229"/>
      <c r="L615" s="229"/>
      <c r="M615" s="229"/>
      <c r="N615" s="229"/>
      <c r="O615" s="229"/>
      <c r="P615" s="229"/>
      <c r="Q615" s="229"/>
      <c r="R615" s="229"/>
      <c r="S615" s="229"/>
      <c r="T615" s="229"/>
      <c r="U615" s="229"/>
      <c r="V615" s="229"/>
      <c r="W615" s="229"/>
      <c r="X615" s="229"/>
      <c r="Y615" s="229"/>
      <c r="Z615" s="229"/>
    </row>
    <row r="616" spans="1:26" ht="25.5" customHeight="1">
      <c r="A616" s="229"/>
      <c r="B616" s="233"/>
      <c r="C616" s="233"/>
      <c r="D616" s="233"/>
      <c r="E616" s="229"/>
      <c r="F616" s="229"/>
      <c r="G616" s="229"/>
      <c r="H616" s="229"/>
      <c r="I616" s="233"/>
      <c r="J616" s="229"/>
      <c r="K616" s="229"/>
      <c r="L616" s="229"/>
      <c r="M616" s="229"/>
      <c r="N616" s="229"/>
      <c r="O616" s="229"/>
      <c r="P616" s="229"/>
      <c r="Q616" s="229"/>
      <c r="R616" s="229"/>
      <c r="S616" s="229"/>
      <c r="T616" s="229"/>
      <c r="U616" s="229"/>
      <c r="V616" s="229"/>
      <c r="W616" s="229"/>
      <c r="X616" s="229"/>
      <c r="Y616" s="229"/>
      <c r="Z616" s="229"/>
    </row>
    <row r="617" spans="1:26" ht="25.5" customHeight="1">
      <c r="A617" s="229"/>
      <c r="B617" s="233"/>
      <c r="C617" s="233"/>
      <c r="D617" s="233"/>
      <c r="E617" s="229"/>
      <c r="F617" s="229"/>
      <c r="G617" s="229"/>
      <c r="H617" s="229"/>
      <c r="I617" s="233"/>
      <c r="J617" s="229"/>
      <c r="K617" s="229"/>
      <c r="L617" s="229"/>
      <c r="M617" s="229"/>
      <c r="N617" s="229"/>
      <c r="O617" s="229"/>
      <c r="P617" s="229"/>
      <c r="Q617" s="229"/>
      <c r="R617" s="229"/>
      <c r="S617" s="229"/>
      <c r="T617" s="229"/>
      <c r="U617" s="229"/>
      <c r="V617" s="229"/>
      <c r="W617" s="229"/>
      <c r="X617" s="229"/>
      <c r="Y617" s="229"/>
      <c r="Z617" s="229"/>
    </row>
    <row r="618" spans="1:26" ht="25.5" customHeight="1">
      <c r="A618" s="229"/>
      <c r="B618" s="233"/>
      <c r="C618" s="233"/>
      <c r="D618" s="233"/>
      <c r="E618" s="229"/>
      <c r="F618" s="229"/>
      <c r="G618" s="229"/>
      <c r="H618" s="229"/>
      <c r="I618" s="233"/>
      <c r="J618" s="229"/>
      <c r="K618" s="229"/>
      <c r="L618" s="229"/>
      <c r="M618" s="229"/>
      <c r="N618" s="229"/>
      <c r="O618" s="229"/>
      <c r="P618" s="229"/>
      <c r="Q618" s="229"/>
      <c r="R618" s="229"/>
      <c r="S618" s="229"/>
      <c r="T618" s="229"/>
      <c r="U618" s="229"/>
      <c r="V618" s="229"/>
      <c r="W618" s="229"/>
      <c r="X618" s="229"/>
      <c r="Y618" s="229"/>
      <c r="Z618" s="229"/>
    </row>
    <row r="619" spans="1:26" ht="25.5" customHeight="1">
      <c r="A619" s="229"/>
      <c r="B619" s="233"/>
      <c r="C619" s="233"/>
      <c r="D619" s="233"/>
      <c r="E619" s="229"/>
      <c r="F619" s="229"/>
      <c r="G619" s="229"/>
      <c r="H619" s="229"/>
      <c r="I619" s="233"/>
      <c r="J619" s="229"/>
      <c r="K619" s="229"/>
      <c r="L619" s="229"/>
      <c r="M619" s="229"/>
      <c r="N619" s="229"/>
      <c r="O619" s="229"/>
      <c r="P619" s="229"/>
      <c r="Q619" s="229"/>
      <c r="R619" s="229"/>
      <c r="S619" s="229"/>
      <c r="T619" s="229"/>
      <c r="U619" s="229"/>
      <c r="V619" s="229"/>
      <c r="W619" s="229"/>
      <c r="X619" s="229"/>
      <c r="Y619" s="229"/>
      <c r="Z619" s="229"/>
    </row>
    <row r="620" spans="1:26" ht="25.5" customHeight="1">
      <c r="A620" s="229"/>
      <c r="B620" s="233"/>
      <c r="C620" s="233"/>
      <c r="D620" s="233"/>
      <c r="E620" s="229"/>
      <c r="F620" s="229"/>
      <c r="G620" s="229"/>
      <c r="H620" s="229"/>
      <c r="I620" s="233"/>
      <c r="J620" s="229"/>
      <c r="K620" s="229"/>
      <c r="L620" s="229"/>
      <c r="M620" s="229"/>
      <c r="N620" s="229"/>
      <c r="O620" s="229"/>
      <c r="P620" s="229"/>
      <c r="Q620" s="229"/>
      <c r="R620" s="229"/>
      <c r="S620" s="229"/>
      <c r="T620" s="229"/>
      <c r="U620" s="229"/>
      <c r="V620" s="229"/>
      <c r="W620" s="229"/>
      <c r="X620" s="229"/>
      <c r="Y620" s="229"/>
      <c r="Z620" s="229"/>
    </row>
    <row r="621" spans="1:26" ht="25.5" customHeight="1">
      <c r="A621" s="229"/>
      <c r="B621" s="233"/>
      <c r="C621" s="233"/>
      <c r="D621" s="233"/>
      <c r="E621" s="229"/>
      <c r="F621" s="229"/>
      <c r="G621" s="229"/>
      <c r="H621" s="229"/>
      <c r="I621" s="233"/>
      <c r="J621" s="229"/>
      <c r="K621" s="229"/>
      <c r="L621" s="229"/>
      <c r="M621" s="229"/>
      <c r="N621" s="229"/>
      <c r="O621" s="229"/>
      <c r="P621" s="229"/>
      <c r="Q621" s="229"/>
      <c r="R621" s="229"/>
      <c r="S621" s="229"/>
      <c r="T621" s="229"/>
      <c r="U621" s="229"/>
      <c r="V621" s="229"/>
      <c r="W621" s="229"/>
      <c r="X621" s="229"/>
      <c r="Y621" s="229"/>
      <c r="Z621" s="229"/>
    </row>
    <row r="622" spans="1:26" ht="25.5" customHeight="1">
      <c r="A622" s="229"/>
      <c r="B622" s="233"/>
      <c r="C622" s="233"/>
      <c r="D622" s="233"/>
      <c r="E622" s="229"/>
      <c r="F622" s="229"/>
      <c r="G622" s="229"/>
      <c r="H622" s="229"/>
      <c r="I622" s="233"/>
      <c r="J622" s="229"/>
      <c r="K622" s="229"/>
      <c r="L622" s="229"/>
      <c r="M622" s="229"/>
      <c r="N622" s="229"/>
      <c r="O622" s="229"/>
      <c r="P622" s="229"/>
      <c r="Q622" s="229"/>
      <c r="R622" s="229"/>
      <c r="S622" s="229"/>
      <c r="T622" s="229"/>
      <c r="U622" s="229"/>
      <c r="V622" s="229"/>
      <c r="W622" s="229"/>
      <c r="X622" s="229"/>
      <c r="Y622" s="229"/>
      <c r="Z622" s="229"/>
    </row>
    <row r="623" spans="1:26" ht="25.5" customHeight="1">
      <c r="A623" s="229"/>
      <c r="B623" s="233"/>
      <c r="C623" s="233"/>
      <c r="D623" s="233"/>
      <c r="E623" s="229"/>
      <c r="F623" s="229"/>
      <c r="G623" s="229"/>
      <c r="H623" s="229"/>
      <c r="I623" s="233"/>
      <c r="J623" s="229"/>
      <c r="K623" s="229"/>
      <c r="L623" s="229"/>
      <c r="M623" s="229"/>
      <c r="N623" s="229"/>
      <c r="O623" s="229"/>
      <c r="P623" s="229"/>
      <c r="Q623" s="229"/>
      <c r="R623" s="229"/>
      <c r="S623" s="229"/>
      <c r="T623" s="229"/>
      <c r="U623" s="229"/>
      <c r="V623" s="229"/>
      <c r="W623" s="229"/>
      <c r="X623" s="229"/>
      <c r="Y623" s="229"/>
      <c r="Z623" s="229"/>
    </row>
    <row r="624" spans="1:26" ht="25.5" customHeight="1">
      <c r="A624" s="229"/>
      <c r="B624" s="233"/>
      <c r="C624" s="233"/>
      <c r="D624" s="233"/>
      <c r="E624" s="229"/>
      <c r="F624" s="229"/>
      <c r="G624" s="229"/>
      <c r="H624" s="229"/>
      <c r="I624" s="233"/>
      <c r="J624" s="229"/>
      <c r="K624" s="229"/>
      <c r="L624" s="229"/>
      <c r="M624" s="229"/>
      <c r="N624" s="229"/>
      <c r="O624" s="229"/>
      <c r="P624" s="229"/>
      <c r="Q624" s="229"/>
      <c r="R624" s="229"/>
      <c r="S624" s="229"/>
      <c r="T624" s="229"/>
      <c r="U624" s="229"/>
      <c r="V624" s="229"/>
      <c r="W624" s="229"/>
      <c r="X624" s="229"/>
      <c r="Y624" s="229"/>
      <c r="Z624" s="229"/>
    </row>
    <row r="625" spans="1:26" ht="25.5" customHeight="1">
      <c r="A625" s="229"/>
      <c r="B625" s="233"/>
      <c r="C625" s="233"/>
      <c r="D625" s="233"/>
      <c r="E625" s="229"/>
      <c r="F625" s="229"/>
      <c r="G625" s="229"/>
      <c r="H625" s="229"/>
      <c r="I625" s="233"/>
      <c r="J625" s="229"/>
      <c r="K625" s="229"/>
      <c r="L625" s="229"/>
      <c r="M625" s="229"/>
      <c r="N625" s="229"/>
      <c r="O625" s="229"/>
      <c r="P625" s="229"/>
      <c r="Q625" s="229"/>
      <c r="R625" s="229"/>
      <c r="S625" s="229"/>
      <c r="T625" s="229"/>
      <c r="U625" s="229"/>
      <c r="V625" s="229"/>
      <c r="W625" s="229"/>
      <c r="X625" s="229"/>
      <c r="Y625" s="229"/>
      <c r="Z625" s="229"/>
    </row>
    <row r="626" spans="1:26" ht="25.5" customHeight="1">
      <c r="A626" s="229"/>
      <c r="B626" s="233"/>
      <c r="C626" s="233"/>
      <c r="D626" s="233"/>
      <c r="E626" s="229"/>
      <c r="F626" s="229"/>
      <c r="G626" s="229"/>
      <c r="H626" s="229"/>
      <c r="I626" s="233"/>
      <c r="J626" s="229"/>
      <c r="K626" s="229"/>
      <c r="L626" s="229"/>
      <c r="M626" s="229"/>
      <c r="N626" s="229"/>
      <c r="O626" s="229"/>
      <c r="P626" s="229"/>
      <c r="Q626" s="229"/>
      <c r="R626" s="229"/>
      <c r="S626" s="229"/>
      <c r="T626" s="229"/>
      <c r="U626" s="229"/>
      <c r="V626" s="229"/>
      <c r="W626" s="229"/>
      <c r="X626" s="229"/>
      <c r="Y626" s="229"/>
      <c r="Z626" s="229"/>
    </row>
    <row r="627" spans="1:26" ht="25.5" customHeight="1">
      <c r="A627" s="229"/>
      <c r="B627" s="233"/>
      <c r="C627" s="233"/>
      <c r="D627" s="233"/>
      <c r="E627" s="229"/>
      <c r="F627" s="229"/>
      <c r="G627" s="229"/>
      <c r="H627" s="229"/>
      <c r="I627" s="233"/>
      <c r="J627" s="229"/>
      <c r="K627" s="229"/>
      <c r="L627" s="229"/>
      <c r="M627" s="229"/>
      <c r="N627" s="229"/>
      <c r="O627" s="229"/>
      <c r="P627" s="229"/>
      <c r="Q627" s="229"/>
      <c r="R627" s="229"/>
      <c r="S627" s="229"/>
      <c r="T627" s="229"/>
      <c r="U627" s="229"/>
      <c r="V627" s="229"/>
      <c r="W627" s="229"/>
      <c r="X627" s="229"/>
      <c r="Y627" s="229"/>
      <c r="Z627" s="229"/>
    </row>
    <row r="628" spans="1:26" ht="25.5" customHeight="1">
      <c r="A628" s="229"/>
      <c r="B628" s="233"/>
      <c r="C628" s="233"/>
      <c r="D628" s="233"/>
      <c r="E628" s="229"/>
      <c r="F628" s="229"/>
      <c r="G628" s="229"/>
      <c r="H628" s="229"/>
      <c r="I628" s="233"/>
      <c r="J628" s="229"/>
      <c r="K628" s="229"/>
      <c r="L628" s="229"/>
      <c r="M628" s="229"/>
      <c r="N628" s="229"/>
      <c r="O628" s="229"/>
      <c r="P628" s="229"/>
      <c r="Q628" s="229"/>
      <c r="R628" s="229"/>
      <c r="S628" s="229"/>
      <c r="T628" s="229"/>
      <c r="U628" s="229"/>
      <c r="V628" s="229"/>
      <c r="W628" s="229"/>
      <c r="X628" s="229"/>
      <c r="Y628" s="229"/>
      <c r="Z628" s="229"/>
    </row>
    <row r="629" spans="1:26" ht="25.5" customHeight="1">
      <c r="A629" s="229"/>
      <c r="B629" s="233"/>
      <c r="C629" s="233"/>
      <c r="D629" s="233"/>
      <c r="E629" s="229"/>
      <c r="F629" s="229"/>
      <c r="G629" s="229"/>
      <c r="H629" s="229"/>
      <c r="I629" s="233"/>
      <c r="J629" s="229"/>
      <c r="K629" s="229"/>
      <c r="L629" s="229"/>
      <c r="M629" s="229"/>
      <c r="N629" s="229"/>
      <c r="O629" s="229"/>
      <c r="P629" s="229"/>
      <c r="Q629" s="229"/>
      <c r="R629" s="229"/>
      <c r="S629" s="229"/>
      <c r="T629" s="229"/>
      <c r="U629" s="229"/>
      <c r="V629" s="229"/>
      <c r="W629" s="229"/>
      <c r="X629" s="229"/>
      <c r="Y629" s="229"/>
      <c r="Z629" s="229"/>
    </row>
    <row r="630" spans="1:26" ht="25.5" customHeight="1">
      <c r="A630" s="229"/>
      <c r="B630" s="233"/>
      <c r="C630" s="233"/>
      <c r="D630" s="233"/>
      <c r="E630" s="229"/>
      <c r="F630" s="229"/>
      <c r="G630" s="229"/>
      <c r="H630" s="229"/>
      <c r="I630" s="233"/>
      <c r="J630" s="229"/>
      <c r="K630" s="229"/>
      <c r="L630" s="229"/>
      <c r="M630" s="229"/>
      <c r="N630" s="229"/>
      <c r="O630" s="229"/>
      <c r="P630" s="229"/>
      <c r="Q630" s="229"/>
      <c r="R630" s="229"/>
      <c r="S630" s="229"/>
      <c r="T630" s="229"/>
      <c r="U630" s="229"/>
      <c r="V630" s="229"/>
      <c r="W630" s="229"/>
      <c r="X630" s="229"/>
      <c r="Y630" s="229"/>
      <c r="Z630" s="229"/>
    </row>
    <row r="631" spans="1:26" ht="25.5" customHeight="1">
      <c r="A631" s="229"/>
      <c r="B631" s="233"/>
      <c r="C631" s="233"/>
      <c r="D631" s="233"/>
      <c r="E631" s="229"/>
      <c r="F631" s="229"/>
      <c r="G631" s="229"/>
      <c r="H631" s="229"/>
      <c r="I631" s="233"/>
      <c r="J631" s="229"/>
      <c r="K631" s="229"/>
      <c r="L631" s="229"/>
      <c r="M631" s="229"/>
      <c r="N631" s="229"/>
      <c r="O631" s="229"/>
      <c r="P631" s="229"/>
      <c r="Q631" s="229"/>
      <c r="R631" s="229"/>
      <c r="S631" s="229"/>
      <c r="T631" s="229"/>
      <c r="U631" s="229"/>
      <c r="V631" s="229"/>
      <c r="W631" s="229"/>
      <c r="X631" s="229"/>
      <c r="Y631" s="229"/>
      <c r="Z631" s="229"/>
    </row>
    <row r="632" spans="1:26" ht="25.5" customHeight="1">
      <c r="A632" s="229"/>
      <c r="B632" s="233"/>
      <c r="C632" s="233"/>
      <c r="D632" s="233"/>
      <c r="E632" s="229"/>
      <c r="F632" s="229"/>
      <c r="G632" s="229"/>
      <c r="H632" s="229"/>
      <c r="I632" s="233"/>
      <c r="J632" s="229"/>
      <c r="K632" s="229"/>
      <c r="L632" s="229"/>
      <c r="M632" s="229"/>
      <c r="N632" s="229"/>
      <c r="O632" s="229"/>
      <c r="P632" s="229"/>
      <c r="Q632" s="229"/>
      <c r="R632" s="229"/>
      <c r="S632" s="229"/>
      <c r="T632" s="229"/>
      <c r="U632" s="229"/>
      <c r="V632" s="229"/>
      <c r="W632" s="229"/>
      <c r="X632" s="229"/>
      <c r="Y632" s="229"/>
      <c r="Z632" s="229"/>
    </row>
    <row r="633" spans="1:26" ht="25.5" customHeight="1">
      <c r="A633" s="229"/>
      <c r="B633" s="233"/>
      <c r="C633" s="233"/>
      <c r="D633" s="233"/>
      <c r="E633" s="229"/>
      <c r="F633" s="229"/>
      <c r="G633" s="229"/>
      <c r="H633" s="229"/>
      <c r="I633" s="233"/>
      <c r="J633" s="229"/>
      <c r="K633" s="229"/>
      <c r="L633" s="229"/>
      <c r="M633" s="229"/>
      <c r="N633" s="229"/>
      <c r="O633" s="229"/>
      <c r="P633" s="229"/>
      <c r="Q633" s="229"/>
      <c r="R633" s="229"/>
      <c r="S633" s="229"/>
      <c r="T633" s="229"/>
      <c r="U633" s="229"/>
      <c r="V633" s="229"/>
      <c r="W633" s="229"/>
      <c r="X633" s="229"/>
      <c r="Y633" s="229"/>
      <c r="Z633" s="229"/>
    </row>
    <row r="634" spans="1:26" ht="25.5" customHeight="1">
      <c r="A634" s="229"/>
      <c r="B634" s="233"/>
      <c r="C634" s="233"/>
      <c r="D634" s="233"/>
      <c r="E634" s="229"/>
      <c r="F634" s="229"/>
      <c r="G634" s="229"/>
      <c r="H634" s="229"/>
      <c r="I634" s="233"/>
      <c r="J634" s="229"/>
      <c r="K634" s="229"/>
      <c r="L634" s="229"/>
      <c r="M634" s="229"/>
      <c r="N634" s="229"/>
      <c r="O634" s="229"/>
      <c r="P634" s="229"/>
      <c r="Q634" s="229"/>
      <c r="R634" s="229"/>
      <c r="S634" s="229"/>
      <c r="T634" s="229"/>
      <c r="U634" s="229"/>
      <c r="V634" s="229"/>
      <c r="W634" s="229"/>
      <c r="X634" s="229"/>
      <c r="Y634" s="229"/>
      <c r="Z634" s="229"/>
    </row>
    <row r="635" spans="1:26" ht="25.5" customHeight="1">
      <c r="A635" s="229"/>
      <c r="B635" s="233"/>
      <c r="C635" s="233"/>
      <c r="D635" s="233"/>
      <c r="E635" s="229"/>
      <c r="F635" s="229"/>
      <c r="G635" s="229"/>
      <c r="H635" s="229"/>
      <c r="I635" s="233"/>
      <c r="J635" s="229"/>
      <c r="K635" s="229"/>
      <c r="L635" s="229"/>
      <c r="M635" s="229"/>
      <c r="N635" s="229"/>
      <c r="O635" s="229"/>
      <c r="P635" s="229"/>
      <c r="Q635" s="229"/>
      <c r="R635" s="229"/>
      <c r="S635" s="229"/>
      <c r="T635" s="229"/>
      <c r="U635" s="229"/>
      <c r="V635" s="229"/>
      <c r="W635" s="229"/>
      <c r="X635" s="229"/>
      <c r="Y635" s="229"/>
      <c r="Z635" s="229"/>
    </row>
    <row r="636" spans="1:26" ht="25.5" customHeight="1">
      <c r="A636" s="229"/>
      <c r="B636" s="233"/>
      <c r="C636" s="233"/>
      <c r="D636" s="233"/>
      <c r="E636" s="229"/>
      <c r="F636" s="229"/>
      <c r="G636" s="229"/>
      <c r="H636" s="229"/>
      <c r="I636" s="233"/>
      <c r="J636" s="229"/>
      <c r="K636" s="229"/>
      <c r="L636" s="229"/>
      <c r="M636" s="229"/>
      <c r="N636" s="229"/>
      <c r="O636" s="229"/>
      <c r="P636" s="229"/>
      <c r="Q636" s="229"/>
      <c r="R636" s="229"/>
      <c r="S636" s="229"/>
      <c r="T636" s="229"/>
      <c r="U636" s="229"/>
      <c r="V636" s="229"/>
      <c r="W636" s="229"/>
      <c r="X636" s="229"/>
      <c r="Y636" s="229"/>
      <c r="Z636" s="229"/>
    </row>
    <row r="637" spans="1:26" ht="25.5" customHeight="1">
      <c r="A637" s="229"/>
      <c r="B637" s="233"/>
      <c r="C637" s="233"/>
      <c r="D637" s="233"/>
      <c r="E637" s="229"/>
      <c r="F637" s="229"/>
      <c r="G637" s="229"/>
      <c r="H637" s="229"/>
      <c r="I637" s="233"/>
      <c r="J637" s="229"/>
      <c r="K637" s="229"/>
      <c r="L637" s="229"/>
      <c r="M637" s="229"/>
      <c r="N637" s="229"/>
      <c r="O637" s="229"/>
      <c r="P637" s="229"/>
      <c r="Q637" s="229"/>
      <c r="R637" s="229"/>
      <c r="S637" s="229"/>
      <c r="T637" s="229"/>
      <c r="U637" s="229"/>
      <c r="V637" s="229"/>
      <c r="W637" s="229"/>
      <c r="X637" s="229"/>
      <c r="Y637" s="229"/>
      <c r="Z637" s="229"/>
    </row>
    <row r="638" spans="1:26" ht="25.5" customHeight="1">
      <c r="A638" s="229"/>
      <c r="B638" s="233"/>
      <c r="C638" s="233"/>
      <c r="D638" s="233"/>
      <c r="E638" s="229"/>
      <c r="F638" s="229"/>
      <c r="G638" s="229"/>
      <c r="H638" s="229"/>
      <c r="I638" s="233"/>
      <c r="J638" s="229"/>
      <c r="K638" s="229"/>
      <c r="L638" s="229"/>
      <c r="M638" s="229"/>
      <c r="N638" s="229"/>
      <c r="O638" s="229"/>
      <c r="P638" s="229"/>
      <c r="Q638" s="229"/>
      <c r="R638" s="229"/>
      <c r="S638" s="229"/>
      <c r="T638" s="229"/>
      <c r="U638" s="229"/>
      <c r="V638" s="229"/>
      <c r="W638" s="229"/>
      <c r="X638" s="229"/>
      <c r="Y638" s="229"/>
      <c r="Z638" s="229"/>
    </row>
    <row r="639" spans="1:26" ht="25.5" customHeight="1">
      <c r="A639" s="229"/>
      <c r="B639" s="233"/>
      <c r="C639" s="233"/>
      <c r="D639" s="233"/>
      <c r="E639" s="229"/>
      <c r="F639" s="229"/>
      <c r="G639" s="229"/>
      <c r="H639" s="229"/>
      <c r="I639" s="233"/>
      <c r="J639" s="229"/>
      <c r="K639" s="229"/>
      <c r="L639" s="229"/>
      <c r="M639" s="229"/>
      <c r="N639" s="229"/>
      <c r="O639" s="229"/>
      <c r="P639" s="229"/>
      <c r="Q639" s="229"/>
      <c r="R639" s="229"/>
      <c r="S639" s="229"/>
      <c r="T639" s="229"/>
      <c r="U639" s="229"/>
      <c r="V639" s="229"/>
      <c r="W639" s="229"/>
      <c r="X639" s="229"/>
      <c r="Y639" s="229"/>
      <c r="Z639" s="229"/>
    </row>
    <row r="640" spans="1:26" ht="25.5" customHeight="1">
      <c r="A640" s="229"/>
      <c r="B640" s="233"/>
      <c r="C640" s="233"/>
      <c r="D640" s="233"/>
      <c r="E640" s="229"/>
      <c r="F640" s="229"/>
      <c r="G640" s="229"/>
      <c r="H640" s="229"/>
      <c r="I640" s="233"/>
      <c r="J640" s="229"/>
      <c r="K640" s="229"/>
      <c r="L640" s="229"/>
      <c r="M640" s="229"/>
      <c r="N640" s="229"/>
      <c r="O640" s="229"/>
      <c r="P640" s="229"/>
      <c r="Q640" s="229"/>
      <c r="R640" s="229"/>
      <c r="S640" s="229"/>
      <c r="T640" s="229"/>
      <c r="U640" s="229"/>
      <c r="V640" s="229"/>
      <c r="W640" s="229"/>
      <c r="X640" s="229"/>
      <c r="Y640" s="229"/>
      <c r="Z640" s="229"/>
    </row>
    <row r="641" spans="1:26" ht="25.5" customHeight="1">
      <c r="A641" s="229"/>
      <c r="B641" s="233"/>
      <c r="C641" s="233"/>
      <c r="D641" s="233"/>
      <c r="E641" s="229"/>
      <c r="F641" s="229"/>
      <c r="G641" s="229"/>
      <c r="H641" s="229"/>
      <c r="I641" s="233"/>
      <c r="J641" s="229"/>
      <c r="K641" s="229"/>
      <c r="L641" s="229"/>
      <c r="M641" s="229"/>
      <c r="N641" s="229"/>
      <c r="O641" s="229"/>
      <c r="P641" s="229"/>
      <c r="Q641" s="229"/>
      <c r="R641" s="229"/>
      <c r="S641" s="229"/>
      <c r="T641" s="229"/>
      <c r="U641" s="229"/>
      <c r="V641" s="229"/>
      <c r="W641" s="229"/>
      <c r="X641" s="229"/>
      <c r="Y641" s="229"/>
      <c r="Z641" s="229"/>
    </row>
    <row r="642" spans="1:26" ht="25.5" customHeight="1">
      <c r="A642" s="229"/>
      <c r="B642" s="233"/>
      <c r="C642" s="233"/>
      <c r="D642" s="233"/>
      <c r="E642" s="229"/>
      <c r="F642" s="229"/>
      <c r="G642" s="229"/>
      <c r="H642" s="229"/>
      <c r="I642" s="233"/>
      <c r="J642" s="229"/>
      <c r="K642" s="229"/>
      <c r="L642" s="229"/>
      <c r="M642" s="229"/>
      <c r="N642" s="229"/>
      <c r="O642" s="229"/>
      <c r="P642" s="229"/>
      <c r="Q642" s="229"/>
      <c r="R642" s="229"/>
      <c r="S642" s="229"/>
      <c r="T642" s="229"/>
      <c r="U642" s="229"/>
      <c r="V642" s="229"/>
      <c r="W642" s="229"/>
      <c r="X642" s="229"/>
      <c r="Y642" s="229"/>
      <c r="Z642" s="229"/>
    </row>
    <row r="643" spans="1:26" ht="25.5" customHeight="1">
      <c r="A643" s="229"/>
      <c r="B643" s="233"/>
      <c r="C643" s="233"/>
      <c r="D643" s="233"/>
      <c r="E643" s="229"/>
      <c r="F643" s="229"/>
      <c r="G643" s="229"/>
      <c r="H643" s="229"/>
      <c r="I643" s="233"/>
      <c r="J643" s="229"/>
      <c r="K643" s="229"/>
      <c r="L643" s="229"/>
      <c r="M643" s="229"/>
      <c r="N643" s="229"/>
      <c r="O643" s="229"/>
      <c r="P643" s="229"/>
      <c r="Q643" s="229"/>
      <c r="R643" s="229"/>
      <c r="S643" s="229"/>
      <c r="T643" s="229"/>
      <c r="U643" s="229"/>
      <c r="V643" s="229"/>
      <c r="W643" s="229"/>
      <c r="X643" s="229"/>
      <c r="Y643" s="229"/>
      <c r="Z643" s="229"/>
    </row>
    <row r="644" spans="1:26" ht="25.5" customHeight="1">
      <c r="A644" s="229"/>
      <c r="B644" s="233"/>
      <c r="C644" s="233"/>
      <c r="D644" s="233"/>
      <c r="E644" s="229"/>
      <c r="F644" s="229"/>
      <c r="G644" s="229"/>
      <c r="H644" s="229"/>
      <c r="I644" s="233"/>
      <c r="J644" s="229"/>
      <c r="K644" s="229"/>
      <c r="L644" s="229"/>
      <c r="M644" s="229"/>
      <c r="N644" s="229"/>
      <c r="O644" s="229"/>
      <c r="P644" s="229"/>
      <c r="Q644" s="229"/>
      <c r="R644" s="229"/>
      <c r="S644" s="229"/>
      <c r="T644" s="229"/>
      <c r="U644" s="229"/>
      <c r="V644" s="229"/>
      <c r="W644" s="229"/>
      <c r="X644" s="229"/>
      <c r="Y644" s="229"/>
      <c r="Z644" s="229"/>
    </row>
    <row r="645" spans="1:26" ht="25.5" customHeight="1">
      <c r="A645" s="229"/>
      <c r="B645" s="233"/>
      <c r="C645" s="233"/>
      <c r="D645" s="233"/>
      <c r="E645" s="229"/>
      <c r="F645" s="229"/>
      <c r="G645" s="229"/>
      <c r="H645" s="229"/>
      <c r="I645" s="233"/>
      <c r="J645" s="229"/>
      <c r="K645" s="229"/>
      <c r="L645" s="229"/>
      <c r="M645" s="229"/>
      <c r="N645" s="229"/>
      <c r="O645" s="229"/>
      <c r="P645" s="229"/>
      <c r="Q645" s="229"/>
      <c r="R645" s="229"/>
      <c r="S645" s="229"/>
      <c r="T645" s="229"/>
      <c r="U645" s="229"/>
      <c r="V645" s="229"/>
      <c r="W645" s="229"/>
      <c r="X645" s="229"/>
      <c r="Y645" s="229"/>
      <c r="Z645" s="229"/>
    </row>
    <row r="646" spans="1:26" ht="25.5" customHeight="1">
      <c r="A646" s="229"/>
      <c r="B646" s="233"/>
      <c r="C646" s="233"/>
      <c r="D646" s="233"/>
      <c r="E646" s="229"/>
      <c r="F646" s="229"/>
      <c r="G646" s="229"/>
      <c r="H646" s="229"/>
      <c r="I646" s="233"/>
      <c r="J646" s="229"/>
      <c r="K646" s="229"/>
      <c r="L646" s="229"/>
      <c r="M646" s="229"/>
      <c r="N646" s="229"/>
      <c r="O646" s="229"/>
      <c r="P646" s="229"/>
      <c r="Q646" s="229"/>
      <c r="R646" s="229"/>
      <c r="S646" s="229"/>
      <c r="T646" s="229"/>
      <c r="U646" s="229"/>
      <c r="V646" s="229"/>
      <c r="W646" s="229"/>
      <c r="X646" s="229"/>
      <c r="Y646" s="229"/>
      <c r="Z646" s="229"/>
    </row>
    <row r="647" spans="1:26" ht="25.5" customHeight="1">
      <c r="A647" s="229"/>
      <c r="B647" s="233"/>
      <c r="C647" s="233"/>
      <c r="D647" s="233"/>
      <c r="E647" s="229"/>
      <c r="F647" s="229"/>
      <c r="G647" s="229"/>
      <c r="H647" s="229"/>
      <c r="I647" s="233"/>
      <c r="J647" s="229"/>
      <c r="K647" s="229"/>
      <c r="L647" s="229"/>
      <c r="M647" s="229"/>
      <c r="N647" s="229"/>
      <c r="O647" s="229"/>
      <c r="P647" s="229"/>
      <c r="Q647" s="229"/>
      <c r="R647" s="229"/>
      <c r="S647" s="229"/>
      <c r="T647" s="229"/>
      <c r="U647" s="229"/>
      <c r="V647" s="229"/>
      <c r="W647" s="229"/>
      <c r="X647" s="229"/>
      <c r="Y647" s="229"/>
      <c r="Z647" s="229"/>
    </row>
    <row r="648" spans="1:26" ht="25.5" customHeight="1">
      <c r="A648" s="229"/>
      <c r="B648" s="233"/>
      <c r="C648" s="233"/>
      <c r="D648" s="233"/>
      <c r="E648" s="229"/>
      <c r="F648" s="229"/>
      <c r="G648" s="229"/>
      <c r="H648" s="229"/>
      <c r="I648" s="233"/>
      <c r="J648" s="229"/>
      <c r="K648" s="229"/>
      <c r="L648" s="229"/>
      <c r="M648" s="229"/>
      <c r="N648" s="229"/>
      <c r="O648" s="229"/>
      <c r="P648" s="229"/>
      <c r="Q648" s="229"/>
      <c r="R648" s="229"/>
      <c r="S648" s="229"/>
      <c r="T648" s="229"/>
      <c r="U648" s="229"/>
      <c r="V648" s="229"/>
      <c r="W648" s="229"/>
      <c r="X648" s="229"/>
      <c r="Y648" s="229"/>
      <c r="Z648" s="229"/>
    </row>
    <row r="649" spans="1:26" ht="25.5" customHeight="1">
      <c r="A649" s="229"/>
      <c r="B649" s="233"/>
      <c r="C649" s="233"/>
      <c r="D649" s="233"/>
      <c r="E649" s="229"/>
      <c r="F649" s="229"/>
      <c r="G649" s="229"/>
      <c r="H649" s="229"/>
      <c r="I649" s="233"/>
      <c r="J649" s="229"/>
      <c r="K649" s="229"/>
      <c r="L649" s="229"/>
      <c r="M649" s="229"/>
      <c r="N649" s="229"/>
      <c r="O649" s="229"/>
      <c r="P649" s="229"/>
      <c r="Q649" s="229"/>
      <c r="R649" s="229"/>
      <c r="S649" s="229"/>
      <c r="T649" s="229"/>
      <c r="U649" s="229"/>
      <c r="V649" s="229"/>
      <c r="W649" s="229"/>
      <c r="X649" s="229"/>
      <c r="Y649" s="229"/>
      <c r="Z649" s="229"/>
    </row>
    <row r="650" spans="1:26" ht="25.5" customHeight="1">
      <c r="A650" s="229"/>
      <c r="B650" s="233"/>
      <c r="C650" s="233"/>
      <c r="D650" s="233"/>
      <c r="E650" s="229"/>
      <c r="F650" s="229"/>
      <c r="G650" s="229"/>
      <c r="H650" s="229"/>
      <c r="I650" s="233"/>
      <c r="J650" s="229"/>
      <c r="K650" s="229"/>
      <c r="L650" s="229"/>
      <c r="M650" s="229"/>
      <c r="N650" s="229"/>
      <c r="O650" s="229"/>
      <c r="P650" s="229"/>
      <c r="Q650" s="229"/>
      <c r="R650" s="229"/>
      <c r="S650" s="229"/>
      <c r="T650" s="229"/>
      <c r="U650" s="229"/>
      <c r="V650" s="229"/>
      <c r="W650" s="229"/>
      <c r="X650" s="229"/>
      <c r="Y650" s="229"/>
      <c r="Z650" s="229"/>
    </row>
    <row r="651" spans="1:26" ht="25.5" customHeight="1">
      <c r="A651" s="229"/>
      <c r="B651" s="233"/>
      <c r="C651" s="233"/>
      <c r="D651" s="233"/>
      <c r="E651" s="229"/>
      <c r="F651" s="229"/>
      <c r="G651" s="229"/>
      <c r="H651" s="229"/>
      <c r="I651" s="233"/>
      <c r="J651" s="229"/>
      <c r="K651" s="229"/>
      <c r="L651" s="229"/>
      <c r="M651" s="229"/>
      <c r="N651" s="229"/>
      <c r="O651" s="229"/>
      <c r="P651" s="229"/>
      <c r="Q651" s="229"/>
      <c r="R651" s="229"/>
      <c r="S651" s="229"/>
      <c r="T651" s="229"/>
      <c r="U651" s="229"/>
      <c r="V651" s="229"/>
      <c r="W651" s="229"/>
      <c r="X651" s="229"/>
      <c r="Y651" s="229"/>
      <c r="Z651" s="229"/>
    </row>
    <row r="652" spans="1:26" ht="25.5" customHeight="1">
      <c r="A652" s="229"/>
      <c r="B652" s="233"/>
      <c r="C652" s="233"/>
      <c r="D652" s="233"/>
      <c r="E652" s="229"/>
      <c r="F652" s="229"/>
      <c r="G652" s="229"/>
      <c r="H652" s="229"/>
      <c r="I652" s="233"/>
      <c r="J652" s="229"/>
      <c r="K652" s="229"/>
      <c r="L652" s="229"/>
      <c r="M652" s="229"/>
      <c r="N652" s="229"/>
      <c r="O652" s="229"/>
      <c r="P652" s="229"/>
      <c r="Q652" s="229"/>
      <c r="R652" s="229"/>
      <c r="S652" s="229"/>
      <c r="T652" s="229"/>
      <c r="U652" s="229"/>
      <c r="V652" s="229"/>
      <c r="W652" s="229"/>
      <c r="X652" s="229"/>
      <c r="Y652" s="229"/>
      <c r="Z652" s="229"/>
    </row>
    <row r="653" spans="1:26" ht="25.5" customHeight="1">
      <c r="A653" s="229"/>
      <c r="B653" s="233"/>
      <c r="C653" s="233"/>
      <c r="D653" s="233"/>
      <c r="E653" s="229"/>
      <c r="F653" s="229"/>
      <c r="G653" s="229"/>
      <c r="H653" s="229"/>
      <c r="I653" s="233"/>
      <c r="J653" s="229"/>
      <c r="K653" s="229"/>
      <c r="L653" s="229"/>
      <c r="M653" s="229"/>
      <c r="N653" s="229"/>
      <c r="O653" s="229"/>
      <c r="P653" s="229"/>
      <c r="Q653" s="229"/>
      <c r="R653" s="229"/>
      <c r="S653" s="229"/>
      <c r="T653" s="229"/>
      <c r="U653" s="229"/>
      <c r="V653" s="229"/>
      <c r="W653" s="229"/>
      <c r="X653" s="229"/>
      <c r="Y653" s="229"/>
      <c r="Z653" s="229"/>
    </row>
    <row r="654" spans="1:26" ht="25.5" customHeight="1">
      <c r="A654" s="229"/>
      <c r="B654" s="233"/>
      <c r="C654" s="233"/>
      <c r="D654" s="233"/>
      <c r="E654" s="229"/>
      <c r="F654" s="229"/>
      <c r="G654" s="229"/>
      <c r="H654" s="229"/>
      <c r="I654" s="233"/>
      <c r="J654" s="229"/>
      <c r="K654" s="229"/>
      <c r="L654" s="229"/>
      <c r="M654" s="229"/>
      <c r="N654" s="229"/>
      <c r="O654" s="229"/>
      <c r="P654" s="229"/>
      <c r="Q654" s="229"/>
      <c r="R654" s="229"/>
      <c r="S654" s="229"/>
      <c r="T654" s="229"/>
      <c r="U654" s="229"/>
      <c r="V654" s="229"/>
      <c r="W654" s="229"/>
      <c r="X654" s="229"/>
      <c r="Y654" s="229"/>
      <c r="Z654" s="229"/>
    </row>
    <row r="655" spans="1:26" ht="25.5" customHeight="1">
      <c r="A655" s="229"/>
      <c r="B655" s="233"/>
      <c r="C655" s="233"/>
      <c r="D655" s="233"/>
      <c r="E655" s="229"/>
      <c r="F655" s="229"/>
      <c r="G655" s="229"/>
      <c r="H655" s="229"/>
      <c r="I655" s="233"/>
      <c r="J655" s="229"/>
      <c r="K655" s="229"/>
      <c r="L655" s="229"/>
      <c r="M655" s="229"/>
      <c r="N655" s="229"/>
      <c r="O655" s="229"/>
      <c r="P655" s="229"/>
      <c r="Q655" s="229"/>
      <c r="R655" s="229"/>
      <c r="S655" s="229"/>
      <c r="T655" s="229"/>
      <c r="U655" s="229"/>
      <c r="V655" s="229"/>
      <c r="W655" s="229"/>
      <c r="X655" s="229"/>
      <c r="Y655" s="229"/>
      <c r="Z655" s="229"/>
    </row>
    <row r="656" spans="1:26" ht="25.5" customHeight="1">
      <c r="A656" s="229"/>
      <c r="B656" s="233"/>
      <c r="C656" s="233"/>
      <c r="D656" s="233"/>
      <c r="E656" s="229"/>
      <c r="F656" s="229"/>
      <c r="G656" s="229"/>
      <c r="H656" s="229"/>
      <c r="I656" s="233"/>
      <c r="J656" s="229"/>
      <c r="K656" s="229"/>
      <c r="L656" s="229"/>
      <c r="M656" s="229"/>
      <c r="N656" s="229"/>
      <c r="O656" s="229"/>
      <c r="P656" s="229"/>
      <c r="Q656" s="229"/>
      <c r="R656" s="229"/>
      <c r="S656" s="229"/>
      <c r="T656" s="229"/>
      <c r="U656" s="229"/>
      <c r="V656" s="229"/>
      <c r="W656" s="229"/>
      <c r="X656" s="229"/>
      <c r="Y656" s="229"/>
      <c r="Z656" s="229"/>
    </row>
    <row r="657" spans="1:26" ht="25.5" customHeight="1">
      <c r="A657" s="229"/>
      <c r="B657" s="233"/>
      <c r="C657" s="233"/>
      <c r="D657" s="233"/>
      <c r="E657" s="229"/>
      <c r="F657" s="229"/>
      <c r="G657" s="229"/>
      <c r="H657" s="229"/>
      <c r="I657" s="233"/>
      <c r="J657" s="229"/>
      <c r="K657" s="229"/>
      <c r="L657" s="229"/>
      <c r="M657" s="229"/>
      <c r="N657" s="229"/>
      <c r="O657" s="229"/>
      <c r="P657" s="229"/>
      <c r="Q657" s="229"/>
      <c r="R657" s="229"/>
      <c r="S657" s="229"/>
      <c r="T657" s="229"/>
      <c r="U657" s="229"/>
      <c r="V657" s="229"/>
      <c r="W657" s="229"/>
      <c r="X657" s="229"/>
      <c r="Y657" s="229"/>
      <c r="Z657" s="229"/>
    </row>
    <row r="658" spans="1:26" ht="25.5" customHeight="1">
      <c r="A658" s="229"/>
      <c r="B658" s="233"/>
      <c r="C658" s="233"/>
      <c r="D658" s="233"/>
      <c r="E658" s="229"/>
      <c r="F658" s="229"/>
      <c r="G658" s="229"/>
      <c r="H658" s="229"/>
      <c r="I658" s="233"/>
      <c r="J658" s="229"/>
      <c r="K658" s="229"/>
      <c r="L658" s="229"/>
      <c r="M658" s="229"/>
      <c r="N658" s="229"/>
      <c r="O658" s="229"/>
      <c r="P658" s="229"/>
      <c r="Q658" s="229"/>
      <c r="R658" s="229"/>
      <c r="S658" s="229"/>
      <c r="T658" s="229"/>
      <c r="U658" s="229"/>
      <c r="V658" s="229"/>
      <c r="W658" s="229"/>
      <c r="X658" s="229"/>
      <c r="Y658" s="229"/>
      <c r="Z658" s="229"/>
    </row>
    <row r="659" spans="1:26" ht="25.5" customHeight="1">
      <c r="A659" s="229"/>
      <c r="B659" s="233"/>
      <c r="C659" s="233"/>
      <c r="D659" s="233"/>
      <c r="E659" s="229"/>
      <c r="F659" s="229"/>
      <c r="G659" s="229"/>
      <c r="H659" s="229"/>
      <c r="I659" s="233"/>
      <c r="J659" s="229"/>
      <c r="K659" s="229"/>
      <c r="L659" s="229"/>
      <c r="M659" s="229"/>
      <c r="N659" s="229"/>
      <c r="O659" s="229"/>
      <c r="P659" s="229"/>
      <c r="Q659" s="229"/>
      <c r="R659" s="229"/>
      <c r="S659" s="229"/>
      <c r="T659" s="229"/>
      <c r="U659" s="229"/>
      <c r="V659" s="229"/>
      <c r="W659" s="229"/>
      <c r="X659" s="229"/>
      <c r="Y659" s="229"/>
      <c r="Z659" s="229"/>
    </row>
    <row r="660" spans="1:26" ht="25.5" customHeight="1">
      <c r="A660" s="229"/>
      <c r="B660" s="233"/>
      <c r="C660" s="233"/>
      <c r="D660" s="233"/>
      <c r="E660" s="229"/>
      <c r="F660" s="229"/>
      <c r="G660" s="229"/>
      <c r="H660" s="229"/>
      <c r="I660" s="233"/>
      <c r="J660" s="229"/>
      <c r="K660" s="229"/>
      <c r="L660" s="229"/>
      <c r="M660" s="229"/>
      <c r="N660" s="229"/>
      <c r="O660" s="229"/>
      <c r="P660" s="229"/>
      <c r="Q660" s="229"/>
      <c r="R660" s="229"/>
      <c r="S660" s="229"/>
      <c r="T660" s="229"/>
      <c r="U660" s="229"/>
      <c r="V660" s="229"/>
      <c r="W660" s="229"/>
      <c r="X660" s="229"/>
      <c r="Y660" s="229"/>
      <c r="Z660" s="229"/>
    </row>
    <row r="661" spans="1:26" ht="25.5" customHeight="1">
      <c r="A661" s="229"/>
      <c r="B661" s="233"/>
      <c r="C661" s="233"/>
      <c r="D661" s="233"/>
      <c r="E661" s="229"/>
      <c r="F661" s="229"/>
      <c r="G661" s="229"/>
      <c r="H661" s="229"/>
      <c r="I661" s="233"/>
      <c r="J661" s="229"/>
      <c r="K661" s="229"/>
      <c r="L661" s="229"/>
      <c r="M661" s="229"/>
      <c r="N661" s="229"/>
      <c r="O661" s="229"/>
      <c r="P661" s="229"/>
      <c r="Q661" s="229"/>
      <c r="R661" s="229"/>
      <c r="S661" s="229"/>
      <c r="T661" s="229"/>
      <c r="U661" s="229"/>
      <c r="V661" s="229"/>
      <c r="W661" s="229"/>
      <c r="X661" s="229"/>
      <c r="Y661" s="229"/>
      <c r="Z661" s="229"/>
    </row>
    <row r="662" spans="1:26" ht="25.5" customHeight="1">
      <c r="A662" s="229"/>
      <c r="B662" s="233"/>
      <c r="C662" s="233"/>
      <c r="D662" s="233"/>
      <c r="E662" s="229"/>
      <c r="F662" s="229"/>
      <c r="G662" s="229"/>
      <c r="H662" s="229"/>
      <c r="I662" s="233"/>
      <c r="J662" s="229"/>
      <c r="K662" s="229"/>
      <c r="L662" s="229"/>
      <c r="M662" s="229"/>
      <c r="N662" s="229"/>
      <c r="O662" s="229"/>
      <c r="P662" s="229"/>
      <c r="Q662" s="229"/>
      <c r="R662" s="229"/>
      <c r="S662" s="229"/>
      <c r="T662" s="229"/>
      <c r="U662" s="229"/>
      <c r="V662" s="229"/>
      <c r="W662" s="229"/>
      <c r="X662" s="229"/>
      <c r="Y662" s="229"/>
      <c r="Z662" s="229"/>
    </row>
    <row r="663" spans="1:26" ht="25.5" customHeight="1">
      <c r="A663" s="229"/>
      <c r="B663" s="233"/>
      <c r="C663" s="233"/>
      <c r="D663" s="233"/>
      <c r="E663" s="229"/>
      <c r="F663" s="229"/>
      <c r="G663" s="229"/>
      <c r="H663" s="229"/>
      <c r="I663" s="233"/>
      <c r="J663" s="229"/>
      <c r="K663" s="229"/>
      <c r="L663" s="229"/>
      <c r="M663" s="229"/>
      <c r="N663" s="229"/>
      <c r="O663" s="229"/>
      <c r="P663" s="229"/>
      <c r="Q663" s="229"/>
      <c r="R663" s="229"/>
      <c r="S663" s="229"/>
      <c r="T663" s="229"/>
      <c r="U663" s="229"/>
      <c r="V663" s="229"/>
      <c r="W663" s="229"/>
      <c r="X663" s="229"/>
      <c r="Y663" s="229"/>
      <c r="Z663" s="229"/>
    </row>
    <row r="664" spans="1:26" ht="25.5" customHeight="1">
      <c r="A664" s="229"/>
      <c r="B664" s="233"/>
      <c r="C664" s="233"/>
      <c r="D664" s="233"/>
      <c r="E664" s="229"/>
      <c r="F664" s="229"/>
      <c r="G664" s="229"/>
      <c r="H664" s="229"/>
      <c r="I664" s="233"/>
      <c r="J664" s="229"/>
      <c r="K664" s="229"/>
      <c r="L664" s="229"/>
      <c r="M664" s="229"/>
      <c r="N664" s="229"/>
      <c r="O664" s="229"/>
      <c r="P664" s="229"/>
      <c r="Q664" s="229"/>
      <c r="R664" s="229"/>
      <c r="S664" s="229"/>
      <c r="T664" s="229"/>
      <c r="U664" s="229"/>
      <c r="V664" s="229"/>
      <c r="W664" s="229"/>
      <c r="X664" s="229"/>
      <c r="Y664" s="229"/>
      <c r="Z664" s="229"/>
    </row>
    <row r="665" spans="1:26" ht="25.5" customHeight="1">
      <c r="A665" s="229"/>
      <c r="B665" s="233"/>
      <c r="C665" s="233"/>
      <c r="D665" s="233"/>
      <c r="E665" s="229"/>
      <c r="F665" s="229"/>
      <c r="G665" s="229"/>
      <c r="H665" s="229"/>
      <c r="I665" s="233"/>
      <c r="J665" s="229"/>
      <c r="K665" s="229"/>
      <c r="L665" s="229"/>
      <c r="M665" s="229"/>
      <c r="N665" s="229"/>
      <c r="O665" s="229"/>
      <c r="P665" s="229"/>
      <c r="Q665" s="229"/>
      <c r="R665" s="229"/>
      <c r="S665" s="229"/>
      <c r="T665" s="229"/>
      <c r="U665" s="229"/>
      <c r="V665" s="229"/>
      <c r="W665" s="229"/>
      <c r="X665" s="229"/>
      <c r="Y665" s="229"/>
      <c r="Z665" s="229"/>
    </row>
    <row r="666" spans="1:26" ht="25.5" customHeight="1">
      <c r="A666" s="229"/>
      <c r="B666" s="233"/>
      <c r="C666" s="233"/>
      <c r="D666" s="233"/>
      <c r="E666" s="229"/>
      <c r="F666" s="229"/>
      <c r="G666" s="229"/>
      <c r="H666" s="229"/>
      <c r="I666" s="233"/>
      <c r="J666" s="229"/>
      <c r="K666" s="229"/>
      <c r="L666" s="229"/>
      <c r="M666" s="229"/>
      <c r="N666" s="229"/>
      <c r="O666" s="229"/>
      <c r="P666" s="229"/>
      <c r="Q666" s="229"/>
      <c r="R666" s="229"/>
      <c r="S666" s="229"/>
      <c r="T666" s="229"/>
      <c r="U666" s="229"/>
      <c r="V666" s="229"/>
      <c r="W666" s="229"/>
      <c r="X666" s="229"/>
      <c r="Y666" s="229"/>
      <c r="Z666" s="229"/>
    </row>
    <row r="667" spans="1:26" ht="25.5" customHeight="1">
      <c r="A667" s="229"/>
      <c r="B667" s="233"/>
      <c r="C667" s="233"/>
      <c r="D667" s="233"/>
      <c r="E667" s="229"/>
      <c r="F667" s="229"/>
      <c r="G667" s="229"/>
      <c r="H667" s="229"/>
      <c r="I667" s="233"/>
      <c r="J667" s="229"/>
      <c r="K667" s="229"/>
      <c r="L667" s="229"/>
      <c r="M667" s="229"/>
      <c r="N667" s="229"/>
      <c r="O667" s="229"/>
      <c r="P667" s="229"/>
      <c r="Q667" s="229"/>
      <c r="R667" s="229"/>
      <c r="S667" s="229"/>
      <c r="T667" s="229"/>
      <c r="U667" s="229"/>
      <c r="V667" s="229"/>
      <c r="W667" s="229"/>
      <c r="X667" s="229"/>
      <c r="Y667" s="229"/>
      <c r="Z667" s="229"/>
    </row>
    <row r="668" spans="1:26" ht="25.5" customHeight="1">
      <c r="A668" s="229"/>
      <c r="B668" s="233"/>
      <c r="C668" s="233"/>
      <c r="D668" s="233"/>
      <c r="E668" s="229"/>
      <c r="F668" s="229"/>
      <c r="G668" s="229"/>
      <c r="H668" s="229"/>
      <c r="I668" s="233"/>
      <c r="J668" s="229"/>
      <c r="K668" s="229"/>
      <c r="L668" s="229"/>
      <c r="M668" s="229"/>
      <c r="N668" s="229"/>
      <c r="O668" s="229"/>
      <c r="P668" s="229"/>
      <c r="Q668" s="229"/>
      <c r="R668" s="229"/>
      <c r="S668" s="229"/>
      <c r="T668" s="229"/>
      <c r="U668" s="229"/>
      <c r="V668" s="229"/>
      <c r="W668" s="229"/>
      <c r="X668" s="229"/>
      <c r="Y668" s="229"/>
      <c r="Z668" s="229"/>
    </row>
    <row r="669" spans="1:26" ht="25.5" customHeight="1">
      <c r="A669" s="229"/>
      <c r="B669" s="233"/>
      <c r="C669" s="233"/>
      <c r="D669" s="233"/>
      <c r="E669" s="229"/>
      <c r="F669" s="229"/>
      <c r="G669" s="229"/>
      <c r="H669" s="229"/>
      <c r="I669" s="233"/>
      <c r="J669" s="229"/>
      <c r="K669" s="229"/>
      <c r="L669" s="229"/>
      <c r="M669" s="229"/>
      <c r="N669" s="229"/>
      <c r="O669" s="229"/>
      <c r="P669" s="229"/>
      <c r="Q669" s="229"/>
      <c r="R669" s="229"/>
      <c r="S669" s="229"/>
      <c r="T669" s="229"/>
      <c r="U669" s="229"/>
      <c r="V669" s="229"/>
      <c r="W669" s="229"/>
      <c r="X669" s="229"/>
      <c r="Y669" s="229"/>
      <c r="Z669" s="229"/>
    </row>
    <row r="670" spans="1:26" ht="25.5" customHeight="1">
      <c r="A670" s="229"/>
      <c r="B670" s="233"/>
      <c r="C670" s="233"/>
      <c r="D670" s="233"/>
      <c r="E670" s="229"/>
      <c r="F670" s="229"/>
      <c r="G670" s="229"/>
      <c r="H670" s="229"/>
      <c r="I670" s="233"/>
      <c r="J670" s="229"/>
      <c r="K670" s="229"/>
      <c r="L670" s="229"/>
      <c r="M670" s="229"/>
      <c r="N670" s="229"/>
      <c r="O670" s="229"/>
      <c r="P670" s="229"/>
      <c r="Q670" s="229"/>
      <c r="R670" s="229"/>
      <c r="S670" s="229"/>
      <c r="T670" s="229"/>
      <c r="U670" s="229"/>
      <c r="V670" s="229"/>
      <c r="W670" s="229"/>
      <c r="X670" s="229"/>
      <c r="Y670" s="229"/>
      <c r="Z670" s="229"/>
    </row>
    <row r="671" spans="1:26" ht="25.5" customHeight="1">
      <c r="A671" s="229"/>
      <c r="B671" s="233"/>
      <c r="C671" s="233"/>
      <c r="D671" s="233"/>
      <c r="E671" s="229"/>
      <c r="F671" s="229"/>
      <c r="G671" s="229"/>
      <c r="H671" s="229"/>
      <c r="I671" s="233"/>
      <c r="J671" s="229"/>
      <c r="K671" s="229"/>
      <c r="L671" s="229"/>
      <c r="M671" s="229"/>
      <c r="N671" s="229"/>
      <c r="O671" s="229"/>
      <c r="P671" s="229"/>
      <c r="Q671" s="229"/>
      <c r="R671" s="229"/>
      <c r="S671" s="229"/>
      <c r="T671" s="229"/>
      <c r="U671" s="229"/>
      <c r="V671" s="229"/>
      <c r="W671" s="229"/>
      <c r="X671" s="229"/>
      <c r="Y671" s="229"/>
      <c r="Z671" s="229"/>
    </row>
    <row r="672" spans="1:26" ht="25.5" customHeight="1">
      <c r="A672" s="229"/>
      <c r="B672" s="233"/>
      <c r="C672" s="233"/>
      <c r="D672" s="233"/>
      <c r="E672" s="229"/>
      <c r="F672" s="229"/>
      <c r="G672" s="229"/>
      <c r="H672" s="229"/>
      <c r="I672" s="233"/>
      <c r="J672" s="229"/>
      <c r="K672" s="229"/>
      <c r="L672" s="229"/>
      <c r="M672" s="229"/>
      <c r="N672" s="229"/>
      <c r="O672" s="229"/>
      <c r="P672" s="229"/>
      <c r="Q672" s="229"/>
      <c r="R672" s="229"/>
      <c r="S672" s="229"/>
      <c r="T672" s="229"/>
      <c r="U672" s="229"/>
      <c r="V672" s="229"/>
      <c r="W672" s="229"/>
      <c r="X672" s="229"/>
      <c r="Y672" s="229"/>
      <c r="Z672" s="229"/>
    </row>
    <row r="673" spans="1:26" ht="25.5" customHeight="1">
      <c r="A673" s="229"/>
      <c r="B673" s="233"/>
      <c r="C673" s="233"/>
      <c r="D673" s="233"/>
      <c r="E673" s="229"/>
      <c r="F673" s="229"/>
      <c r="G673" s="229"/>
      <c r="H673" s="229"/>
      <c r="I673" s="233"/>
      <c r="J673" s="229"/>
      <c r="K673" s="229"/>
      <c r="L673" s="229"/>
      <c r="M673" s="229"/>
      <c r="N673" s="229"/>
      <c r="O673" s="229"/>
      <c r="P673" s="229"/>
      <c r="Q673" s="229"/>
      <c r="R673" s="229"/>
      <c r="S673" s="229"/>
      <c r="T673" s="229"/>
      <c r="U673" s="229"/>
      <c r="V673" s="229"/>
      <c r="W673" s="229"/>
      <c r="X673" s="229"/>
      <c r="Y673" s="229"/>
      <c r="Z673" s="229"/>
    </row>
    <row r="674" spans="1:26" ht="25.5" customHeight="1">
      <c r="A674" s="229"/>
      <c r="B674" s="233"/>
      <c r="C674" s="233"/>
      <c r="D674" s="233"/>
      <c r="E674" s="229"/>
      <c r="F674" s="229"/>
      <c r="G674" s="229"/>
      <c r="H674" s="229"/>
      <c r="I674" s="233"/>
      <c r="J674" s="229"/>
      <c r="K674" s="229"/>
      <c r="L674" s="229"/>
      <c r="M674" s="229"/>
      <c r="N674" s="229"/>
      <c r="O674" s="229"/>
      <c r="P674" s="229"/>
      <c r="Q674" s="229"/>
      <c r="R674" s="229"/>
      <c r="S674" s="229"/>
      <c r="T674" s="229"/>
      <c r="U674" s="229"/>
      <c r="V674" s="229"/>
      <c r="W674" s="229"/>
      <c r="X674" s="229"/>
      <c r="Y674" s="229"/>
      <c r="Z674" s="229"/>
    </row>
    <row r="675" spans="1:26" ht="25.5" customHeight="1">
      <c r="A675" s="229"/>
      <c r="B675" s="233"/>
      <c r="C675" s="233"/>
      <c r="D675" s="233"/>
      <c r="E675" s="229"/>
      <c r="F675" s="229"/>
      <c r="G675" s="229"/>
      <c r="H675" s="229"/>
      <c r="I675" s="233"/>
      <c r="J675" s="229"/>
      <c r="K675" s="229"/>
      <c r="L675" s="229"/>
      <c r="M675" s="229"/>
      <c r="N675" s="229"/>
      <c r="O675" s="229"/>
      <c r="P675" s="229"/>
      <c r="Q675" s="229"/>
      <c r="R675" s="229"/>
      <c r="S675" s="229"/>
      <c r="T675" s="229"/>
      <c r="U675" s="229"/>
      <c r="V675" s="229"/>
      <c r="W675" s="229"/>
      <c r="X675" s="229"/>
      <c r="Y675" s="229"/>
      <c r="Z675" s="229"/>
    </row>
    <row r="676" spans="1:26" ht="25.5" customHeight="1">
      <c r="A676" s="229"/>
      <c r="B676" s="233"/>
      <c r="C676" s="233"/>
      <c r="D676" s="233"/>
      <c r="E676" s="229"/>
      <c r="F676" s="229"/>
      <c r="G676" s="229"/>
      <c r="H676" s="229"/>
      <c r="I676" s="233"/>
      <c r="J676" s="229"/>
      <c r="K676" s="229"/>
      <c r="L676" s="229"/>
      <c r="M676" s="229"/>
      <c r="N676" s="229"/>
      <c r="O676" s="229"/>
      <c r="P676" s="229"/>
      <c r="Q676" s="229"/>
      <c r="R676" s="229"/>
      <c r="S676" s="229"/>
      <c r="T676" s="229"/>
      <c r="U676" s="229"/>
      <c r="V676" s="229"/>
      <c r="W676" s="229"/>
      <c r="X676" s="229"/>
      <c r="Y676" s="229"/>
      <c r="Z676" s="229"/>
    </row>
    <row r="677" spans="1:26" ht="25.5" customHeight="1">
      <c r="A677" s="229"/>
      <c r="B677" s="233"/>
      <c r="C677" s="233"/>
      <c r="D677" s="233"/>
      <c r="E677" s="229"/>
      <c r="F677" s="229"/>
      <c r="G677" s="229"/>
      <c r="H677" s="229"/>
      <c r="I677" s="233"/>
      <c r="J677" s="229"/>
      <c r="K677" s="229"/>
      <c r="L677" s="229"/>
      <c r="M677" s="229"/>
      <c r="N677" s="229"/>
      <c r="O677" s="229"/>
      <c r="P677" s="229"/>
      <c r="Q677" s="229"/>
      <c r="R677" s="229"/>
      <c r="S677" s="229"/>
      <c r="T677" s="229"/>
      <c r="U677" s="229"/>
      <c r="V677" s="229"/>
      <c r="W677" s="229"/>
      <c r="X677" s="229"/>
      <c r="Y677" s="229"/>
      <c r="Z677" s="229"/>
    </row>
    <row r="678" spans="1:26" ht="25.5" customHeight="1">
      <c r="A678" s="229"/>
      <c r="B678" s="233"/>
      <c r="C678" s="233"/>
      <c r="D678" s="233"/>
      <c r="E678" s="229"/>
      <c r="F678" s="229"/>
      <c r="G678" s="229"/>
      <c r="H678" s="229"/>
      <c r="I678" s="233"/>
      <c r="J678" s="229"/>
      <c r="K678" s="229"/>
      <c r="L678" s="229"/>
      <c r="M678" s="229"/>
      <c r="N678" s="229"/>
      <c r="O678" s="229"/>
      <c r="P678" s="229"/>
      <c r="Q678" s="229"/>
      <c r="R678" s="229"/>
      <c r="S678" s="229"/>
      <c r="T678" s="229"/>
      <c r="U678" s="229"/>
      <c r="V678" s="229"/>
      <c r="W678" s="229"/>
      <c r="X678" s="229"/>
      <c r="Y678" s="229"/>
      <c r="Z678" s="229"/>
    </row>
    <row r="679" spans="1:26" ht="25.5" customHeight="1">
      <c r="A679" s="229"/>
      <c r="B679" s="233"/>
      <c r="C679" s="233"/>
      <c r="D679" s="233"/>
      <c r="E679" s="229"/>
      <c r="F679" s="229"/>
      <c r="G679" s="229"/>
      <c r="H679" s="229"/>
      <c r="I679" s="233"/>
      <c r="J679" s="229"/>
      <c r="K679" s="229"/>
      <c r="L679" s="229"/>
      <c r="M679" s="229"/>
      <c r="N679" s="229"/>
      <c r="O679" s="229"/>
      <c r="P679" s="229"/>
      <c r="Q679" s="229"/>
      <c r="R679" s="229"/>
      <c r="S679" s="229"/>
      <c r="T679" s="229"/>
      <c r="U679" s="229"/>
      <c r="V679" s="229"/>
      <c r="W679" s="229"/>
      <c r="X679" s="229"/>
      <c r="Y679" s="229"/>
      <c r="Z679" s="229"/>
    </row>
    <row r="680" spans="1:26" ht="25.5" customHeight="1">
      <c r="A680" s="229"/>
      <c r="B680" s="233"/>
      <c r="C680" s="233"/>
      <c r="D680" s="233"/>
      <c r="E680" s="229"/>
      <c r="F680" s="229"/>
      <c r="G680" s="229"/>
      <c r="H680" s="229"/>
      <c r="I680" s="233"/>
      <c r="J680" s="229"/>
      <c r="K680" s="229"/>
      <c r="L680" s="229"/>
      <c r="M680" s="229"/>
      <c r="N680" s="229"/>
      <c r="O680" s="229"/>
      <c r="P680" s="229"/>
      <c r="Q680" s="229"/>
      <c r="R680" s="229"/>
      <c r="S680" s="229"/>
      <c r="T680" s="229"/>
      <c r="U680" s="229"/>
      <c r="V680" s="229"/>
      <c r="W680" s="229"/>
      <c r="X680" s="229"/>
      <c r="Y680" s="229"/>
      <c r="Z680" s="229"/>
    </row>
    <row r="681" spans="1:26" ht="25.5" customHeight="1">
      <c r="A681" s="229"/>
      <c r="B681" s="233"/>
      <c r="C681" s="233"/>
      <c r="D681" s="233"/>
      <c r="E681" s="229"/>
      <c r="F681" s="229"/>
      <c r="G681" s="229"/>
      <c r="H681" s="229"/>
      <c r="I681" s="233"/>
      <c r="J681" s="229"/>
      <c r="K681" s="229"/>
      <c r="L681" s="229"/>
      <c r="M681" s="229"/>
      <c r="N681" s="229"/>
      <c r="O681" s="229"/>
      <c r="P681" s="229"/>
      <c r="Q681" s="229"/>
      <c r="R681" s="229"/>
      <c r="S681" s="229"/>
      <c r="T681" s="229"/>
      <c r="U681" s="229"/>
      <c r="V681" s="229"/>
      <c r="W681" s="229"/>
      <c r="X681" s="229"/>
      <c r="Y681" s="229"/>
      <c r="Z681" s="229"/>
    </row>
    <row r="682" spans="1:26" ht="25.5" customHeight="1">
      <c r="A682" s="229"/>
      <c r="B682" s="233"/>
      <c r="C682" s="233"/>
      <c r="D682" s="233"/>
      <c r="E682" s="229"/>
      <c r="F682" s="229"/>
      <c r="G682" s="229"/>
      <c r="H682" s="229"/>
      <c r="I682" s="233"/>
      <c r="J682" s="229"/>
      <c r="K682" s="229"/>
      <c r="L682" s="229"/>
      <c r="M682" s="229"/>
      <c r="N682" s="229"/>
      <c r="O682" s="229"/>
      <c r="P682" s="229"/>
      <c r="Q682" s="229"/>
      <c r="R682" s="229"/>
      <c r="S682" s="229"/>
      <c r="T682" s="229"/>
      <c r="U682" s="229"/>
      <c r="V682" s="229"/>
      <c r="W682" s="229"/>
      <c r="X682" s="229"/>
      <c r="Y682" s="229"/>
      <c r="Z682" s="229"/>
    </row>
    <row r="683" spans="1:26" ht="25.5" customHeight="1">
      <c r="A683" s="229"/>
      <c r="B683" s="233"/>
      <c r="C683" s="233"/>
      <c r="D683" s="233"/>
      <c r="E683" s="229"/>
      <c r="F683" s="229"/>
      <c r="G683" s="229"/>
      <c r="H683" s="229"/>
      <c r="I683" s="233"/>
      <c r="J683" s="229"/>
      <c r="K683" s="229"/>
      <c r="L683" s="229"/>
      <c r="M683" s="229"/>
      <c r="N683" s="229"/>
      <c r="O683" s="229"/>
      <c r="P683" s="229"/>
      <c r="Q683" s="229"/>
      <c r="R683" s="229"/>
      <c r="S683" s="229"/>
      <c r="T683" s="229"/>
      <c r="U683" s="229"/>
      <c r="V683" s="229"/>
      <c r="W683" s="229"/>
      <c r="X683" s="229"/>
      <c r="Y683" s="229"/>
      <c r="Z683" s="229"/>
    </row>
    <row r="684" spans="1:26" ht="25.5" customHeight="1">
      <c r="A684" s="229"/>
      <c r="B684" s="233"/>
      <c r="C684" s="233"/>
      <c r="D684" s="233"/>
      <c r="E684" s="229"/>
      <c r="F684" s="229"/>
      <c r="G684" s="229"/>
      <c r="H684" s="229"/>
      <c r="I684" s="233"/>
      <c r="J684" s="229"/>
      <c r="K684" s="229"/>
      <c r="L684" s="229"/>
      <c r="M684" s="229"/>
      <c r="N684" s="229"/>
      <c r="O684" s="229"/>
      <c r="P684" s="229"/>
      <c r="Q684" s="229"/>
      <c r="R684" s="229"/>
      <c r="S684" s="229"/>
      <c r="T684" s="229"/>
      <c r="U684" s="229"/>
      <c r="V684" s="229"/>
      <c r="W684" s="229"/>
      <c r="X684" s="229"/>
      <c r="Y684" s="229"/>
      <c r="Z684" s="229"/>
    </row>
    <row r="685" spans="1:26" ht="25.5" customHeight="1">
      <c r="A685" s="229"/>
      <c r="B685" s="233"/>
      <c r="C685" s="233"/>
      <c r="D685" s="233"/>
      <c r="E685" s="229"/>
      <c r="F685" s="229"/>
      <c r="G685" s="229"/>
      <c r="H685" s="229"/>
      <c r="I685" s="233"/>
      <c r="J685" s="229"/>
      <c r="K685" s="229"/>
      <c r="L685" s="229"/>
      <c r="M685" s="229"/>
      <c r="N685" s="229"/>
      <c r="O685" s="229"/>
      <c r="P685" s="229"/>
      <c r="Q685" s="229"/>
      <c r="R685" s="229"/>
      <c r="S685" s="229"/>
      <c r="T685" s="229"/>
      <c r="U685" s="229"/>
      <c r="V685" s="229"/>
      <c r="W685" s="229"/>
      <c r="X685" s="229"/>
      <c r="Y685" s="229"/>
      <c r="Z685" s="229"/>
    </row>
    <row r="686" spans="1:26" ht="25.5" customHeight="1">
      <c r="A686" s="229"/>
      <c r="B686" s="233"/>
      <c r="C686" s="233"/>
      <c r="D686" s="233"/>
      <c r="E686" s="229"/>
      <c r="F686" s="229"/>
      <c r="G686" s="229"/>
      <c r="H686" s="229"/>
      <c r="I686" s="233"/>
      <c r="J686" s="229"/>
      <c r="K686" s="229"/>
      <c r="L686" s="229"/>
      <c r="M686" s="229"/>
      <c r="N686" s="229"/>
      <c r="O686" s="229"/>
      <c r="P686" s="229"/>
      <c r="Q686" s="229"/>
      <c r="R686" s="229"/>
      <c r="S686" s="229"/>
      <c r="T686" s="229"/>
      <c r="U686" s="229"/>
      <c r="V686" s="229"/>
      <c r="W686" s="229"/>
      <c r="X686" s="229"/>
      <c r="Y686" s="229"/>
      <c r="Z686" s="229"/>
    </row>
    <row r="687" spans="1:26" ht="25.5" customHeight="1">
      <c r="A687" s="229"/>
      <c r="B687" s="233"/>
      <c r="C687" s="233"/>
      <c r="D687" s="233"/>
      <c r="E687" s="229"/>
      <c r="F687" s="229"/>
      <c r="G687" s="229"/>
      <c r="H687" s="229"/>
      <c r="I687" s="233"/>
      <c r="J687" s="229"/>
      <c r="K687" s="229"/>
      <c r="L687" s="229"/>
      <c r="M687" s="229"/>
      <c r="N687" s="229"/>
      <c r="O687" s="229"/>
      <c r="P687" s="229"/>
      <c r="Q687" s="229"/>
      <c r="R687" s="229"/>
      <c r="S687" s="229"/>
      <c r="T687" s="229"/>
      <c r="U687" s="229"/>
      <c r="V687" s="229"/>
      <c r="W687" s="229"/>
      <c r="X687" s="229"/>
      <c r="Y687" s="229"/>
      <c r="Z687" s="229"/>
    </row>
    <row r="688" spans="1:26" ht="25.5" customHeight="1">
      <c r="A688" s="229"/>
      <c r="B688" s="233"/>
      <c r="C688" s="233"/>
      <c r="D688" s="233"/>
      <c r="E688" s="229"/>
      <c r="F688" s="229"/>
      <c r="G688" s="229"/>
      <c r="H688" s="229"/>
      <c r="I688" s="233"/>
      <c r="J688" s="229"/>
      <c r="K688" s="229"/>
      <c r="L688" s="229"/>
      <c r="M688" s="229"/>
      <c r="N688" s="229"/>
      <c r="O688" s="229"/>
      <c r="P688" s="229"/>
      <c r="Q688" s="229"/>
      <c r="R688" s="229"/>
      <c r="S688" s="229"/>
      <c r="T688" s="229"/>
      <c r="U688" s="229"/>
      <c r="V688" s="229"/>
      <c r="W688" s="229"/>
      <c r="X688" s="229"/>
      <c r="Y688" s="229"/>
      <c r="Z688" s="229"/>
    </row>
    <row r="689" spans="1:26" ht="25.5" customHeight="1">
      <c r="A689" s="229"/>
      <c r="B689" s="233"/>
      <c r="C689" s="233"/>
      <c r="D689" s="233"/>
      <c r="E689" s="229"/>
      <c r="F689" s="229"/>
      <c r="G689" s="229"/>
      <c r="H689" s="229"/>
      <c r="I689" s="233"/>
      <c r="J689" s="229"/>
      <c r="K689" s="229"/>
      <c r="L689" s="229"/>
      <c r="M689" s="229"/>
      <c r="N689" s="229"/>
      <c r="O689" s="229"/>
      <c r="P689" s="229"/>
      <c r="Q689" s="229"/>
      <c r="R689" s="229"/>
      <c r="S689" s="229"/>
      <c r="T689" s="229"/>
      <c r="U689" s="229"/>
      <c r="V689" s="229"/>
      <c r="W689" s="229"/>
      <c r="X689" s="229"/>
      <c r="Y689" s="229"/>
      <c r="Z689" s="229"/>
    </row>
    <row r="690" spans="1:26" ht="25.5" customHeight="1">
      <c r="A690" s="229"/>
      <c r="B690" s="233"/>
      <c r="C690" s="233"/>
      <c r="D690" s="233"/>
      <c r="E690" s="229"/>
      <c r="F690" s="229"/>
      <c r="G690" s="229"/>
      <c r="H690" s="229"/>
      <c r="I690" s="233"/>
      <c r="J690" s="229"/>
      <c r="K690" s="229"/>
      <c r="L690" s="229"/>
      <c r="M690" s="229"/>
      <c r="N690" s="229"/>
      <c r="O690" s="229"/>
      <c r="P690" s="229"/>
      <c r="Q690" s="229"/>
      <c r="R690" s="229"/>
      <c r="S690" s="229"/>
      <c r="T690" s="229"/>
      <c r="U690" s="229"/>
      <c r="V690" s="229"/>
      <c r="W690" s="229"/>
      <c r="X690" s="229"/>
      <c r="Y690" s="229"/>
      <c r="Z690" s="229"/>
    </row>
    <row r="691" spans="1:26" ht="25.5" customHeight="1">
      <c r="A691" s="229"/>
      <c r="B691" s="233"/>
      <c r="C691" s="233"/>
      <c r="D691" s="233"/>
      <c r="E691" s="229"/>
      <c r="F691" s="229"/>
      <c r="G691" s="229"/>
      <c r="H691" s="229"/>
      <c r="I691" s="233"/>
      <c r="J691" s="229"/>
      <c r="K691" s="229"/>
      <c r="L691" s="229"/>
      <c r="M691" s="229"/>
      <c r="N691" s="229"/>
      <c r="O691" s="229"/>
      <c r="P691" s="229"/>
      <c r="Q691" s="229"/>
      <c r="R691" s="229"/>
      <c r="S691" s="229"/>
      <c r="T691" s="229"/>
      <c r="U691" s="229"/>
      <c r="V691" s="229"/>
      <c r="W691" s="229"/>
      <c r="X691" s="229"/>
      <c r="Y691" s="229"/>
      <c r="Z691" s="229"/>
    </row>
    <row r="692" spans="1:26" ht="25.5" customHeight="1">
      <c r="A692" s="229"/>
      <c r="B692" s="233"/>
      <c r="C692" s="233"/>
      <c r="D692" s="233"/>
      <c r="E692" s="229"/>
      <c r="F692" s="229"/>
      <c r="G692" s="229"/>
      <c r="H692" s="229"/>
      <c r="I692" s="233"/>
      <c r="J692" s="229"/>
      <c r="K692" s="229"/>
      <c r="L692" s="229"/>
      <c r="M692" s="229"/>
      <c r="N692" s="229"/>
      <c r="O692" s="229"/>
      <c r="P692" s="229"/>
      <c r="Q692" s="229"/>
      <c r="R692" s="229"/>
      <c r="S692" s="229"/>
      <c r="T692" s="229"/>
      <c r="U692" s="229"/>
      <c r="V692" s="229"/>
      <c r="W692" s="229"/>
      <c r="X692" s="229"/>
      <c r="Y692" s="229"/>
      <c r="Z692" s="229"/>
    </row>
    <row r="693" spans="1:26" ht="25.5" customHeight="1">
      <c r="A693" s="229"/>
      <c r="B693" s="233"/>
      <c r="C693" s="233"/>
      <c r="D693" s="233"/>
      <c r="E693" s="229"/>
      <c r="F693" s="229"/>
      <c r="G693" s="229"/>
      <c r="H693" s="229"/>
      <c r="I693" s="233"/>
      <c r="J693" s="229"/>
      <c r="K693" s="229"/>
      <c r="L693" s="229"/>
      <c r="M693" s="229"/>
      <c r="N693" s="229"/>
      <c r="O693" s="229"/>
      <c r="P693" s="229"/>
      <c r="Q693" s="229"/>
      <c r="R693" s="229"/>
      <c r="S693" s="229"/>
      <c r="T693" s="229"/>
      <c r="U693" s="229"/>
      <c r="V693" s="229"/>
      <c r="W693" s="229"/>
      <c r="X693" s="229"/>
      <c r="Y693" s="229"/>
      <c r="Z693" s="229"/>
    </row>
    <row r="694" spans="1:26" ht="25.5" customHeight="1">
      <c r="A694" s="229"/>
      <c r="B694" s="233"/>
      <c r="C694" s="233"/>
      <c r="D694" s="233"/>
      <c r="E694" s="229"/>
      <c r="F694" s="229"/>
      <c r="G694" s="229"/>
      <c r="H694" s="229"/>
      <c r="I694" s="233"/>
      <c r="J694" s="229"/>
      <c r="K694" s="229"/>
      <c r="L694" s="229"/>
      <c r="M694" s="229"/>
      <c r="N694" s="229"/>
      <c r="O694" s="229"/>
      <c r="P694" s="229"/>
      <c r="Q694" s="229"/>
      <c r="R694" s="229"/>
      <c r="S694" s="229"/>
      <c r="T694" s="229"/>
      <c r="U694" s="229"/>
      <c r="V694" s="229"/>
      <c r="W694" s="229"/>
      <c r="X694" s="229"/>
      <c r="Y694" s="229"/>
      <c r="Z694" s="229"/>
    </row>
    <row r="695" spans="1:26" ht="25.5" customHeight="1">
      <c r="A695" s="229"/>
      <c r="B695" s="233"/>
      <c r="C695" s="233"/>
      <c r="D695" s="233"/>
      <c r="E695" s="229"/>
      <c r="F695" s="229"/>
      <c r="G695" s="229"/>
      <c r="H695" s="229"/>
      <c r="I695" s="233"/>
      <c r="J695" s="229"/>
      <c r="K695" s="229"/>
      <c r="L695" s="229"/>
      <c r="M695" s="229"/>
      <c r="N695" s="229"/>
      <c r="O695" s="229"/>
      <c r="P695" s="229"/>
      <c r="Q695" s="229"/>
      <c r="R695" s="229"/>
      <c r="S695" s="229"/>
      <c r="T695" s="229"/>
      <c r="U695" s="229"/>
      <c r="V695" s="229"/>
      <c r="W695" s="229"/>
      <c r="X695" s="229"/>
      <c r="Y695" s="229"/>
      <c r="Z695" s="229"/>
    </row>
    <row r="696" spans="1:26" ht="25.5" customHeight="1">
      <c r="A696" s="229"/>
      <c r="B696" s="233"/>
      <c r="C696" s="233"/>
      <c r="D696" s="233"/>
      <c r="E696" s="229"/>
      <c r="F696" s="229"/>
      <c r="G696" s="229"/>
      <c r="H696" s="229"/>
      <c r="I696" s="233"/>
      <c r="J696" s="229"/>
      <c r="K696" s="229"/>
      <c r="L696" s="229"/>
      <c r="M696" s="229"/>
      <c r="N696" s="229"/>
      <c r="O696" s="229"/>
      <c r="P696" s="229"/>
      <c r="Q696" s="229"/>
      <c r="R696" s="229"/>
      <c r="S696" s="229"/>
      <c r="T696" s="229"/>
      <c r="U696" s="229"/>
      <c r="V696" s="229"/>
      <c r="W696" s="229"/>
      <c r="X696" s="229"/>
      <c r="Y696" s="229"/>
      <c r="Z696" s="229"/>
    </row>
    <row r="697" spans="1:26" ht="25.5" customHeight="1">
      <c r="A697" s="229"/>
      <c r="B697" s="233"/>
      <c r="C697" s="233"/>
      <c r="D697" s="233"/>
      <c r="E697" s="229"/>
      <c r="F697" s="229"/>
      <c r="G697" s="229"/>
      <c r="H697" s="229"/>
      <c r="I697" s="233"/>
      <c r="J697" s="229"/>
      <c r="K697" s="229"/>
      <c r="L697" s="229"/>
      <c r="M697" s="229"/>
      <c r="N697" s="229"/>
      <c r="O697" s="229"/>
      <c r="P697" s="229"/>
      <c r="Q697" s="229"/>
      <c r="R697" s="229"/>
      <c r="S697" s="229"/>
      <c r="T697" s="229"/>
      <c r="U697" s="229"/>
      <c r="V697" s="229"/>
      <c r="W697" s="229"/>
      <c r="X697" s="229"/>
      <c r="Y697" s="229"/>
      <c r="Z697" s="229"/>
    </row>
    <row r="698" spans="1:26" ht="25.5" customHeight="1">
      <c r="A698" s="229"/>
      <c r="B698" s="233"/>
      <c r="C698" s="233"/>
      <c r="D698" s="233"/>
      <c r="E698" s="229"/>
      <c r="F698" s="229"/>
      <c r="G698" s="229"/>
      <c r="H698" s="229"/>
      <c r="I698" s="233"/>
      <c r="J698" s="229"/>
      <c r="K698" s="229"/>
      <c r="L698" s="229"/>
      <c r="M698" s="229"/>
      <c r="N698" s="229"/>
      <c r="O698" s="229"/>
      <c r="P698" s="229"/>
      <c r="Q698" s="229"/>
      <c r="R698" s="229"/>
      <c r="S698" s="229"/>
      <c r="T698" s="229"/>
      <c r="U698" s="229"/>
      <c r="V698" s="229"/>
      <c r="W698" s="229"/>
      <c r="X698" s="229"/>
      <c r="Y698" s="229"/>
      <c r="Z698" s="229"/>
    </row>
    <row r="699" spans="1:26" ht="25.5" customHeight="1">
      <c r="A699" s="229"/>
      <c r="B699" s="233"/>
      <c r="C699" s="233"/>
      <c r="D699" s="233"/>
      <c r="E699" s="229"/>
      <c r="F699" s="229"/>
      <c r="G699" s="229"/>
      <c r="H699" s="229"/>
      <c r="I699" s="233"/>
      <c r="J699" s="229"/>
      <c r="K699" s="229"/>
      <c r="L699" s="229"/>
      <c r="M699" s="229"/>
      <c r="N699" s="229"/>
      <c r="O699" s="229"/>
      <c r="P699" s="229"/>
      <c r="Q699" s="229"/>
      <c r="R699" s="229"/>
      <c r="S699" s="229"/>
      <c r="T699" s="229"/>
      <c r="U699" s="229"/>
      <c r="V699" s="229"/>
      <c r="W699" s="229"/>
      <c r="X699" s="229"/>
      <c r="Y699" s="229"/>
      <c r="Z699" s="229"/>
    </row>
    <row r="700" spans="1:26" ht="25.5" customHeight="1">
      <c r="A700" s="229"/>
      <c r="B700" s="233"/>
      <c r="C700" s="233"/>
      <c r="D700" s="233"/>
      <c r="E700" s="229"/>
      <c r="F700" s="229"/>
      <c r="G700" s="229"/>
      <c r="H700" s="229"/>
      <c r="I700" s="233"/>
      <c r="J700" s="229"/>
      <c r="K700" s="229"/>
      <c r="L700" s="229"/>
      <c r="M700" s="229"/>
      <c r="N700" s="229"/>
      <c r="O700" s="229"/>
      <c r="P700" s="229"/>
      <c r="Q700" s="229"/>
      <c r="R700" s="229"/>
      <c r="S700" s="229"/>
      <c r="T700" s="229"/>
      <c r="U700" s="229"/>
      <c r="V700" s="229"/>
      <c r="W700" s="229"/>
      <c r="X700" s="229"/>
      <c r="Y700" s="229"/>
      <c r="Z700" s="229"/>
    </row>
    <row r="701" spans="1:26" ht="25.5" customHeight="1">
      <c r="A701" s="229"/>
      <c r="B701" s="233"/>
      <c r="C701" s="233"/>
      <c r="D701" s="233"/>
      <c r="E701" s="229"/>
      <c r="F701" s="229"/>
      <c r="G701" s="229"/>
      <c r="H701" s="229"/>
      <c r="I701" s="233"/>
      <c r="J701" s="229"/>
      <c r="K701" s="229"/>
      <c r="L701" s="229"/>
      <c r="M701" s="229"/>
      <c r="N701" s="229"/>
      <c r="O701" s="229"/>
      <c r="P701" s="229"/>
      <c r="Q701" s="229"/>
      <c r="R701" s="229"/>
      <c r="S701" s="229"/>
      <c r="T701" s="229"/>
      <c r="U701" s="229"/>
      <c r="V701" s="229"/>
      <c r="W701" s="229"/>
      <c r="X701" s="229"/>
      <c r="Y701" s="229"/>
      <c r="Z701" s="229"/>
    </row>
    <row r="702" spans="1:26" ht="25.5" customHeight="1">
      <c r="A702" s="229"/>
      <c r="B702" s="233"/>
      <c r="C702" s="233"/>
      <c r="D702" s="233"/>
      <c r="E702" s="229"/>
      <c r="F702" s="229"/>
      <c r="G702" s="229"/>
      <c r="H702" s="229"/>
      <c r="I702" s="233"/>
      <c r="J702" s="229"/>
      <c r="K702" s="229"/>
      <c r="L702" s="229"/>
      <c r="M702" s="229"/>
      <c r="N702" s="229"/>
      <c r="O702" s="229"/>
      <c r="P702" s="229"/>
      <c r="Q702" s="229"/>
      <c r="R702" s="229"/>
      <c r="S702" s="229"/>
      <c r="T702" s="229"/>
      <c r="U702" s="229"/>
      <c r="V702" s="229"/>
      <c r="W702" s="229"/>
      <c r="X702" s="229"/>
      <c r="Y702" s="229"/>
      <c r="Z702" s="229"/>
    </row>
    <row r="703" spans="1:26" ht="25.5" customHeight="1">
      <c r="A703" s="229"/>
      <c r="B703" s="233"/>
      <c r="C703" s="233"/>
      <c r="D703" s="233"/>
      <c r="E703" s="229"/>
      <c r="F703" s="229"/>
      <c r="G703" s="229"/>
      <c r="H703" s="229"/>
      <c r="I703" s="233"/>
      <c r="J703" s="229"/>
      <c r="K703" s="229"/>
      <c r="L703" s="229"/>
      <c r="M703" s="229"/>
      <c r="N703" s="229"/>
      <c r="O703" s="229"/>
      <c r="P703" s="229"/>
      <c r="Q703" s="229"/>
      <c r="R703" s="229"/>
      <c r="S703" s="229"/>
      <c r="T703" s="229"/>
      <c r="U703" s="229"/>
      <c r="V703" s="229"/>
      <c r="W703" s="229"/>
      <c r="X703" s="229"/>
      <c r="Y703" s="229"/>
      <c r="Z703" s="229"/>
    </row>
    <row r="704" spans="1:26" ht="25.5" customHeight="1">
      <c r="A704" s="229"/>
      <c r="B704" s="233"/>
      <c r="C704" s="233"/>
      <c r="D704" s="233"/>
      <c r="E704" s="229"/>
      <c r="F704" s="229"/>
      <c r="G704" s="229"/>
      <c r="H704" s="229"/>
      <c r="I704" s="233"/>
      <c r="J704" s="229"/>
      <c r="K704" s="229"/>
      <c r="L704" s="229"/>
      <c r="M704" s="229"/>
      <c r="N704" s="229"/>
      <c r="O704" s="229"/>
      <c r="P704" s="229"/>
      <c r="Q704" s="229"/>
      <c r="R704" s="229"/>
      <c r="S704" s="229"/>
      <c r="T704" s="229"/>
      <c r="U704" s="229"/>
      <c r="V704" s="229"/>
      <c r="W704" s="229"/>
      <c r="X704" s="229"/>
      <c r="Y704" s="229"/>
      <c r="Z704" s="229"/>
    </row>
    <row r="705" spans="1:26" ht="25.5" customHeight="1">
      <c r="A705" s="229"/>
      <c r="B705" s="233"/>
      <c r="C705" s="233"/>
      <c r="D705" s="233"/>
      <c r="E705" s="229"/>
      <c r="F705" s="229"/>
      <c r="G705" s="229"/>
      <c r="H705" s="229"/>
      <c r="I705" s="233"/>
      <c r="J705" s="229"/>
      <c r="K705" s="229"/>
      <c r="L705" s="229"/>
      <c r="M705" s="229"/>
      <c r="N705" s="229"/>
      <c r="O705" s="229"/>
      <c r="P705" s="229"/>
      <c r="Q705" s="229"/>
      <c r="R705" s="229"/>
      <c r="S705" s="229"/>
      <c r="T705" s="229"/>
      <c r="U705" s="229"/>
      <c r="V705" s="229"/>
      <c r="W705" s="229"/>
      <c r="X705" s="229"/>
      <c r="Y705" s="229"/>
      <c r="Z705" s="229"/>
    </row>
    <row r="706" spans="1:26" ht="25.5" customHeight="1">
      <c r="A706" s="229"/>
      <c r="B706" s="233"/>
      <c r="C706" s="233"/>
      <c r="D706" s="233"/>
      <c r="E706" s="229"/>
      <c r="F706" s="229"/>
      <c r="G706" s="229"/>
      <c r="H706" s="229"/>
      <c r="I706" s="233"/>
      <c r="J706" s="229"/>
      <c r="K706" s="229"/>
      <c r="L706" s="229"/>
      <c r="M706" s="229"/>
      <c r="N706" s="229"/>
      <c r="O706" s="229"/>
      <c r="P706" s="229"/>
      <c r="Q706" s="229"/>
      <c r="R706" s="229"/>
      <c r="S706" s="229"/>
      <c r="T706" s="229"/>
      <c r="U706" s="229"/>
      <c r="V706" s="229"/>
      <c r="W706" s="229"/>
      <c r="X706" s="229"/>
      <c r="Y706" s="229"/>
      <c r="Z706" s="229"/>
    </row>
    <row r="707" spans="1:26" ht="25.5" customHeight="1">
      <c r="A707" s="229"/>
      <c r="B707" s="233"/>
      <c r="C707" s="233"/>
      <c r="D707" s="233"/>
      <c r="E707" s="229"/>
      <c r="F707" s="229"/>
      <c r="G707" s="229"/>
      <c r="H707" s="229"/>
      <c r="I707" s="233"/>
      <c r="J707" s="229"/>
      <c r="K707" s="229"/>
      <c r="L707" s="229"/>
      <c r="M707" s="229"/>
      <c r="N707" s="229"/>
      <c r="O707" s="229"/>
      <c r="P707" s="229"/>
      <c r="Q707" s="229"/>
      <c r="R707" s="229"/>
      <c r="S707" s="229"/>
      <c r="T707" s="229"/>
      <c r="U707" s="229"/>
      <c r="V707" s="229"/>
      <c r="W707" s="229"/>
      <c r="X707" s="229"/>
      <c r="Y707" s="229"/>
      <c r="Z707" s="229"/>
    </row>
    <row r="708" spans="1:26" ht="25.5" customHeight="1">
      <c r="A708" s="229"/>
      <c r="B708" s="233"/>
      <c r="C708" s="233"/>
      <c r="D708" s="233"/>
      <c r="E708" s="229"/>
      <c r="F708" s="229"/>
      <c r="G708" s="229"/>
      <c r="H708" s="229"/>
      <c r="I708" s="233"/>
      <c r="J708" s="229"/>
      <c r="K708" s="229"/>
      <c r="L708" s="229"/>
      <c r="M708" s="229"/>
      <c r="N708" s="229"/>
      <c r="O708" s="229"/>
      <c r="P708" s="229"/>
      <c r="Q708" s="229"/>
      <c r="R708" s="229"/>
      <c r="S708" s="229"/>
      <c r="T708" s="229"/>
      <c r="U708" s="229"/>
      <c r="V708" s="229"/>
      <c r="W708" s="229"/>
      <c r="X708" s="229"/>
      <c r="Y708" s="229"/>
      <c r="Z708" s="229"/>
    </row>
    <row r="709" spans="1:26" ht="25.5" customHeight="1">
      <c r="A709" s="229"/>
      <c r="B709" s="233"/>
      <c r="C709" s="233"/>
      <c r="D709" s="233"/>
      <c r="E709" s="229"/>
      <c r="F709" s="229"/>
      <c r="G709" s="229"/>
      <c r="H709" s="229"/>
      <c r="I709" s="233"/>
      <c r="J709" s="229"/>
      <c r="K709" s="229"/>
      <c r="L709" s="229"/>
      <c r="M709" s="229"/>
      <c r="N709" s="229"/>
      <c r="O709" s="229"/>
      <c r="P709" s="229"/>
      <c r="Q709" s="229"/>
      <c r="R709" s="229"/>
      <c r="S709" s="229"/>
      <c r="T709" s="229"/>
      <c r="U709" s="229"/>
      <c r="V709" s="229"/>
      <c r="W709" s="229"/>
      <c r="X709" s="229"/>
      <c r="Y709" s="229"/>
      <c r="Z709" s="229"/>
    </row>
    <row r="710" spans="1:26" ht="25.5" customHeight="1">
      <c r="A710" s="229"/>
      <c r="B710" s="233"/>
      <c r="C710" s="233"/>
      <c r="D710" s="233"/>
      <c r="E710" s="229"/>
      <c r="F710" s="229"/>
      <c r="G710" s="229"/>
      <c r="H710" s="229"/>
      <c r="I710" s="233"/>
      <c r="J710" s="229"/>
      <c r="K710" s="229"/>
      <c r="L710" s="229"/>
      <c r="M710" s="229"/>
      <c r="N710" s="229"/>
      <c r="O710" s="229"/>
      <c r="P710" s="229"/>
      <c r="Q710" s="229"/>
      <c r="R710" s="229"/>
      <c r="S710" s="229"/>
      <c r="T710" s="229"/>
      <c r="U710" s="229"/>
      <c r="V710" s="229"/>
      <c r="W710" s="229"/>
      <c r="X710" s="229"/>
      <c r="Y710" s="229"/>
      <c r="Z710" s="229"/>
    </row>
    <row r="711" spans="1:26" ht="25.5" customHeight="1">
      <c r="A711" s="229"/>
      <c r="B711" s="233"/>
      <c r="C711" s="233"/>
      <c r="D711" s="233"/>
      <c r="E711" s="229"/>
      <c r="F711" s="229"/>
      <c r="G711" s="229"/>
      <c r="H711" s="229"/>
      <c r="I711" s="233"/>
      <c r="J711" s="229"/>
      <c r="K711" s="229"/>
      <c r="L711" s="229"/>
      <c r="M711" s="229"/>
      <c r="N711" s="229"/>
      <c r="O711" s="229"/>
      <c r="P711" s="229"/>
      <c r="Q711" s="229"/>
      <c r="R711" s="229"/>
      <c r="S711" s="229"/>
      <c r="T711" s="229"/>
      <c r="U711" s="229"/>
      <c r="V711" s="229"/>
      <c r="W711" s="229"/>
      <c r="X711" s="229"/>
      <c r="Y711" s="229"/>
      <c r="Z711" s="229"/>
    </row>
    <row r="712" spans="1:26" ht="25.5" customHeight="1">
      <c r="A712" s="229"/>
      <c r="B712" s="233"/>
      <c r="C712" s="233"/>
      <c r="D712" s="233"/>
      <c r="E712" s="229"/>
      <c r="F712" s="229"/>
      <c r="G712" s="229"/>
      <c r="H712" s="229"/>
      <c r="I712" s="233"/>
      <c r="J712" s="229"/>
      <c r="K712" s="229"/>
      <c r="L712" s="229"/>
      <c r="M712" s="229"/>
      <c r="N712" s="229"/>
      <c r="O712" s="229"/>
      <c r="P712" s="229"/>
      <c r="Q712" s="229"/>
      <c r="R712" s="229"/>
      <c r="S712" s="229"/>
      <c r="T712" s="229"/>
      <c r="U712" s="229"/>
      <c r="V712" s="229"/>
      <c r="W712" s="229"/>
      <c r="X712" s="229"/>
      <c r="Y712" s="229"/>
      <c r="Z712" s="229"/>
    </row>
    <row r="713" spans="1:26" ht="25.5" customHeight="1">
      <c r="A713" s="229"/>
      <c r="B713" s="233"/>
      <c r="C713" s="233"/>
      <c r="D713" s="233"/>
      <c r="E713" s="229"/>
      <c r="F713" s="229"/>
      <c r="G713" s="229"/>
      <c r="H713" s="229"/>
      <c r="I713" s="233"/>
      <c r="J713" s="229"/>
      <c r="K713" s="229"/>
      <c r="L713" s="229"/>
      <c r="M713" s="229"/>
      <c r="N713" s="229"/>
      <c r="O713" s="229"/>
      <c r="P713" s="229"/>
      <c r="Q713" s="229"/>
      <c r="R713" s="229"/>
      <c r="S713" s="229"/>
      <c r="T713" s="229"/>
      <c r="U713" s="229"/>
      <c r="V713" s="229"/>
      <c r="W713" s="229"/>
      <c r="X713" s="229"/>
      <c r="Y713" s="229"/>
      <c r="Z713" s="229"/>
    </row>
    <row r="714" spans="1:26" ht="25.5" customHeight="1">
      <c r="A714" s="229"/>
      <c r="B714" s="233"/>
      <c r="C714" s="233"/>
      <c r="D714" s="233"/>
      <c r="E714" s="229"/>
      <c r="F714" s="229"/>
      <c r="G714" s="229"/>
      <c r="H714" s="229"/>
      <c r="I714" s="233"/>
      <c r="J714" s="229"/>
      <c r="K714" s="229"/>
      <c r="L714" s="229"/>
      <c r="M714" s="229"/>
      <c r="N714" s="229"/>
      <c r="O714" s="229"/>
      <c r="P714" s="229"/>
      <c r="Q714" s="229"/>
      <c r="R714" s="229"/>
      <c r="S714" s="229"/>
      <c r="T714" s="229"/>
      <c r="U714" s="229"/>
      <c r="V714" s="229"/>
      <c r="W714" s="229"/>
      <c r="X714" s="229"/>
      <c r="Y714" s="229"/>
      <c r="Z714" s="229"/>
    </row>
    <row r="715" spans="1:26" ht="25.5" customHeight="1">
      <c r="A715" s="229"/>
      <c r="B715" s="233"/>
      <c r="C715" s="233"/>
      <c r="D715" s="233"/>
      <c r="E715" s="229"/>
      <c r="F715" s="229"/>
      <c r="G715" s="229"/>
      <c r="H715" s="229"/>
      <c r="I715" s="233"/>
      <c r="J715" s="229"/>
      <c r="K715" s="229"/>
      <c r="L715" s="229"/>
      <c r="M715" s="229"/>
      <c r="N715" s="229"/>
      <c r="O715" s="229"/>
      <c r="P715" s="229"/>
      <c r="Q715" s="229"/>
      <c r="R715" s="229"/>
      <c r="S715" s="229"/>
      <c r="T715" s="229"/>
      <c r="U715" s="229"/>
      <c r="V715" s="229"/>
      <c r="W715" s="229"/>
      <c r="X715" s="229"/>
      <c r="Y715" s="229"/>
      <c r="Z715" s="229"/>
    </row>
    <row r="716" spans="1:26" ht="25.5" customHeight="1">
      <c r="A716" s="229"/>
      <c r="B716" s="233"/>
      <c r="C716" s="233"/>
      <c r="D716" s="233"/>
      <c r="E716" s="229"/>
      <c r="F716" s="229"/>
      <c r="G716" s="229"/>
      <c r="H716" s="229"/>
      <c r="I716" s="233"/>
      <c r="J716" s="229"/>
      <c r="K716" s="229"/>
      <c r="L716" s="229"/>
      <c r="M716" s="229"/>
      <c r="N716" s="229"/>
      <c r="O716" s="229"/>
      <c r="P716" s="229"/>
      <c r="Q716" s="229"/>
      <c r="R716" s="229"/>
      <c r="S716" s="229"/>
      <c r="T716" s="229"/>
      <c r="U716" s="229"/>
      <c r="V716" s="229"/>
      <c r="W716" s="229"/>
      <c r="X716" s="229"/>
      <c r="Y716" s="229"/>
      <c r="Z716" s="229"/>
    </row>
    <row r="717" spans="1:26" ht="25.5" customHeight="1">
      <c r="A717" s="229"/>
      <c r="B717" s="233"/>
      <c r="C717" s="233"/>
      <c r="D717" s="233"/>
      <c r="E717" s="229"/>
      <c r="F717" s="229"/>
      <c r="G717" s="229"/>
      <c r="H717" s="229"/>
      <c r="I717" s="233"/>
      <c r="J717" s="229"/>
      <c r="K717" s="229"/>
      <c r="L717" s="229"/>
      <c r="M717" s="229"/>
      <c r="N717" s="229"/>
      <c r="O717" s="229"/>
      <c r="P717" s="229"/>
      <c r="Q717" s="229"/>
      <c r="R717" s="229"/>
      <c r="S717" s="229"/>
      <c r="T717" s="229"/>
      <c r="U717" s="229"/>
      <c r="V717" s="229"/>
      <c r="W717" s="229"/>
      <c r="X717" s="229"/>
      <c r="Y717" s="229"/>
      <c r="Z717" s="229"/>
    </row>
    <row r="718" spans="1:26" ht="25.5" customHeight="1">
      <c r="A718" s="229"/>
      <c r="B718" s="233"/>
      <c r="C718" s="233"/>
      <c r="D718" s="233"/>
      <c r="E718" s="229"/>
      <c r="F718" s="229"/>
      <c r="G718" s="229"/>
      <c r="H718" s="229"/>
      <c r="I718" s="233"/>
      <c r="J718" s="229"/>
      <c r="K718" s="229"/>
      <c r="L718" s="229"/>
      <c r="M718" s="229"/>
      <c r="N718" s="229"/>
      <c r="O718" s="229"/>
      <c r="P718" s="229"/>
      <c r="Q718" s="229"/>
      <c r="R718" s="229"/>
      <c r="S718" s="229"/>
      <c r="T718" s="229"/>
      <c r="U718" s="229"/>
      <c r="V718" s="229"/>
      <c r="W718" s="229"/>
      <c r="X718" s="229"/>
      <c r="Y718" s="229"/>
      <c r="Z718" s="229"/>
    </row>
    <row r="719" spans="1:26" ht="25.5" customHeight="1">
      <c r="A719" s="229"/>
      <c r="B719" s="233"/>
      <c r="C719" s="233"/>
      <c r="D719" s="233"/>
      <c r="E719" s="229"/>
      <c r="F719" s="229"/>
      <c r="G719" s="229"/>
      <c r="H719" s="229"/>
      <c r="I719" s="233"/>
      <c r="J719" s="229"/>
      <c r="K719" s="229"/>
      <c r="L719" s="229"/>
      <c r="M719" s="229"/>
      <c r="N719" s="229"/>
      <c r="O719" s="229"/>
      <c r="P719" s="229"/>
      <c r="Q719" s="229"/>
      <c r="R719" s="229"/>
      <c r="S719" s="229"/>
      <c r="T719" s="229"/>
      <c r="U719" s="229"/>
      <c r="V719" s="229"/>
      <c r="W719" s="229"/>
      <c r="X719" s="229"/>
      <c r="Y719" s="229"/>
      <c r="Z719" s="229"/>
    </row>
    <row r="720" spans="1:26" ht="25.5" customHeight="1">
      <c r="A720" s="229"/>
      <c r="B720" s="233"/>
      <c r="C720" s="233"/>
      <c r="D720" s="233"/>
      <c r="E720" s="229"/>
      <c r="F720" s="229"/>
      <c r="G720" s="229"/>
      <c r="H720" s="229"/>
      <c r="I720" s="233"/>
      <c r="J720" s="229"/>
      <c r="K720" s="229"/>
      <c r="L720" s="229"/>
      <c r="M720" s="229"/>
      <c r="N720" s="229"/>
      <c r="O720" s="229"/>
      <c r="P720" s="229"/>
      <c r="Q720" s="229"/>
      <c r="R720" s="229"/>
      <c r="S720" s="229"/>
      <c r="T720" s="229"/>
      <c r="U720" s="229"/>
      <c r="V720" s="229"/>
      <c r="W720" s="229"/>
      <c r="X720" s="229"/>
      <c r="Y720" s="229"/>
      <c r="Z720" s="229"/>
    </row>
    <row r="721" spans="1:26" ht="25.5" customHeight="1">
      <c r="A721" s="229"/>
      <c r="B721" s="233"/>
      <c r="C721" s="233"/>
      <c r="D721" s="233"/>
      <c r="E721" s="229"/>
      <c r="F721" s="229"/>
      <c r="G721" s="229"/>
      <c r="H721" s="229"/>
      <c r="I721" s="233"/>
      <c r="J721" s="229"/>
      <c r="K721" s="229"/>
      <c r="L721" s="229"/>
      <c r="M721" s="229"/>
      <c r="N721" s="229"/>
      <c r="O721" s="229"/>
      <c r="P721" s="229"/>
      <c r="Q721" s="229"/>
      <c r="R721" s="229"/>
      <c r="S721" s="229"/>
      <c r="T721" s="229"/>
      <c r="U721" s="229"/>
      <c r="V721" s="229"/>
      <c r="W721" s="229"/>
      <c r="X721" s="229"/>
      <c r="Y721" s="229"/>
      <c r="Z721" s="229"/>
    </row>
    <row r="722" spans="1:26" ht="25.5" customHeight="1">
      <c r="A722" s="229"/>
      <c r="B722" s="233"/>
      <c r="C722" s="233"/>
      <c r="D722" s="233"/>
      <c r="E722" s="229"/>
      <c r="F722" s="229"/>
      <c r="G722" s="229"/>
      <c r="H722" s="229"/>
      <c r="I722" s="233"/>
      <c r="J722" s="229"/>
      <c r="K722" s="229"/>
      <c r="L722" s="229"/>
      <c r="M722" s="229"/>
      <c r="N722" s="229"/>
      <c r="O722" s="229"/>
      <c r="P722" s="229"/>
      <c r="Q722" s="229"/>
      <c r="R722" s="229"/>
      <c r="S722" s="229"/>
      <c r="T722" s="229"/>
      <c r="U722" s="229"/>
      <c r="V722" s="229"/>
      <c r="W722" s="229"/>
      <c r="X722" s="229"/>
      <c r="Y722" s="229"/>
      <c r="Z722" s="229"/>
    </row>
    <row r="723" spans="1:26" ht="25.5" customHeight="1">
      <c r="A723" s="229"/>
      <c r="B723" s="233"/>
      <c r="C723" s="233"/>
      <c r="D723" s="233"/>
      <c r="E723" s="229"/>
      <c r="F723" s="229"/>
      <c r="G723" s="229"/>
      <c r="H723" s="229"/>
      <c r="I723" s="233"/>
      <c r="J723" s="229"/>
      <c r="K723" s="229"/>
      <c r="L723" s="229"/>
      <c r="M723" s="229"/>
      <c r="N723" s="229"/>
      <c r="O723" s="229"/>
      <c r="P723" s="229"/>
      <c r="Q723" s="229"/>
      <c r="R723" s="229"/>
      <c r="S723" s="229"/>
      <c r="T723" s="229"/>
      <c r="U723" s="229"/>
      <c r="V723" s="229"/>
      <c r="W723" s="229"/>
      <c r="X723" s="229"/>
      <c r="Y723" s="229"/>
      <c r="Z723" s="229"/>
    </row>
    <row r="724" spans="1:26" ht="25.5" customHeight="1">
      <c r="A724" s="229"/>
      <c r="B724" s="233"/>
      <c r="C724" s="233"/>
      <c r="D724" s="233"/>
      <c r="E724" s="229"/>
      <c r="F724" s="229"/>
      <c r="G724" s="229"/>
      <c r="H724" s="229"/>
      <c r="I724" s="233"/>
      <c r="J724" s="229"/>
      <c r="K724" s="229"/>
      <c r="L724" s="229"/>
      <c r="M724" s="229"/>
      <c r="N724" s="229"/>
      <c r="O724" s="229"/>
      <c r="P724" s="229"/>
      <c r="Q724" s="229"/>
      <c r="R724" s="229"/>
      <c r="S724" s="229"/>
      <c r="T724" s="229"/>
      <c r="U724" s="229"/>
      <c r="V724" s="229"/>
      <c r="W724" s="229"/>
      <c r="X724" s="229"/>
      <c r="Y724" s="229"/>
      <c r="Z724" s="229"/>
    </row>
    <row r="725" spans="1:26" ht="25.5" customHeight="1">
      <c r="A725" s="229"/>
      <c r="B725" s="233"/>
      <c r="C725" s="233"/>
      <c r="D725" s="233"/>
      <c r="E725" s="229"/>
      <c r="F725" s="229"/>
      <c r="G725" s="229"/>
      <c r="H725" s="229"/>
      <c r="I725" s="233"/>
      <c r="J725" s="229"/>
      <c r="K725" s="229"/>
      <c r="L725" s="229"/>
      <c r="M725" s="229"/>
      <c r="N725" s="229"/>
      <c r="O725" s="229"/>
      <c r="P725" s="229"/>
      <c r="Q725" s="229"/>
      <c r="R725" s="229"/>
      <c r="S725" s="229"/>
      <c r="T725" s="229"/>
      <c r="U725" s="229"/>
      <c r="V725" s="229"/>
      <c r="W725" s="229"/>
      <c r="X725" s="229"/>
      <c r="Y725" s="229"/>
      <c r="Z725" s="229"/>
    </row>
    <row r="726" spans="1:26" ht="25.5" customHeight="1">
      <c r="A726" s="229"/>
      <c r="B726" s="233"/>
      <c r="C726" s="233"/>
      <c r="D726" s="233"/>
      <c r="E726" s="229"/>
      <c r="F726" s="229"/>
      <c r="G726" s="229"/>
      <c r="H726" s="229"/>
      <c r="I726" s="233"/>
      <c r="J726" s="229"/>
      <c r="K726" s="229"/>
      <c r="L726" s="229"/>
      <c r="M726" s="229"/>
      <c r="N726" s="229"/>
      <c r="O726" s="229"/>
      <c r="P726" s="229"/>
      <c r="Q726" s="229"/>
      <c r="R726" s="229"/>
      <c r="S726" s="229"/>
      <c r="T726" s="229"/>
      <c r="U726" s="229"/>
      <c r="V726" s="229"/>
      <c r="W726" s="229"/>
      <c r="X726" s="229"/>
      <c r="Y726" s="229"/>
      <c r="Z726" s="229"/>
    </row>
    <row r="727" spans="1:26" ht="25.5" customHeight="1">
      <c r="A727" s="229"/>
      <c r="B727" s="233"/>
      <c r="C727" s="233"/>
      <c r="D727" s="233"/>
      <c r="E727" s="229"/>
      <c r="F727" s="229"/>
      <c r="G727" s="229"/>
      <c r="H727" s="229"/>
      <c r="I727" s="233"/>
      <c r="J727" s="229"/>
      <c r="K727" s="229"/>
      <c r="L727" s="229"/>
      <c r="M727" s="229"/>
      <c r="N727" s="229"/>
      <c r="O727" s="229"/>
      <c r="P727" s="229"/>
      <c r="Q727" s="229"/>
      <c r="R727" s="229"/>
      <c r="S727" s="229"/>
      <c r="T727" s="229"/>
      <c r="U727" s="229"/>
      <c r="V727" s="229"/>
      <c r="W727" s="229"/>
      <c r="X727" s="229"/>
      <c r="Y727" s="229"/>
      <c r="Z727" s="229"/>
    </row>
    <row r="728" spans="1:26" ht="25.5" customHeight="1">
      <c r="A728" s="229"/>
      <c r="B728" s="233"/>
      <c r="C728" s="233"/>
      <c r="D728" s="233"/>
      <c r="E728" s="229"/>
      <c r="F728" s="229"/>
      <c r="G728" s="229"/>
      <c r="H728" s="229"/>
      <c r="I728" s="233"/>
      <c r="J728" s="229"/>
      <c r="K728" s="229"/>
      <c r="L728" s="229"/>
      <c r="M728" s="229"/>
      <c r="N728" s="229"/>
      <c r="O728" s="229"/>
      <c r="P728" s="229"/>
      <c r="Q728" s="229"/>
      <c r="R728" s="229"/>
      <c r="S728" s="229"/>
      <c r="T728" s="229"/>
      <c r="U728" s="229"/>
      <c r="V728" s="229"/>
      <c r="W728" s="229"/>
      <c r="X728" s="229"/>
      <c r="Y728" s="229"/>
      <c r="Z728" s="229"/>
    </row>
    <row r="729" spans="1:26" ht="25.5" customHeight="1">
      <c r="A729" s="229"/>
      <c r="B729" s="233"/>
      <c r="C729" s="233"/>
      <c r="D729" s="233"/>
      <c r="E729" s="229"/>
      <c r="F729" s="229"/>
      <c r="G729" s="229"/>
      <c r="H729" s="229"/>
      <c r="I729" s="233"/>
      <c r="J729" s="229"/>
      <c r="K729" s="229"/>
      <c r="L729" s="229"/>
      <c r="M729" s="229"/>
      <c r="N729" s="229"/>
      <c r="O729" s="229"/>
      <c r="P729" s="229"/>
      <c r="Q729" s="229"/>
      <c r="R729" s="229"/>
      <c r="S729" s="229"/>
      <c r="T729" s="229"/>
      <c r="U729" s="229"/>
      <c r="V729" s="229"/>
      <c r="W729" s="229"/>
      <c r="X729" s="229"/>
      <c r="Y729" s="229"/>
      <c r="Z729" s="229"/>
    </row>
    <row r="730" spans="1:26" ht="25.5" customHeight="1">
      <c r="A730" s="229"/>
      <c r="B730" s="233"/>
      <c r="C730" s="233"/>
      <c r="D730" s="233"/>
      <c r="E730" s="229"/>
      <c r="F730" s="229"/>
      <c r="G730" s="229"/>
      <c r="H730" s="229"/>
      <c r="I730" s="233"/>
      <c r="J730" s="229"/>
      <c r="K730" s="229"/>
      <c r="L730" s="229"/>
      <c r="M730" s="229"/>
      <c r="N730" s="229"/>
      <c r="O730" s="229"/>
      <c r="P730" s="229"/>
      <c r="Q730" s="229"/>
      <c r="R730" s="229"/>
      <c r="S730" s="229"/>
      <c r="T730" s="229"/>
      <c r="U730" s="229"/>
      <c r="V730" s="229"/>
      <c r="W730" s="229"/>
      <c r="X730" s="229"/>
      <c r="Y730" s="229"/>
      <c r="Z730" s="229"/>
    </row>
    <row r="731" spans="1:26" ht="25.5" customHeight="1">
      <c r="A731" s="229"/>
      <c r="B731" s="233"/>
      <c r="C731" s="233"/>
      <c r="D731" s="233"/>
      <c r="E731" s="229"/>
      <c r="F731" s="229"/>
      <c r="G731" s="229"/>
      <c r="H731" s="229"/>
      <c r="I731" s="233"/>
      <c r="J731" s="229"/>
      <c r="K731" s="229"/>
      <c r="L731" s="229"/>
      <c r="M731" s="229"/>
      <c r="N731" s="229"/>
      <c r="O731" s="229"/>
      <c r="P731" s="229"/>
      <c r="Q731" s="229"/>
      <c r="R731" s="229"/>
      <c r="S731" s="229"/>
      <c r="T731" s="229"/>
      <c r="U731" s="229"/>
      <c r="V731" s="229"/>
      <c r="W731" s="229"/>
      <c r="X731" s="229"/>
      <c r="Y731" s="229"/>
      <c r="Z731" s="229"/>
    </row>
    <row r="732" spans="1:26" ht="25.5" customHeight="1">
      <c r="A732" s="229"/>
      <c r="B732" s="233"/>
      <c r="C732" s="233"/>
      <c r="D732" s="233"/>
      <c r="E732" s="229"/>
      <c r="F732" s="229"/>
      <c r="G732" s="229"/>
      <c r="H732" s="229"/>
      <c r="I732" s="233"/>
      <c r="J732" s="229"/>
      <c r="K732" s="229"/>
      <c r="L732" s="229"/>
      <c r="M732" s="229"/>
      <c r="N732" s="229"/>
      <c r="O732" s="229"/>
      <c r="P732" s="229"/>
      <c r="Q732" s="229"/>
      <c r="R732" s="229"/>
      <c r="S732" s="229"/>
      <c r="T732" s="229"/>
      <c r="U732" s="229"/>
      <c r="V732" s="229"/>
      <c r="W732" s="229"/>
      <c r="X732" s="229"/>
      <c r="Y732" s="229"/>
      <c r="Z732" s="229"/>
    </row>
    <row r="733" spans="1:26" ht="25.5" customHeight="1">
      <c r="A733" s="229"/>
      <c r="B733" s="233"/>
      <c r="C733" s="233"/>
      <c r="D733" s="233"/>
      <c r="E733" s="229"/>
      <c r="F733" s="229"/>
      <c r="G733" s="229"/>
      <c r="H733" s="229"/>
      <c r="I733" s="233"/>
      <c r="J733" s="229"/>
      <c r="K733" s="229"/>
      <c r="L733" s="229"/>
      <c r="M733" s="229"/>
      <c r="N733" s="229"/>
      <c r="O733" s="229"/>
      <c r="P733" s="229"/>
      <c r="Q733" s="229"/>
      <c r="R733" s="229"/>
      <c r="S733" s="229"/>
      <c r="T733" s="229"/>
      <c r="U733" s="229"/>
      <c r="V733" s="229"/>
      <c r="W733" s="229"/>
      <c r="X733" s="229"/>
      <c r="Y733" s="229"/>
      <c r="Z733" s="229"/>
    </row>
    <row r="734" spans="1:26" ht="25.5" customHeight="1">
      <c r="A734" s="229"/>
      <c r="B734" s="233"/>
      <c r="C734" s="233"/>
      <c r="D734" s="233"/>
      <c r="E734" s="229"/>
      <c r="F734" s="229"/>
      <c r="G734" s="229"/>
      <c r="H734" s="229"/>
      <c r="I734" s="233"/>
      <c r="J734" s="229"/>
      <c r="K734" s="229"/>
      <c r="L734" s="229"/>
      <c r="M734" s="229"/>
      <c r="N734" s="229"/>
      <c r="O734" s="229"/>
      <c r="P734" s="229"/>
      <c r="Q734" s="229"/>
      <c r="R734" s="229"/>
      <c r="S734" s="229"/>
      <c r="T734" s="229"/>
      <c r="U734" s="229"/>
      <c r="V734" s="229"/>
      <c r="W734" s="229"/>
      <c r="X734" s="229"/>
      <c r="Y734" s="229"/>
      <c r="Z734" s="229"/>
    </row>
    <row r="735" spans="1:26" ht="25.5" customHeight="1">
      <c r="A735" s="229"/>
      <c r="B735" s="233"/>
      <c r="C735" s="233"/>
      <c r="D735" s="233"/>
      <c r="E735" s="229"/>
      <c r="F735" s="229"/>
      <c r="G735" s="229"/>
      <c r="H735" s="229"/>
      <c r="I735" s="233"/>
      <c r="J735" s="229"/>
      <c r="K735" s="229"/>
      <c r="L735" s="229"/>
      <c r="M735" s="229"/>
      <c r="N735" s="229"/>
      <c r="O735" s="229"/>
      <c r="P735" s="229"/>
      <c r="Q735" s="229"/>
      <c r="R735" s="229"/>
      <c r="S735" s="229"/>
      <c r="T735" s="229"/>
      <c r="U735" s="229"/>
      <c r="V735" s="229"/>
      <c r="W735" s="229"/>
      <c r="X735" s="229"/>
      <c r="Y735" s="229"/>
      <c r="Z735" s="229"/>
    </row>
    <row r="736" spans="1:26" ht="25.5" customHeight="1">
      <c r="A736" s="229"/>
      <c r="B736" s="233"/>
      <c r="C736" s="233"/>
      <c r="D736" s="233"/>
      <c r="E736" s="229"/>
      <c r="F736" s="229"/>
      <c r="G736" s="229"/>
      <c r="H736" s="229"/>
      <c r="I736" s="233"/>
      <c r="J736" s="229"/>
      <c r="K736" s="229"/>
      <c r="L736" s="229"/>
      <c r="M736" s="229"/>
      <c r="N736" s="229"/>
      <c r="O736" s="229"/>
      <c r="P736" s="229"/>
      <c r="Q736" s="229"/>
      <c r="R736" s="229"/>
      <c r="S736" s="229"/>
      <c r="T736" s="229"/>
      <c r="U736" s="229"/>
      <c r="V736" s="229"/>
      <c r="W736" s="229"/>
      <c r="X736" s="229"/>
      <c r="Y736" s="229"/>
      <c r="Z736" s="229"/>
    </row>
    <row r="737" spans="1:26" ht="25.5" customHeight="1">
      <c r="A737" s="229"/>
      <c r="B737" s="233"/>
      <c r="C737" s="233"/>
      <c r="D737" s="233"/>
      <c r="E737" s="229"/>
      <c r="F737" s="229"/>
      <c r="G737" s="229"/>
      <c r="H737" s="229"/>
      <c r="I737" s="233"/>
      <c r="J737" s="229"/>
      <c r="K737" s="229"/>
      <c r="L737" s="229"/>
      <c r="M737" s="229"/>
      <c r="N737" s="229"/>
      <c r="O737" s="229"/>
      <c r="P737" s="229"/>
      <c r="Q737" s="229"/>
      <c r="R737" s="229"/>
      <c r="S737" s="229"/>
      <c r="T737" s="229"/>
      <c r="U737" s="229"/>
      <c r="V737" s="229"/>
      <c r="W737" s="229"/>
      <c r="X737" s="229"/>
      <c r="Y737" s="229"/>
      <c r="Z737" s="229"/>
    </row>
    <row r="738" spans="1:26" ht="25.5" customHeight="1">
      <c r="A738" s="229"/>
      <c r="B738" s="233"/>
      <c r="C738" s="233"/>
      <c r="D738" s="233"/>
      <c r="E738" s="229"/>
      <c r="F738" s="229"/>
      <c r="G738" s="229"/>
      <c r="H738" s="229"/>
      <c r="I738" s="233"/>
      <c r="J738" s="229"/>
      <c r="K738" s="229"/>
      <c r="L738" s="229"/>
      <c r="M738" s="229"/>
      <c r="N738" s="229"/>
      <c r="O738" s="229"/>
      <c r="P738" s="229"/>
      <c r="Q738" s="229"/>
      <c r="R738" s="229"/>
      <c r="S738" s="229"/>
      <c r="T738" s="229"/>
      <c r="U738" s="229"/>
      <c r="V738" s="229"/>
      <c r="W738" s="229"/>
      <c r="X738" s="229"/>
      <c r="Y738" s="229"/>
      <c r="Z738" s="229"/>
    </row>
    <row r="739" spans="1:26" ht="25.5" customHeight="1">
      <c r="A739" s="229"/>
      <c r="B739" s="233"/>
      <c r="C739" s="233"/>
      <c r="D739" s="233"/>
      <c r="E739" s="229"/>
      <c r="F739" s="229"/>
      <c r="G739" s="229"/>
      <c r="H739" s="229"/>
      <c r="I739" s="233"/>
      <c r="J739" s="229"/>
      <c r="K739" s="229"/>
      <c r="L739" s="229"/>
      <c r="M739" s="229"/>
      <c r="N739" s="229"/>
      <c r="O739" s="229"/>
      <c r="P739" s="229"/>
      <c r="Q739" s="229"/>
      <c r="R739" s="229"/>
      <c r="S739" s="229"/>
      <c r="T739" s="229"/>
      <c r="U739" s="229"/>
      <c r="V739" s="229"/>
      <c r="W739" s="229"/>
      <c r="X739" s="229"/>
      <c r="Y739" s="229"/>
      <c r="Z739" s="229"/>
    </row>
    <row r="740" spans="1:26" ht="25.5" customHeight="1">
      <c r="A740" s="229"/>
      <c r="B740" s="233"/>
      <c r="C740" s="233"/>
      <c r="D740" s="233"/>
      <c r="E740" s="229"/>
      <c r="F740" s="229"/>
      <c r="G740" s="229"/>
      <c r="H740" s="229"/>
      <c r="I740" s="233"/>
      <c r="J740" s="229"/>
      <c r="K740" s="229"/>
      <c r="L740" s="229"/>
      <c r="M740" s="229"/>
      <c r="N740" s="229"/>
      <c r="O740" s="229"/>
      <c r="P740" s="229"/>
      <c r="Q740" s="229"/>
      <c r="R740" s="229"/>
      <c r="S740" s="229"/>
      <c r="T740" s="229"/>
      <c r="U740" s="229"/>
      <c r="V740" s="229"/>
      <c r="W740" s="229"/>
      <c r="X740" s="229"/>
      <c r="Y740" s="229"/>
      <c r="Z740" s="229"/>
    </row>
    <row r="741" spans="1:26" ht="25.5" customHeight="1">
      <c r="A741" s="229"/>
      <c r="B741" s="233"/>
      <c r="C741" s="233"/>
      <c r="D741" s="233"/>
      <c r="E741" s="229"/>
      <c r="F741" s="229"/>
      <c r="G741" s="229"/>
      <c r="H741" s="229"/>
      <c r="I741" s="233"/>
      <c r="J741" s="229"/>
      <c r="K741" s="229"/>
      <c r="L741" s="229"/>
      <c r="M741" s="229"/>
      <c r="N741" s="229"/>
      <c r="O741" s="229"/>
      <c r="P741" s="229"/>
      <c r="Q741" s="229"/>
      <c r="R741" s="229"/>
      <c r="S741" s="229"/>
      <c r="T741" s="229"/>
      <c r="U741" s="229"/>
      <c r="V741" s="229"/>
      <c r="W741" s="229"/>
      <c r="X741" s="229"/>
      <c r="Y741" s="229"/>
      <c r="Z741" s="229"/>
    </row>
    <row r="742" spans="1:26" ht="25.5" customHeight="1">
      <c r="A742" s="229"/>
      <c r="B742" s="233"/>
      <c r="C742" s="233"/>
      <c r="D742" s="233"/>
      <c r="E742" s="229"/>
      <c r="F742" s="229"/>
      <c r="G742" s="229"/>
      <c r="H742" s="229"/>
      <c r="I742" s="233"/>
      <c r="J742" s="229"/>
      <c r="K742" s="229"/>
      <c r="L742" s="229"/>
      <c r="M742" s="229"/>
      <c r="N742" s="229"/>
      <c r="O742" s="229"/>
      <c r="P742" s="229"/>
      <c r="Q742" s="229"/>
      <c r="R742" s="229"/>
      <c r="S742" s="229"/>
      <c r="T742" s="229"/>
      <c r="U742" s="229"/>
      <c r="V742" s="229"/>
      <c r="W742" s="229"/>
      <c r="X742" s="229"/>
      <c r="Y742" s="229"/>
      <c r="Z742" s="229"/>
    </row>
    <row r="743" spans="1:26" ht="25.5" customHeight="1">
      <c r="A743" s="229"/>
      <c r="B743" s="233"/>
      <c r="C743" s="233"/>
      <c r="D743" s="233"/>
      <c r="E743" s="229"/>
      <c r="F743" s="229"/>
      <c r="G743" s="229"/>
      <c r="H743" s="229"/>
      <c r="I743" s="233"/>
      <c r="J743" s="229"/>
      <c r="K743" s="229"/>
      <c r="L743" s="229"/>
      <c r="M743" s="229"/>
      <c r="N743" s="229"/>
      <c r="O743" s="229"/>
      <c r="P743" s="229"/>
      <c r="Q743" s="229"/>
      <c r="R743" s="229"/>
      <c r="S743" s="229"/>
      <c r="T743" s="229"/>
      <c r="U743" s="229"/>
      <c r="V743" s="229"/>
      <c r="W743" s="229"/>
      <c r="X743" s="229"/>
      <c r="Y743" s="229"/>
      <c r="Z743" s="229"/>
    </row>
    <row r="744" spans="1:26" ht="25.5" customHeight="1">
      <c r="A744" s="229"/>
      <c r="B744" s="233"/>
      <c r="C744" s="233"/>
      <c r="D744" s="233"/>
      <c r="E744" s="229"/>
      <c r="F744" s="229"/>
      <c r="G744" s="229"/>
      <c r="H744" s="229"/>
      <c r="I744" s="233"/>
      <c r="J744" s="229"/>
      <c r="K744" s="229"/>
      <c r="L744" s="229"/>
      <c r="M744" s="229"/>
      <c r="N744" s="229"/>
      <c r="O744" s="229"/>
      <c r="P744" s="229"/>
      <c r="Q744" s="229"/>
      <c r="R744" s="229"/>
      <c r="S744" s="229"/>
      <c r="T744" s="229"/>
      <c r="U744" s="229"/>
      <c r="V744" s="229"/>
      <c r="W744" s="229"/>
      <c r="X744" s="229"/>
      <c r="Y744" s="229"/>
      <c r="Z744" s="229"/>
    </row>
    <row r="745" spans="1:26" ht="25.5" customHeight="1">
      <c r="A745" s="229"/>
      <c r="B745" s="233"/>
      <c r="C745" s="233"/>
      <c r="D745" s="233"/>
      <c r="E745" s="229"/>
      <c r="F745" s="229"/>
      <c r="G745" s="229"/>
      <c r="H745" s="229"/>
      <c r="I745" s="233"/>
      <c r="J745" s="229"/>
      <c r="K745" s="229"/>
      <c r="L745" s="229"/>
      <c r="M745" s="229"/>
      <c r="N745" s="229"/>
      <c r="O745" s="229"/>
      <c r="P745" s="229"/>
      <c r="Q745" s="229"/>
      <c r="R745" s="229"/>
      <c r="S745" s="229"/>
      <c r="T745" s="229"/>
      <c r="U745" s="229"/>
      <c r="V745" s="229"/>
      <c r="W745" s="229"/>
      <c r="X745" s="229"/>
      <c r="Y745" s="229"/>
      <c r="Z745" s="229"/>
    </row>
    <row r="746" spans="1:26" ht="25.5" customHeight="1">
      <c r="A746" s="229"/>
      <c r="B746" s="233"/>
      <c r="C746" s="233"/>
      <c r="D746" s="233"/>
      <c r="E746" s="229"/>
      <c r="F746" s="229"/>
      <c r="G746" s="229"/>
      <c r="H746" s="229"/>
      <c r="I746" s="233"/>
      <c r="J746" s="229"/>
      <c r="K746" s="229"/>
      <c r="L746" s="229"/>
      <c r="M746" s="229"/>
      <c r="N746" s="229"/>
      <c r="O746" s="229"/>
      <c r="P746" s="229"/>
      <c r="Q746" s="229"/>
      <c r="R746" s="229"/>
      <c r="S746" s="229"/>
      <c r="T746" s="229"/>
      <c r="U746" s="229"/>
      <c r="V746" s="229"/>
      <c r="W746" s="229"/>
      <c r="X746" s="229"/>
      <c r="Y746" s="229"/>
      <c r="Z746" s="229"/>
    </row>
    <row r="747" spans="1:26" ht="25.5" customHeight="1">
      <c r="A747" s="229"/>
      <c r="B747" s="233"/>
      <c r="C747" s="233"/>
      <c r="D747" s="233"/>
      <c r="E747" s="229"/>
      <c r="F747" s="229"/>
      <c r="G747" s="229"/>
      <c r="H747" s="229"/>
      <c r="I747" s="233"/>
      <c r="J747" s="229"/>
      <c r="K747" s="229"/>
      <c r="L747" s="229"/>
      <c r="M747" s="229"/>
      <c r="N747" s="229"/>
      <c r="O747" s="229"/>
      <c r="P747" s="229"/>
      <c r="Q747" s="229"/>
      <c r="R747" s="229"/>
      <c r="S747" s="229"/>
      <c r="T747" s="229"/>
      <c r="U747" s="229"/>
      <c r="V747" s="229"/>
      <c r="W747" s="229"/>
      <c r="X747" s="229"/>
      <c r="Y747" s="229"/>
      <c r="Z747" s="229"/>
    </row>
    <row r="748" spans="1:26" ht="25.5" customHeight="1">
      <c r="A748" s="229"/>
      <c r="B748" s="233"/>
      <c r="C748" s="233"/>
      <c r="D748" s="233"/>
      <c r="E748" s="229"/>
      <c r="F748" s="229"/>
      <c r="G748" s="229"/>
      <c r="H748" s="229"/>
      <c r="I748" s="233"/>
      <c r="J748" s="229"/>
      <c r="K748" s="229"/>
      <c r="L748" s="229"/>
      <c r="M748" s="229"/>
      <c r="N748" s="229"/>
      <c r="O748" s="229"/>
      <c r="P748" s="229"/>
      <c r="Q748" s="229"/>
      <c r="R748" s="229"/>
      <c r="S748" s="229"/>
      <c r="T748" s="229"/>
      <c r="U748" s="229"/>
      <c r="V748" s="229"/>
      <c r="W748" s="229"/>
      <c r="X748" s="229"/>
      <c r="Y748" s="229"/>
      <c r="Z748" s="229"/>
    </row>
    <row r="749" spans="1:26" ht="25.5" customHeight="1">
      <c r="A749" s="229"/>
      <c r="B749" s="233"/>
      <c r="C749" s="233"/>
      <c r="D749" s="233"/>
      <c r="E749" s="229"/>
      <c r="F749" s="229"/>
      <c r="G749" s="229"/>
      <c r="H749" s="229"/>
      <c r="I749" s="233"/>
      <c r="J749" s="229"/>
      <c r="K749" s="229"/>
      <c r="L749" s="229"/>
      <c r="M749" s="229"/>
      <c r="N749" s="229"/>
      <c r="O749" s="229"/>
      <c r="P749" s="229"/>
      <c r="Q749" s="229"/>
      <c r="R749" s="229"/>
      <c r="S749" s="229"/>
      <c r="T749" s="229"/>
      <c r="U749" s="229"/>
      <c r="V749" s="229"/>
      <c r="W749" s="229"/>
      <c r="X749" s="229"/>
      <c r="Y749" s="229"/>
      <c r="Z749" s="229"/>
    </row>
    <row r="750" spans="1:26" ht="25.5" customHeight="1">
      <c r="A750" s="229"/>
      <c r="B750" s="233"/>
      <c r="C750" s="233"/>
      <c r="D750" s="233"/>
      <c r="E750" s="229"/>
      <c r="F750" s="229"/>
      <c r="G750" s="229"/>
      <c r="H750" s="229"/>
      <c r="I750" s="233"/>
      <c r="J750" s="229"/>
      <c r="K750" s="229"/>
      <c r="L750" s="229"/>
      <c r="M750" s="229"/>
      <c r="N750" s="229"/>
      <c r="O750" s="229"/>
      <c r="P750" s="229"/>
      <c r="Q750" s="229"/>
      <c r="R750" s="229"/>
      <c r="S750" s="229"/>
      <c r="T750" s="229"/>
      <c r="U750" s="229"/>
      <c r="V750" s="229"/>
      <c r="W750" s="229"/>
      <c r="X750" s="229"/>
      <c r="Y750" s="229"/>
      <c r="Z750" s="229"/>
    </row>
    <row r="751" spans="1:26" ht="25.5" customHeight="1">
      <c r="A751" s="229"/>
      <c r="B751" s="233"/>
      <c r="C751" s="233"/>
      <c r="D751" s="233"/>
      <c r="E751" s="229"/>
      <c r="F751" s="229"/>
      <c r="G751" s="229"/>
      <c r="H751" s="229"/>
      <c r="I751" s="233"/>
      <c r="J751" s="229"/>
      <c r="K751" s="229"/>
      <c r="L751" s="229"/>
      <c r="M751" s="229"/>
      <c r="N751" s="229"/>
      <c r="O751" s="229"/>
      <c r="P751" s="229"/>
      <c r="Q751" s="229"/>
      <c r="R751" s="229"/>
      <c r="S751" s="229"/>
      <c r="T751" s="229"/>
      <c r="U751" s="229"/>
      <c r="V751" s="229"/>
      <c r="W751" s="229"/>
      <c r="X751" s="229"/>
      <c r="Y751" s="229"/>
      <c r="Z751" s="229"/>
    </row>
    <row r="752" spans="1:26" ht="25.5" customHeight="1">
      <c r="A752" s="229"/>
      <c r="B752" s="233"/>
      <c r="C752" s="233"/>
      <c r="D752" s="233"/>
      <c r="E752" s="229"/>
      <c r="F752" s="229"/>
      <c r="G752" s="229"/>
      <c r="H752" s="229"/>
      <c r="I752" s="233"/>
      <c r="J752" s="229"/>
      <c r="K752" s="229"/>
      <c r="L752" s="229"/>
      <c r="M752" s="229"/>
      <c r="N752" s="229"/>
      <c r="O752" s="229"/>
      <c r="P752" s="229"/>
      <c r="Q752" s="229"/>
      <c r="R752" s="229"/>
      <c r="S752" s="229"/>
      <c r="T752" s="229"/>
      <c r="U752" s="229"/>
      <c r="V752" s="229"/>
      <c r="W752" s="229"/>
      <c r="X752" s="229"/>
      <c r="Y752" s="229"/>
      <c r="Z752" s="229"/>
    </row>
    <row r="753" spans="1:26" ht="25.5" customHeight="1">
      <c r="A753" s="229"/>
      <c r="B753" s="233"/>
      <c r="C753" s="233"/>
      <c r="D753" s="233"/>
      <c r="E753" s="229"/>
      <c r="F753" s="229"/>
      <c r="G753" s="229"/>
      <c r="H753" s="229"/>
      <c r="I753" s="233"/>
      <c r="J753" s="229"/>
      <c r="K753" s="229"/>
      <c r="L753" s="229"/>
      <c r="M753" s="229"/>
      <c r="N753" s="229"/>
      <c r="O753" s="229"/>
      <c r="P753" s="229"/>
      <c r="Q753" s="229"/>
      <c r="R753" s="229"/>
      <c r="S753" s="229"/>
      <c r="T753" s="229"/>
      <c r="U753" s="229"/>
      <c r="V753" s="229"/>
      <c r="W753" s="229"/>
      <c r="X753" s="229"/>
      <c r="Y753" s="229"/>
      <c r="Z753" s="229"/>
    </row>
    <row r="754" spans="1:26" ht="25.5" customHeight="1">
      <c r="A754" s="229"/>
      <c r="B754" s="233"/>
      <c r="C754" s="233"/>
      <c r="D754" s="233"/>
      <c r="E754" s="229"/>
      <c r="F754" s="229"/>
      <c r="G754" s="229"/>
      <c r="H754" s="229"/>
      <c r="I754" s="233"/>
      <c r="J754" s="229"/>
      <c r="K754" s="229"/>
      <c r="L754" s="229"/>
      <c r="M754" s="229"/>
      <c r="N754" s="229"/>
      <c r="O754" s="229"/>
      <c r="P754" s="229"/>
      <c r="Q754" s="229"/>
      <c r="R754" s="229"/>
      <c r="S754" s="229"/>
      <c r="T754" s="229"/>
      <c r="U754" s="229"/>
      <c r="V754" s="229"/>
      <c r="W754" s="229"/>
      <c r="X754" s="229"/>
      <c r="Y754" s="229"/>
      <c r="Z754" s="229"/>
    </row>
    <row r="755" spans="1:26" ht="25.5" customHeight="1">
      <c r="A755" s="229"/>
      <c r="B755" s="233"/>
      <c r="C755" s="233"/>
      <c r="D755" s="233"/>
      <c r="E755" s="229"/>
      <c r="F755" s="229"/>
      <c r="G755" s="229"/>
      <c r="H755" s="229"/>
      <c r="I755" s="233"/>
      <c r="J755" s="229"/>
      <c r="K755" s="229"/>
      <c r="L755" s="229"/>
      <c r="M755" s="229"/>
      <c r="N755" s="229"/>
      <c r="O755" s="229"/>
      <c r="P755" s="229"/>
      <c r="Q755" s="229"/>
      <c r="R755" s="229"/>
      <c r="S755" s="229"/>
      <c r="T755" s="229"/>
      <c r="U755" s="229"/>
      <c r="V755" s="229"/>
      <c r="W755" s="229"/>
      <c r="X755" s="229"/>
      <c r="Y755" s="229"/>
      <c r="Z755" s="229"/>
    </row>
    <row r="756" spans="1:26" ht="25.5" customHeight="1">
      <c r="A756" s="229"/>
      <c r="B756" s="233"/>
      <c r="C756" s="233"/>
      <c r="D756" s="233"/>
      <c r="E756" s="229"/>
      <c r="F756" s="229"/>
      <c r="G756" s="229"/>
      <c r="H756" s="229"/>
      <c r="I756" s="233"/>
      <c r="J756" s="229"/>
      <c r="K756" s="229"/>
      <c r="L756" s="229"/>
      <c r="M756" s="229"/>
      <c r="N756" s="229"/>
      <c r="O756" s="229"/>
      <c r="P756" s="229"/>
      <c r="Q756" s="229"/>
      <c r="R756" s="229"/>
      <c r="S756" s="229"/>
      <c r="T756" s="229"/>
      <c r="U756" s="229"/>
      <c r="V756" s="229"/>
      <c r="W756" s="229"/>
      <c r="X756" s="229"/>
      <c r="Y756" s="229"/>
      <c r="Z756" s="229"/>
    </row>
    <row r="757" spans="1:26" ht="25.5" customHeight="1">
      <c r="A757" s="229"/>
      <c r="B757" s="233"/>
      <c r="C757" s="233"/>
      <c r="D757" s="233"/>
      <c r="E757" s="229"/>
      <c r="F757" s="229"/>
      <c r="G757" s="229"/>
      <c r="H757" s="229"/>
      <c r="I757" s="233"/>
      <c r="J757" s="229"/>
      <c r="K757" s="229"/>
      <c r="L757" s="229"/>
      <c r="M757" s="229"/>
      <c r="N757" s="229"/>
      <c r="O757" s="229"/>
      <c r="P757" s="229"/>
      <c r="Q757" s="229"/>
      <c r="R757" s="229"/>
      <c r="S757" s="229"/>
      <c r="T757" s="229"/>
      <c r="U757" s="229"/>
      <c r="V757" s="229"/>
      <c r="W757" s="229"/>
      <c r="X757" s="229"/>
      <c r="Y757" s="229"/>
      <c r="Z757" s="229"/>
    </row>
    <row r="758" spans="1:26" ht="25.5" customHeight="1">
      <c r="A758" s="229"/>
      <c r="B758" s="233"/>
      <c r="C758" s="233"/>
      <c r="D758" s="233"/>
      <c r="E758" s="229"/>
      <c r="F758" s="229"/>
      <c r="G758" s="229"/>
      <c r="H758" s="229"/>
      <c r="I758" s="233"/>
      <c r="J758" s="229"/>
      <c r="K758" s="229"/>
      <c r="L758" s="229"/>
      <c r="M758" s="229"/>
      <c r="N758" s="229"/>
      <c r="O758" s="229"/>
      <c r="P758" s="229"/>
      <c r="Q758" s="229"/>
      <c r="R758" s="229"/>
      <c r="S758" s="229"/>
      <c r="T758" s="229"/>
      <c r="U758" s="229"/>
      <c r="V758" s="229"/>
      <c r="W758" s="229"/>
      <c r="X758" s="229"/>
      <c r="Y758" s="229"/>
      <c r="Z758" s="229"/>
    </row>
    <row r="759" spans="1:26" ht="25.5" customHeight="1">
      <c r="A759" s="229"/>
      <c r="B759" s="233"/>
      <c r="C759" s="233"/>
      <c r="D759" s="233"/>
      <c r="E759" s="229"/>
      <c r="F759" s="229"/>
      <c r="G759" s="229"/>
      <c r="H759" s="229"/>
      <c r="I759" s="233"/>
      <c r="J759" s="229"/>
      <c r="K759" s="229"/>
      <c r="L759" s="229"/>
      <c r="M759" s="229"/>
      <c r="N759" s="229"/>
      <c r="O759" s="229"/>
      <c r="P759" s="229"/>
      <c r="Q759" s="229"/>
      <c r="R759" s="229"/>
      <c r="S759" s="229"/>
      <c r="T759" s="229"/>
      <c r="U759" s="229"/>
      <c r="V759" s="229"/>
      <c r="W759" s="229"/>
      <c r="X759" s="229"/>
      <c r="Y759" s="229"/>
      <c r="Z759" s="229"/>
    </row>
    <row r="760" spans="1:26" ht="25.5" customHeight="1">
      <c r="A760" s="229"/>
      <c r="B760" s="233"/>
      <c r="C760" s="233"/>
      <c r="D760" s="233"/>
      <c r="E760" s="229"/>
      <c r="F760" s="229"/>
      <c r="G760" s="229"/>
      <c r="H760" s="229"/>
      <c r="I760" s="233"/>
      <c r="J760" s="229"/>
      <c r="K760" s="229"/>
      <c r="L760" s="229"/>
      <c r="M760" s="229"/>
      <c r="N760" s="229"/>
      <c r="O760" s="229"/>
      <c r="P760" s="229"/>
      <c r="Q760" s="229"/>
      <c r="R760" s="229"/>
      <c r="S760" s="229"/>
      <c r="T760" s="229"/>
      <c r="U760" s="229"/>
      <c r="V760" s="229"/>
      <c r="W760" s="229"/>
      <c r="X760" s="229"/>
      <c r="Y760" s="229"/>
      <c r="Z760" s="229"/>
    </row>
    <row r="761" spans="1:26" ht="25.5" customHeight="1">
      <c r="A761" s="229"/>
      <c r="B761" s="233"/>
      <c r="C761" s="233"/>
      <c r="D761" s="233"/>
      <c r="E761" s="229"/>
      <c r="F761" s="229"/>
      <c r="G761" s="229"/>
      <c r="H761" s="229"/>
      <c r="I761" s="233"/>
      <c r="J761" s="229"/>
      <c r="K761" s="229"/>
      <c r="L761" s="229"/>
      <c r="M761" s="229"/>
      <c r="N761" s="229"/>
      <c r="O761" s="229"/>
      <c r="P761" s="229"/>
      <c r="Q761" s="229"/>
      <c r="R761" s="229"/>
      <c r="S761" s="229"/>
      <c r="T761" s="229"/>
      <c r="U761" s="229"/>
      <c r="V761" s="229"/>
      <c r="W761" s="229"/>
      <c r="X761" s="229"/>
      <c r="Y761" s="229"/>
      <c r="Z761" s="229"/>
    </row>
    <row r="762" spans="1:26" ht="25.5" customHeight="1">
      <c r="A762" s="229"/>
      <c r="B762" s="233"/>
      <c r="C762" s="233"/>
      <c r="D762" s="233"/>
      <c r="E762" s="229"/>
      <c r="F762" s="229"/>
      <c r="G762" s="229"/>
      <c r="H762" s="229"/>
      <c r="I762" s="233"/>
      <c r="J762" s="229"/>
      <c r="K762" s="229"/>
      <c r="L762" s="229"/>
      <c r="M762" s="229"/>
      <c r="N762" s="229"/>
      <c r="O762" s="229"/>
      <c r="P762" s="229"/>
      <c r="Q762" s="229"/>
      <c r="R762" s="229"/>
      <c r="S762" s="229"/>
      <c r="T762" s="229"/>
      <c r="U762" s="229"/>
      <c r="V762" s="229"/>
      <c r="W762" s="229"/>
      <c r="X762" s="229"/>
      <c r="Y762" s="229"/>
      <c r="Z762" s="229"/>
    </row>
    <row r="763" spans="1:26" ht="25.5" customHeight="1">
      <c r="A763" s="229"/>
      <c r="B763" s="233"/>
      <c r="C763" s="233"/>
      <c r="D763" s="233"/>
      <c r="E763" s="229"/>
      <c r="F763" s="229"/>
      <c r="G763" s="229"/>
      <c r="H763" s="229"/>
      <c r="I763" s="233"/>
      <c r="J763" s="229"/>
      <c r="K763" s="229"/>
      <c r="L763" s="229"/>
      <c r="M763" s="229"/>
      <c r="N763" s="229"/>
      <c r="O763" s="229"/>
      <c r="P763" s="229"/>
      <c r="Q763" s="229"/>
      <c r="R763" s="229"/>
      <c r="S763" s="229"/>
      <c r="T763" s="229"/>
      <c r="U763" s="229"/>
      <c r="V763" s="229"/>
      <c r="W763" s="229"/>
      <c r="X763" s="229"/>
      <c r="Y763" s="229"/>
      <c r="Z763" s="229"/>
    </row>
    <row r="764" spans="1:26" ht="25.5" customHeight="1">
      <c r="A764" s="229"/>
      <c r="B764" s="233"/>
      <c r="C764" s="233"/>
      <c r="D764" s="233"/>
      <c r="E764" s="229"/>
      <c r="F764" s="229"/>
      <c r="G764" s="229"/>
      <c r="H764" s="229"/>
      <c r="I764" s="233"/>
      <c r="J764" s="229"/>
      <c r="K764" s="229"/>
      <c r="L764" s="229"/>
      <c r="M764" s="229"/>
      <c r="N764" s="229"/>
      <c r="O764" s="229"/>
      <c r="P764" s="229"/>
      <c r="Q764" s="229"/>
      <c r="R764" s="229"/>
      <c r="S764" s="229"/>
      <c r="T764" s="229"/>
      <c r="U764" s="229"/>
      <c r="V764" s="229"/>
      <c r="W764" s="229"/>
      <c r="X764" s="229"/>
      <c r="Y764" s="229"/>
      <c r="Z764" s="229"/>
    </row>
    <row r="765" spans="1:26" ht="25.5" customHeight="1">
      <c r="A765" s="229"/>
      <c r="B765" s="233"/>
      <c r="C765" s="233"/>
      <c r="D765" s="233"/>
      <c r="E765" s="229"/>
      <c r="F765" s="229"/>
      <c r="G765" s="229"/>
      <c r="H765" s="229"/>
      <c r="I765" s="233"/>
      <c r="J765" s="229"/>
      <c r="K765" s="229"/>
      <c r="L765" s="229"/>
      <c r="M765" s="229"/>
      <c r="N765" s="229"/>
      <c r="O765" s="229"/>
      <c r="P765" s="229"/>
      <c r="Q765" s="229"/>
      <c r="R765" s="229"/>
      <c r="S765" s="229"/>
      <c r="T765" s="229"/>
      <c r="U765" s="229"/>
      <c r="V765" s="229"/>
      <c r="W765" s="229"/>
      <c r="X765" s="229"/>
      <c r="Y765" s="229"/>
      <c r="Z765" s="229"/>
    </row>
    <row r="766" spans="1:26" ht="25.5" customHeight="1">
      <c r="A766" s="229"/>
      <c r="B766" s="233"/>
      <c r="C766" s="233"/>
      <c r="D766" s="233"/>
      <c r="E766" s="229"/>
      <c r="F766" s="229"/>
      <c r="G766" s="229"/>
      <c r="H766" s="229"/>
      <c r="I766" s="233"/>
      <c r="J766" s="229"/>
      <c r="K766" s="229"/>
      <c r="L766" s="229"/>
      <c r="M766" s="229"/>
      <c r="N766" s="229"/>
      <c r="O766" s="229"/>
      <c r="P766" s="229"/>
      <c r="Q766" s="229"/>
      <c r="R766" s="229"/>
      <c r="S766" s="229"/>
      <c r="T766" s="229"/>
      <c r="U766" s="229"/>
      <c r="V766" s="229"/>
      <c r="W766" s="229"/>
      <c r="X766" s="229"/>
      <c r="Y766" s="229"/>
      <c r="Z766" s="229"/>
    </row>
    <row r="767" spans="1:26" ht="25.5" customHeight="1">
      <c r="A767" s="229"/>
      <c r="B767" s="233"/>
      <c r="C767" s="233"/>
      <c r="D767" s="233"/>
      <c r="E767" s="229"/>
      <c r="F767" s="229"/>
      <c r="G767" s="229"/>
      <c r="H767" s="229"/>
      <c r="I767" s="233"/>
      <c r="J767" s="229"/>
      <c r="K767" s="229"/>
      <c r="L767" s="229"/>
      <c r="M767" s="229"/>
      <c r="N767" s="229"/>
      <c r="O767" s="229"/>
      <c r="P767" s="229"/>
      <c r="Q767" s="229"/>
      <c r="R767" s="229"/>
      <c r="S767" s="229"/>
      <c r="T767" s="229"/>
      <c r="U767" s="229"/>
      <c r="V767" s="229"/>
      <c r="W767" s="229"/>
      <c r="X767" s="229"/>
      <c r="Y767" s="229"/>
      <c r="Z767" s="229"/>
    </row>
    <row r="768" spans="1:26" ht="25.5" customHeight="1">
      <c r="A768" s="229"/>
      <c r="B768" s="233"/>
      <c r="C768" s="233"/>
      <c r="D768" s="233"/>
      <c r="E768" s="229"/>
      <c r="F768" s="229"/>
      <c r="G768" s="229"/>
      <c r="H768" s="229"/>
      <c r="I768" s="233"/>
      <c r="J768" s="229"/>
      <c r="K768" s="229"/>
      <c r="L768" s="229"/>
      <c r="M768" s="229"/>
      <c r="N768" s="229"/>
      <c r="O768" s="229"/>
      <c r="P768" s="229"/>
      <c r="Q768" s="229"/>
      <c r="R768" s="229"/>
      <c r="S768" s="229"/>
      <c r="T768" s="229"/>
      <c r="U768" s="229"/>
      <c r="V768" s="229"/>
      <c r="W768" s="229"/>
      <c r="X768" s="229"/>
      <c r="Y768" s="229"/>
      <c r="Z768" s="229"/>
    </row>
    <row r="769" spans="1:26" ht="25.5" customHeight="1">
      <c r="A769" s="229"/>
      <c r="B769" s="233"/>
      <c r="C769" s="233"/>
      <c r="D769" s="233"/>
      <c r="E769" s="229"/>
      <c r="F769" s="229"/>
      <c r="G769" s="229"/>
      <c r="H769" s="229"/>
      <c r="I769" s="233"/>
      <c r="J769" s="229"/>
      <c r="K769" s="229"/>
      <c r="L769" s="229"/>
      <c r="M769" s="229"/>
      <c r="N769" s="229"/>
      <c r="O769" s="229"/>
      <c r="P769" s="229"/>
      <c r="Q769" s="229"/>
      <c r="R769" s="229"/>
      <c r="S769" s="229"/>
      <c r="T769" s="229"/>
      <c r="U769" s="229"/>
      <c r="V769" s="229"/>
      <c r="W769" s="229"/>
      <c r="X769" s="229"/>
      <c r="Y769" s="229"/>
      <c r="Z769" s="229"/>
    </row>
    <row r="770" spans="1:26" ht="25.5" customHeight="1">
      <c r="A770" s="229"/>
      <c r="B770" s="233"/>
      <c r="C770" s="233"/>
      <c r="D770" s="233"/>
      <c r="E770" s="229"/>
      <c r="F770" s="229"/>
      <c r="G770" s="229"/>
      <c r="H770" s="229"/>
      <c r="I770" s="233"/>
      <c r="J770" s="229"/>
      <c r="K770" s="229"/>
      <c r="L770" s="229"/>
      <c r="M770" s="229"/>
      <c r="N770" s="229"/>
      <c r="O770" s="229"/>
      <c r="P770" s="229"/>
      <c r="Q770" s="229"/>
      <c r="R770" s="229"/>
      <c r="S770" s="229"/>
      <c r="T770" s="229"/>
      <c r="U770" s="229"/>
      <c r="V770" s="229"/>
      <c r="W770" s="229"/>
      <c r="X770" s="229"/>
      <c r="Y770" s="229"/>
      <c r="Z770" s="229"/>
    </row>
    <row r="771" spans="1:26" ht="25.5" customHeight="1">
      <c r="A771" s="229"/>
      <c r="B771" s="233"/>
      <c r="C771" s="233"/>
      <c r="D771" s="233"/>
      <c r="E771" s="229"/>
      <c r="F771" s="229"/>
      <c r="G771" s="229"/>
      <c r="H771" s="229"/>
      <c r="I771" s="233"/>
      <c r="J771" s="229"/>
      <c r="K771" s="229"/>
      <c r="L771" s="229"/>
      <c r="M771" s="229"/>
      <c r="N771" s="229"/>
      <c r="O771" s="229"/>
      <c r="P771" s="229"/>
      <c r="Q771" s="229"/>
      <c r="R771" s="229"/>
      <c r="S771" s="229"/>
      <c r="T771" s="229"/>
      <c r="U771" s="229"/>
      <c r="V771" s="229"/>
      <c r="W771" s="229"/>
      <c r="X771" s="229"/>
      <c r="Y771" s="229"/>
      <c r="Z771" s="229"/>
    </row>
    <row r="772" spans="1:26" ht="25.5" customHeight="1">
      <c r="A772" s="229"/>
      <c r="B772" s="233"/>
      <c r="C772" s="233"/>
      <c r="D772" s="233"/>
      <c r="E772" s="229"/>
      <c r="F772" s="229"/>
      <c r="G772" s="229"/>
      <c r="H772" s="229"/>
      <c r="I772" s="233"/>
      <c r="J772" s="229"/>
      <c r="K772" s="229"/>
      <c r="L772" s="229"/>
      <c r="M772" s="229"/>
      <c r="N772" s="229"/>
      <c r="O772" s="229"/>
      <c r="P772" s="229"/>
      <c r="Q772" s="229"/>
      <c r="R772" s="229"/>
      <c r="S772" s="229"/>
      <c r="T772" s="229"/>
      <c r="U772" s="229"/>
      <c r="V772" s="229"/>
      <c r="W772" s="229"/>
      <c r="X772" s="229"/>
      <c r="Y772" s="229"/>
      <c r="Z772" s="229"/>
    </row>
    <row r="773" spans="1:26" ht="25.5" customHeight="1">
      <c r="A773" s="229"/>
      <c r="B773" s="233"/>
      <c r="C773" s="233"/>
      <c r="D773" s="233"/>
      <c r="E773" s="229"/>
      <c r="F773" s="229"/>
      <c r="G773" s="229"/>
      <c r="H773" s="229"/>
      <c r="I773" s="233"/>
      <c r="J773" s="229"/>
      <c r="K773" s="229"/>
      <c r="L773" s="229"/>
      <c r="M773" s="229"/>
      <c r="N773" s="229"/>
      <c r="O773" s="229"/>
      <c r="P773" s="229"/>
      <c r="Q773" s="229"/>
      <c r="R773" s="229"/>
      <c r="S773" s="229"/>
      <c r="T773" s="229"/>
      <c r="U773" s="229"/>
      <c r="V773" s="229"/>
      <c r="W773" s="229"/>
      <c r="X773" s="229"/>
      <c r="Y773" s="229"/>
      <c r="Z773" s="229"/>
    </row>
    <row r="774" spans="1:26" ht="25.5" customHeight="1">
      <c r="A774" s="229"/>
      <c r="B774" s="233"/>
      <c r="C774" s="233"/>
      <c r="D774" s="233"/>
      <c r="E774" s="229"/>
      <c r="F774" s="229"/>
      <c r="G774" s="229"/>
      <c r="H774" s="229"/>
      <c r="I774" s="233"/>
      <c r="J774" s="229"/>
      <c r="K774" s="229"/>
      <c r="L774" s="229"/>
      <c r="M774" s="229"/>
      <c r="N774" s="229"/>
      <c r="O774" s="229"/>
      <c r="P774" s="229"/>
      <c r="Q774" s="229"/>
      <c r="R774" s="229"/>
      <c r="S774" s="229"/>
      <c r="T774" s="229"/>
      <c r="U774" s="229"/>
      <c r="V774" s="229"/>
      <c r="W774" s="229"/>
      <c r="X774" s="229"/>
      <c r="Y774" s="229"/>
      <c r="Z774" s="229"/>
    </row>
    <row r="775" spans="1:26" ht="25.5" customHeight="1">
      <c r="A775" s="229"/>
      <c r="B775" s="233"/>
      <c r="C775" s="233"/>
      <c r="D775" s="233"/>
      <c r="E775" s="229"/>
      <c r="F775" s="229"/>
      <c r="G775" s="229"/>
      <c r="H775" s="229"/>
      <c r="I775" s="233"/>
      <c r="J775" s="229"/>
      <c r="K775" s="229"/>
      <c r="L775" s="229"/>
      <c r="M775" s="229"/>
      <c r="N775" s="229"/>
      <c r="O775" s="229"/>
      <c r="P775" s="229"/>
      <c r="Q775" s="229"/>
      <c r="R775" s="229"/>
      <c r="S775" s="229"/>
      <c r="T775" s="229"/>
      <c r="U775" s="229"/>
      <c r="V775" s="229"/>
      <c r="W775" s="229"/>
      <c r="X775" s="229"/>
      <c r="Y775" s="229"/>
      <c r="Z775" s="229"/>
    </row>
    <row r="776" spans="1:26" ht="25.5" customHeight="1">
      <c r="A776" s="229"/>
      <c r="B776" s="233"/>
      <c r="C776" s="233"/>
      <c r="D776" s="233"/>
      <c r="E776" s="229"/>
      <c r="F776" s="229"/>
      <c r="G776" s="229"/>
      <c r="H776" s="229"/>
      <c r="I776" s="233"/>
      <c r="J776" s="229"/>
      <c r="K776" s="229"/>
      <c r="L776" s="229"/>
      <c r="M776" s="229"/>
      <c r="N776" s="229"/>
      <c r="O776" s="229"/>
      <c r="P776" s="229"/>
      <c r="Q776" s="229"/>
      <c r="R776" s="229"/>
      <c r="S776" s="229"/>
      <c r="T776" s="229"/>
      <c r="U776" s="229"/>
      <c r="V776" s="229"/>
      <c r="W776" s="229"/>
      <c r="X776" s="229"/>
      <c r="Y776" s="229"/>
      <c r="Z776" s="229"/>
    </row>
    <row r="777" spans="1:26" ht="25.5" customHeight="1">
      <c r="A777" s="229"/>
      <c r="B777" s="233"/>
      <c r="C777" s="233"/>
      <c r="D777" s="233"/>
      <c r="E777" s="229"/>
      <c r="F777" s="229"/>
      <c r="G777" s="229"/>
      <c r="H777" s="229"/>
      <c r="I777" s="233"/>
      <c r="J777" s="229"/>
      <c r="K777" s="229"/>
      <c r="L777" s="229"/>
      <c r="M777" s="229"/>
      <c r="N777" s="229"/>
      <c r="O777" s="229"/>
      <c r="P777" s="229"/>
      <c r="Q777" s="229"/>
      <c r="R777" s="229"/>
      <c r="S777" s="229"/>
      <c r="T777" s="229"/>
      <c r="U777" s="229"/>
      <c r="V777" s="229"/>
      <c r="W777" s="229"/>
      <c r="X777" s="229"/>
      <c r="Y777" s="229"/>
      <c r="Z777" s="229"/>
    </row>
    <row r="778" spans="1:26" ht="25.5" customHeight="1">
      <c r="A778" s="229"/>
      <c r="B778" s="233"/>
      <c r="C778" s="233"/>
      <c r="D778" s="233"/>
      <c r="E778" s="229"/>
      <c r="F778" s="229"/>
      <c r="G778" s="229"/>
      <c r="H778" s="229"/>
      <c r="I778" s="233"/>
      <c r="J778" s="229"/>
      <c r="K778" s="229"/>
      <c r="L778" s="229"/>
      <c r="M778" s="229"/>
      <c r="N778" s="229"/>
      <c r="O778" s="229"/>
      <c r="P778" s="229"/>
      <c r="Q778" s="229"/>
      <c r="R778" s="229"/>
      <c r="S778" s="229"/>
      <c r="T778" s="229"/>
      <c r="U778" s="229"/>
      <c r="V778" s="229"/>
      <c r="W778" s="229"/>
      <c r="X778" s="229"/>
      <c r="Y778" s="229"/>
      <c r="Z778" s="229"/>
    </row>
    <row r="779" spans="1:26" ht="25.5" customHeight="1">
      <c r="A779" s="229"/>
      <c r="B779" s="233"/>
      <c r="C779" s="233"/>
      <c r="D779" s="233"/>
      <c r="E779" s="229"/>
      <c r="F779" s="229"/>
      <c r="G779" s="229"/>
      <c r="H779" s="229"/>
      <c r="I779" s="233"/>
      <c r="J779" s="229"/>
      <c r="K779" s="229"/>
      <c r="L779" s="229"/>
      <c r="M779" s="229"/>
      <c r="N779" s="229"/>
      <c r="O779" s="229"/>
      <c r="P779" s="229"/>
      <c r="Q779" s="229"/>
      <c r="R779" s="229"/>
      <c r="S779" s="229"/>
      <c r="T779" s="229"/>
      <c r="U779" s="229"/>
      <c r="V779" s="229"/>
      <c r="W779" s="229"/>
      <c r="X779" s="229"/>
      <c r="Y779" s="229"/>
      <c r="Z779" s="229"/>
    </row>
    <row r="780" spans="1:26" ht="25.5" customHeight="1">
      <c r="A780" s="229"/>
      <c r="B780" s="233"/>
      <c r="C780" s="233"/>
      <c r="D780" s="233"/>
      <c r="E780" s="229"/>
      <c r="F780" s="229"/>
      <c r="G780" s="229"/>
      <c r="H780" s="229"/>
      <c r="I780" s="233"/>
      <c r="J780" s="229"/>
      <c r="K780" s="229"/>
      <c r="L780" s="229"/>
      <c r="M780" s="229"/>
      <c r="N780" s="229"/>
      <c r="O780" s="229"/>
      <c r="P780" s="229"/>
      <c r="Q780" s="229"/>
      <c r="R780" s="229"/>
      <c r="S780" s="229"/>
      <c r="T780" s="229"/>
      <c r="U780" s="229"/>
      <c r="V780" s="229"/>
      <c r="W780" s="229"/>
      <c r="X780" s="229"/>
      <c r="Y780" s="229"/>
      <c r="Z780" s="229"/>
    </row>
    <row r="781" spans="1:26" ht="25.5" customHeight="1">
      <c r="A781" s="229"/>
      <c r="B781" s="233"/>
      <c r="C781" s="233"/>
      <c r="D781" s="233"/>
      <c r="E781" s="229"/>
      <c r="F781" s="229"/>
      <c r="G781" s="229"/>
      <c r="H781" s="229"/>
      <c r="I781" s="233"/>
      <c r="J781" s="229"/>
      <c r="K781" s="229"/>
      <c r="L781" s="229"/>
      <c r="M781" s="229"/>
      <c r="N781" s="229"/>
      <c r="O781" s="229"/>
      <c r="P781" s="229"/>
      <c r="Q781" s="229"/>
      <c r="R781" s="229"/>
      <c r="S781" s="229"/>
      <c r="T781" s="229"/>
      <c r="U781" s="229"/>
      <c r="V781" s="229"/>
      <c r="W781" s="229"/>
      <c r="X781" s="229"/>
      <c r="Y781" s="229"/>
      <c r="Z781" s="229"/>
    </row>
    <row r="782" spans="1:26" ht="25.5" customHeight="1">
      <c r="A782" s="229"/>
      <c r="B782" s="233"/>
      <c r="C782" s="233"/>
      <c r="D782" s="233"/>
      <c r="E782" s="229"/>
      <c r="F782" s="229"/>
      <c r="G782" s="229"/>
      <c r="H782" s="229"/>
      <c r="I782" s="233"/>
      <c r="J782" s="229"/>
      <c r="K782" s="229"/>
      <c r="L782" s="229"/>
      <c r="M782" s="229"/>
      <c r="N782" s="229"/>
      <c r="O782" s="229"/>
      <c r="P782" s="229"/>
      <c r="Q782" s="229"/>
      <c r="R782" s="229"/>
      <c r="S782" s="229"/>
      <c r="T782" s="229"/>
      <c r="U782" s="229"/>
      <c r="V782" s="229"/>
      <c r="W782" s="229"/>
      <c r="X782" s="229"/>
      <c r="Y782" s="229"/>
      <c r="Z782" s="229"/>
    </row>
    <row r="783" spans="1:26" ht="25.5" customHeight="1">
      <c r="A783" s="229"/>
      <c r="B783" s="233"/>
      <c r="C783" s="233"/>
      <c r="D783" s="233"/>
      <c r="E783" s="229"/>
      <c r="F783" s="229"/>
      <c r="G783" s="229"/>
      <c r="H783" s="229"/>
      <c r="I783" s="233"/>
      <c r="J783" s="229"/>
      <c r="K783" s="229"/>
      <c r="L783" s="229"/>
      <c r="M783" s="229"/>
      <c r="N783" s="229"/>
      <c r="O783" s="229"/>
      <c r="P783" s="229"/>
      <c r="Q783" s="229"/>
      <c r="R783" s="229"/>
      <c r="S783" s="229"/>
      <c r="T783" s="229"/>
      <c r="U783" s="229"/>
      <c r="V783" s="229"/>
      <c r="W783" s="229"/>
      <c r="X783" s="229"/>
      <c r="Y783" s="229"/>
      <c r="Z783" s="229"/>
    </row>
    <row r="784" spans="1:26" ht="25.5" customHeight="1">
      <c r="A784" s="229"/>
      <c r="B784" s="233"/>
      <c r="C784" s="233"/>
      <c r="D784" s="233"/>
      <c r="E784" s="229"/>
      <c r="F784" s="229"/>
      <c r="G784" s="229"/>
      <c r="H784" s="229"/>
      <c r="I784" s="233"/>
      <c r="J784" s="229"/>
      <c r="K784" s="229"/>
      <c r="L784" s="229"/>
      <c r="M784" s="229"/>
      <c r="N784" s="229"/>
      <c r="O784" s="229"/>
      <c r="P784" s="229"/>
      <c r="Q784" s="229"/>
      <c r="R784" s="229"/>
      <c r="S784" s="229"/>
      <c r="T784" s="229"/>
      <c r="U784" s="229"/>
      <c r="V784" s="229"/>
      <c r="W784" s="229"/>
      <c r="X784" s="229"/>
      <c r="Y784" s="229"/>
      <c r="Z784" s="229"/>
    </row>
    <row r="785" spans="1:26" ht="25.5" customHeight="1">
      <c r="A785" s="229"/>
      <c r="B785" s="233"/>
      <c r="C785" s="233"/>
      <c r="D785" s="233"/>
      <c r="E785" s="229"/>
      <c r="F785" s="229"/>
      <c r="G785" s="229"/>
      <c r="H785" s="229"/>
      <c r="I785" s="233"/>
      <c r="J785" s="229"/>
      <c r="K785" s="229"/>
      <c r="L785" s="229"/>
      <c r="M785" s="229"/>
      <c r="N785" s="229"/>
      <c r="O785" s="229"/>
      <c r="P785" s="229"/>
      <c r="Q785" s="229"/>
      <c r="R785" s="229"/>
      <c r="S785" s="229"/>
      <c r="T785" s="229"/>
      <c r="U785" s="229"/>
      <c r="V785" s="229"/>
      <c r="W785" s="229"/>
      <c r="X785" s="229"/>
      <c r="Y785" s="229"/>
      <c r="Z785" s="229"/>
    </row>
    <row r="786" spans="1:26" ht="25.5" customHeight="1">
      <c r="A786" s="229"/>
      <c r="B786" s="233"/>
      <c r="C786" s="233"/>
      <c r="D786" s="233"/>
      <c r="E786" s="229"/>
      <c r="F786" s="229"/>
      <c r="G786" s="229"/>
      <c r="H786" s="229"/>
      <c r="I786" s="233"/>
      <c r="J786" s="229"/>
      <c r="K786" s="229"/>
      <c r="L786" s="229"/>
      <c r="M786" s="229"/>
      <c r="N786" s="229"/>
      <c r="O786" s="229"/>
      <c r="P786" s="229"/>
      <c r="Q786" s="229"/>
      <c r="R786" s="229"/>
      <c r="S786" s="229"/>
      <c r="T786" s="229"/>
      <c r="U786" s="229"/>
      <c r="V786" s="229"/>
      <c r="W786" s="229"/>
      <c r="X786" s="229"/>
      <c r="Y786" s="229"/>
      <c r="Z786" s="229"/>
    </row>
    <row r="787" spans="1:26" ht="25.5" customHeight="1">
      <c r="A787" s="229"/>
      <c r="B787" s="233"/>
      <c r="C787" s="233"/>
      <c r="D787" s="233"/>
      <c r="E787" s="229"/>
      <c r="F787" s="229"/>
      <c r="G787" s="229"/>
      <c r="H787" s="229"/>
      <c r="I787" s="233"/>
      <c r="J787" s="229"/>
      <c r="K787" s="229"/>
      <c r="L787" s="229"/>
      <c r="M787" s="229"/>
      <c r="N787" s="229"/>
      <c r="O787" s="229"/>
      <c r="P787" s="229"/>
      <c r="Q787" s="229"/>
      <c r="R787" s="229"/>
      <c r="S787" s="229"/>
      <c r="T787" s="229"/>
      <c r="U787" s="229"/>
      <c r="V787" s="229"/>
      <c r="W787" s="229"/>
      <c r="X787" s="229"/>
      <c r="Y787" s="229"/>
      <c r="Z787" s="229"/>
    </row>
    <row r="788" spans="1:26" ht="25.5" customHeight="1">
      <c r="A788" s="229"/>
      <c r="B788" s="233"/>
      <c r="C788" s="233"/>
      <c r="D788" s="233"/>
      <c r="E788" s="229"/>
      <c r="F788" s="229"/>
      <c r="G788" s="229"/>
      <c r="H788" s="229"/>
      <c r="I788" s="233"/>
      <c r="J788" s="229"/>
      <c r="K788" s="229"/>
      <c r="L788" s="229"/>
      <c r="M788" s="229"/>
      <c r="N788" s="229"/>
      <c r="O788" s="229"/>
      <c r="P788" s="229"/>
      <c r="Q788" s="229"/>
      <c r="R788" s="229"/>
      <c r="S788" s="229"/>
      <c r="T788" s="229"/>
      <c r="U788" s="229"/>
      <c r="V788" s="229"/>
      <c r="W788" s="229"/>
      <c r="X788" s="229"/>
      <c r="Y788" s="229"/>
      <c r="Z788" s="229"/>
    </row>
    <row r="789" spans="1:26" ht="25.5" customHeight="1">
      <c r="A789" s="229"/>
      <c r="B789" s="233"/>
      <c r="C789" s="233"/>
      <c r="D789" s="233"/>
      <c r="E789" s="229"/>
      <c r="F789" s="229"/>
      <c r="G789" s="229"/>
      <c r="H789" s="229"/>
      <c r="I789" s="233"/>
      <c r="J789" s="229"/>
      <c r="K789" s="229"/>
      <c r="L789" s="229"/>
      <c r="M789" s="229"/>
      <c r="N789" s="229"/>
      <c r="O789" s="229"/>
      <c r="P789" s="229"/>
      <c r="Q789" s="229"/>
      <c r="R789" s="229"/>
      <c r="S789" s="229"/>
      <c r="T789" s="229"/>
      <c r="U789" s="229"/>
      <c r="V789" s="229"/>
      <c r="W789" s="229"/>
      <c r="X789" s="229"/>
      <c r="Y789" s="229"/>
      <c r="Z789" s="229"/>
    </row>
    <row r="790" spans="1:26" ht="25.5" customHeight="1">
      <c r="A790" s="229"/>
      <c r="B790" s="233"/>
      <c r="C790" s="233"/>
      <c r="D790" s="233"/>
      <c r="E790" s="229"/>
      <c r="F790" s="229"/>
      <c r="G790" s="229"/>
      <c r="H790" s="229"/>
      <c r="I790" s="233"/>
      <c r="J790" s="229"/>
      <c r="K790" s="229"/>
      <c r="L790" s="229"/>
      <c r="M790" s="229"/>
      <c r="N790" s="229"/>
      <c r="O790" s="229"/>
      <c r="P790" s="229"/>
      <c r="Q790" s="229"/>
      <c r="R790" s="229"/>
      <c r="S790" s="229"/>
      <c r="T790" s="229"/>
      <c r="U790" s="229"/>
      <c r="V790" s="229"/>
      <c r="W790" s="229"/>
      <c r="X790" s="229"/>
      <c r="Y790" s="229"/>
      <c r="Z790" s="229"/>
    </row>
    <row r="791" spans="1:26" ht="25.5" customHeight="1">
      <c r="A791" s="229"/>
      <c r="B791" s="233"/>
      <c r="C791" s="233"/>
      <c r="D791" s="233"/>
      <c r="E791" s="229"/>
      <c r="F791" s="229"/>
      <c r="G791" s="229"/>
      <c r="H791" s="229"/>
      <c r="I791" s="233"/>
      <c r="J791" s="229"/>
      <c r="K791" s="229"/>
      <c r="L791" s="229"/>
      <c r="M791" s="229"/>
      <c r="N791" s="229"/>
      <c r="O791" s="229"/>
      <c r="P791" s="229"/>
      <c r="Q791" s="229"/>
      <c r="R791" s="229"/>
      <c r="S791" s="229"/>
      <c r="T791" s="229"/>
      <c r="U791" s="229"/>
      <c r="V791" s="229"/>
      <c r="W791" s="229"/>
      <c r="X791" s="229"/>
      <c r="Y791" s="229"/>
      <c r="Z791" s="229"/>
    </row>
    <row r="792" spans="1:26" ht="25.5" customHeight="1">
      <c r="A792" s="229"/>
      <c r="B792" s="233"/>
      <c r="C792" s="233"/>
      <c r="D792" s="233"/>
      <c r="E792" s="229"/>
      <c r="F792" s="229"/>
      <c r="G792" s="229"/>
      <c r="H792" s="229"/>
      <c r="I792" s="233"/>
      <c r="J792" s="229"/>
      <c r="K792" s="229"/>
      <c r="L792" s="229"/>
      <c r="M792" s="229"/>
      <c r="N792" s="229"/>
      <c r="O792" s="229"/>
      <c r="P792" s="229"/>
      <c r="Q792" s="229"/>
      <c r="R792" s="229"/>
      <c r="S792" s="229"/>
      <c r="T792" s="229"/>
      <c r="U792" s="229"/>
      <c r="V792" s="229"/>
      <c r="W792" s="229"/>
      <c r="X792" s="229"/>
      <c r="Y792" s="229"/>
      <c r="Z792" s="229"/>
    </row>
    <row r="793" spans="1:26" ht="25.5" customHeight="1">
      <c r="A793" s="229"/>
      <c r="B793" s="233"/>
      <c r="C793" s="233"/>
      <c r="D793" s="233"/>
      <c r="E793" s="229"/>
      <c r="F793" s="229"/>
      <c r="G793" s="229"/>
      <c r="H793" s="229"/>
      <c r="I793" s="233"/>
      <c r="J793" s="229"/>
      <c r="K793" s="229"/>
      <c r="L793" s="229"/>
      <c r="M793" s="229"/>
      <c r="N793" s="229"/>
      <c r="O793" s="229"/>
      <c r="P793" s="229"/>
      <c r="Q793" s="229"/>
      <c r="R793" s="229"/>
      <c r="S793" s="229"/>
      <c r="T793" s="229"/>
      <c r="U793" s="229"/>
      <c r="V793" s="229"/>
      <c r="W793" s="229"/>
      <c r="X793" s="229"/>
      <c r="Y793" s="229"/>
      <c r="Z793" s="229"/>
    </row>
    <row r="794" spans="1:26" ht="25.5" customHeight="1">
      <c r="A794" s="229"/>
      <c r="B794" s="233"/>
      <c r="C794" s="233"/>
      <c r="D794" s="233"/>
      <c r="E794" s="229"/>
      <c r="F794" s="229"/>
      <c r="G794" s="229"/>
      <c r="H794" s="229"/>
      <c r="I794" s="233"/>
      <c r="J794" s="229"/>
      <c r="K794" s="229"/>
      <c r="L794" s="229"/>
      <c r="M794" s="229"/>
      <c r="N794" s="229"/>
      <c r="O794" s="229"/>
      <c r="P794" s="229"/>
      <c r="Q794" s="229"/>
      <c r="R794" s="229"/>
      <c r="S794" s="229"/>
      <c r="T794" s="229"/>
      <c r="U794" s="229"/>
      <c r="V794" s="229"/>
      <c r="W794" s="229"/>
      <c r="X794" s="229"/>
      <c r="Y794" s="229"/>
      <c r="Z794" s="229"/>
    </row>
    <row r="795" spans="1:26" ht="25.5" customHeight="1">
      <c r="A795" s="229"/>
      <c r="B795" s="233"/>
      <c r="C795" s="233"/>
      <c r="D795" s="233"/>
      <c r="E795" s="229"/>
      <c r="F795" s="229"/>
      <c r="G795" s="229"/>
      <c r="H795" s="229"/>
      <c r="I795" s="233"/>
      <c r="J795" s="229"/>
      <c r="K795" s="229"/>
      <c r="L795" s="229"/>
      <c r="M795" s="229"/>
      <c r="N795" s="229"/>
      <c r="O795" s="229"/>
      <c r="P795" s="229"/>
      <c r="Q795" s="229"/>
      <c r="R795" s="229"/>
      <c r="S795" s="229"/>
      <c r="T795" s="229"/>
      <c r="U795" s="229"/>
      <c r="V795" s="229"/>
      <c r="W795" s="229"/>
      <c r="X795" s="229"/>
      <c r="Y795" s="229"/>
      <c r="Z795" s="229"/>
    </row>
    <row r="796" spans="1:26" ht="25.5" customHeight="1">
      <c r="A796" s="229"/>
      <c r="B796" s="233"/>
      <c r="C796" s="233"/>
      <c r="D796" s="233"/>
      <c r="E796" s="229"/>
      <c r="F796" s="229"/>
      <c r="G796" s="229"/>
      <c r="H796" s="229"/>
      <c r="I796" s="233"/>
      <c r="J796" s="229"/>
      <c r="K796" s="229"/>
      <c r="L796" s="229"/>
      <c r="M796" s="229"/>
      <c r="N796" s="229"/>
      <c r="O796" s="229"/>
      <c r="P796" s="229"/>
      <c r="Q796" s="229"/>
      <c r="R796" s="229"/>
      <c r="S796" s="229"/>
      <c r="T796" s="229"/>
      <c r="U796" s="229"/>
      <c r="V796" s="229"/>
      <c r="W796" s="229"/>
      <c r="X796" s="229"/>
      <c r="Y796" s="229"/>
      <c r="Z796" s="229"/>
    </row>
    <row r="797" spans="1:26" ht="25.5" customHeight="1">
      <c r="A797" s="229"/>
      <c r="B797" s="233"/>
      <c r="C797" s="233"/>
      <c r="D797" s="233"/>
      <c r="E797" s="229"/>
      <c r="F797" s="229"/>
      <c r="G797" s="229"/>
      <c r="H797" s="229"/>
      <c r="I797" s="233"/>
      <c r="J797" s="229"/>
      <c r="K797" s="229"/>
      <c r="L797" s="229"/>
      <c r="M797" s="229"/>
      <c r="N797" s="229"/>
      <c r="O797" s="229"/>
      <c r="P797" s="229"/>
      <c r="Q797" s="229"/>
      <c r="R797" s="229"/>
      <c r="S797" s="229"/>
      <c r="T797" s="229"/>
      <c r="U797" s="229"/>
      <c r="V797" s="229"/>
      <c r="W797" s="229"/>
      <c r="X797" s="229"/>
      <c r="Y797" s="229"/>
      <c r="Z797" s="229"/>
    </row>
    <row r="798" spans="1:26" ht="25.5" customHeight="1">
      <c r="A798" s="229"/>
      <c r="B798" s="233"/>
      <c r="C798" s="233"/>
      <c r="D798" s="233"/>
      <c r="E798" s="229"/>
      <c r="F798" s="229"/>
      <c r="G798" s="229"/>
      <c r="H798" s="229"/>
      <c r="I798" s="233"/>
      <c r="J798" s="229"/>
      <c r="K798" s="229"/>
      <c r="L798" s="229"/>
      <c r="M798" s="229"/>
      <c r="N798" s="229"/>
      <c r="O798" s="229"/>
      <c r="P798" s="229"/>
      <c r="Q798" s="229"/>
      <c r="R798" s="229"/>
      <c r="S798" s="229"/>
      <c r="T798" s="229"/>
      <c r="U798" s="229"/>
      <c r="V798" s="229"/>
      <c r="W798" s="229"/>
      <c r="X798" s="229"/>
      <c r="Y798" s="229"/>
      <c r="Z798" s="229"/>
    </row>
    <row r="799" spans="1:26" ht="25.5" customHeight="1">
      <c r="A799" s="229"/>
      <c r="B799" s="233"/>
      <c r="C799" s="233"/>
      <c r="D799" s="233"/>
      <c r="E799" s="229"/>
      <c r="F799" s="229"/>
      <c r="G799" s="229"/>
      <c r="H799" s="229"/>
      <c r="I799" s="233"/>
      <c r="J799" s="229"/>
      <c r="K799" s="229"/>
      <c r="L799" s="229"/>
      <c r="M799" s="229"/>
      <c r="N799" s="229"/>
      <c r="O799" s="229"/>
      <c r="P799" s="229"/>
      <c r="Q799" s="229"/>
      <c r="R799" s="229"/>
      <c r="S799" s="229"/>
      <c r="T799" s="229"/>
      <c r="U799" s="229"/>
      <c r="V799" s="229"/>
      <c r="W799" s="229"/>
      <c r="X799" s="229"/>
      <c r="Y799" s="229"/>
      <c r="Z799" s="229"/>
    </row>
    <row r="800" spans="1:26" ht="25.5" customHeight="1">
      <c r="A800" s="229"/>
      <c r="B800" s="233"/>
      <c r="C800" s="233"/>
      <c r="D800" s="233"/>
      <c r="E800" s="229"/>
      <c r="F800" s="229"/>
      <c r="G800" s="229"/>
      <c r="H800" s="229"/>
      <c r="I800" s="233"/>
      <c r="J800" s="229"/>
      <c r="K800" s="229"/>
      <c r="L800" s="229"/>
      <c r="M800" s="229"/>
      <c r="N800" s="229"/>
      <c r="O800" s="229"/>
      <c r="P800" s="229"/>
      <c r="Q800" s="229"/>
      <c r="R800" s="229"/>
      <c r="S800" s="229"/>
      <c r="T800" s="229"/>
      <c r="U800" s="229"/>
      <c r="V800" s="229"/>
      <c r="W800" s="229"/>
      <c r="X800" s="229"/>
      <c r="Y800" s="229"/>
      <c r="Z800" s="229"/>
    </row>
    <row r="801" spans="1:26" ht="25.5" customHeight="1">
      <c r="A801" s="229"/>
      <c r="B801" s="233"/>
      <c r="C801" s="233"/>
      <c r="D801" s="233"/>
      <c r="E801" s="229"/>
      <c r="F801" s="229"/>
      <c r="G801" s="229"/>
      <c r="H801" s="229"/>
      <c r="I801" s="233"/>
      <c r="J801" s="229"/>
      <c r="K801" s="229"/>
      <c r="L801" s="229"/>
      <c r="M801" s="229"/>
      <c r="N801" s="229"/>
      <c r="O801" s="229"/>
      <c r="P801" s="229"/>
      <c r="Q801" s="229"/>
      <c r="R801" s="229"/>
      <c r="S801" s="229"/>
      <c r="T801" s="229"/>
      <c r="U801" s="229"/>
      <c r="V801" s="229"/>
      <c r="W801" s="229"/>
      <c r="X801" s="229"/>
      <c r="Y801" s="229"/>
      <c r="Z801" s="229"/>
    </row>
    <row r="802" spans="1:26" ht="25.5" customHeight="1">
      <c r="A802" s="229"/>
      <c r="B802" s="233"/>
      <c r="C802" s="233"/>
      <c r="D802" s="233"/>
      <c r="E802" s="229"/>
      <c r="F802" s="229"/>
      <c r="G802" s="229"/>
      <c r="H802" s="229"/>
      <c r="I802" s="233"/>
      <c r="J802" s="229"/>
      <c r="K802" s="229"/>
      <c r="L802" s="229"/>
      <c r="M802" s="229"/>
      <c r="N802" s="229"/>
      <c r="O802" s="229"/>
      <c r="P802" s="229"/>
      <c r="Q802" s="229"/>
      <c r="R802" s="229"/>
      <c r="S802" s="229"/>
      <c r="T802" s="229"/>
      <c r="U802" s="229"/>
      <c r="V802" s="229"/>
      <c r="W802" s="229"/>
      <c r="X802" s="229"/>
      <c r="Y802" s="229"/>
      <c r="Z802" s="229"/>
    </row>
    <row r="803" spans="1:26" ht="25.5" customHeight="1">
      <c r="A803" s="229"/>
      <c r="B803" s="233"/>
      <c r="C803" s="233"/>
      <c r="D803" s="233"/>
      <c r="E803" s="229"/>
      <c r="F803" s="229"/>
      <c r="G803" s="229"/>
      <c r="H803" s="229"/>
      <c r="I803" s="233"/>
      <c r="J803" s="229"/>
      <c r="K803" s="229"/>
      <c r="L803" s="229"/>
      <c r="M803" s="229"/>
      <c r="N803" s="229"/>
      <c r="O803" s="229"/>
      <c r="P803" s="229"/>
      <c r="Q803" s="229"/>
      <c r="R803" s="229"/>
      <c r="S803" s="229"/>
      <c r="T803" s="229"/>
      <c r="U803" s="229"/>
      <c r="V803" s="229"/>
      <c r="W803" s="229"/>
      <c r="X803" s="229"/>
      <c r="Y803" s="229"/>
      <c r="Z803" s="229"/>
    </row>
    <row r="804" spans="1:26" ht="25.5" customHeight="1">
      <c r="A804" s="229"/>
      <c r="B804" s="233"/>
      <c r="C804" s="233"/>
      <c r="D804" s="233"/>
      <c r="E804" s="229"/>
      <c r="F804" s="229"/>
      <c r="G804" s="229"/>
      <c r="H804" s="229"/>
      <c r="I804" s="233"/>
      <c r="J804" s="229"/>
      <c r="K804" s="229"/>
      <c r="L804" s="229"/>
      <c r="M804" s="229"/>
      <c r="N804" s="229"/>
      <c r="O804" s="229"/>
      <c r="P804" s="229"/>
      <c r="Q804" s="229"/>
      <c r="R804" s="229"/>
      <c r="S804" s="229"/>
      <c r="T804" s="229"/>
      <c r="U804" s="229"/>
      <c r="V804" s="229"/>
      <c r="W804" s="229"/>
      <c r="X804" s="229"/>
      <c r="Y804" s="229"/>
      <c r="Z804" s="229"/>
    </row>
    <row r="805" spans="1:26" ht="25.5" customHeight="1">
      <c r="A805" s="229"/>
      <c r="B805" s="233"/>
      <c r="C805" s="233"/>
      <c r="D805" s="233"/>
      <c r="E805" s="229"/>
      <c r="F805" s="229"/>
      <c r="G805" s="229"/>
      <c r="H805" s="229"/>
      <c r="I805" s="233"/>
      <c r="J805" s="229"/>
      <c r="K805" s="229"/>
      <c r="L805" s="229"/>
      <c r="M805" s="229"/>
      <c r="N805" s="229"/>
      <c r="O805" s="229"/>
      <c r="P805" s="229"/>
      <c r="Q805" s="229"/>
      <c r="R805" s="229"/>
      <c r="S805" s="229"/>
      <c r="T805" s="229"/>
      <c r="U805" s="229"/>
      <c r="V805" s="229"/>
      <c r="W805" s="229"/>
      <c r="X805" s="229"/>
      <c r="Y805" s="229"/>
      <c r="Z805" s="229"/>
    </row>
    <row r="806" spans="1:26" ht="25.5" customHeight="1">
      <c r="A806" s="229"/>
      <c r="B806" s="233"/>
      <c r="C806" s="233"/>
      <c r="D806" s="233"/>
      <c r="E806" s="229"/>
      <c r="F806" s="229"/>
      <c r="G806" s="229"/>
      <c r="H806" s="229"/>
      <c r="I806" s="233"/>
      <c r="J806" s="229"/>
      <c r="K806" s="229"/>
      <c r="L806" s="229"/>
      <c r="M806" s="229"/>
      <c r="N806" s="229"/>
      <c r="O806" s="229"/>
      <c r="P806" s="229"/>
      <c r="Q806" s="229"/>
      <c r="R806" s="229"/>
      <c r="S806" s="229"/>
      <c r="T806" s="229"/>
      <c r="U806" s="229"/>
      <c r="V806" s="229"/>
      <c r="W806" s="229"/>
      <c r="X806" s="229"/>
      <c r="Y806" s="229"/>
      <c r="Z806" s="229"/>
    </row>
    <row r="807" spans="1:26" ht="25.5" customHeight="1">
      <c r="A807" s="229"/>
      <c r="B807" s="233"/>
      <c r="C807" s="233"/>
      <c r="D807" s="233"/>
      <c r="E807" s="229"/>
      <c r="F807" s="229"/>
      <c r="G807" s="229"/>
      <c r="H807" s="229"/>
      <c r="I807" s="233"/>
      <c r="J807" s="229"/>
      <c r="K807" s="229"/>
      <c r="L807" s="229"/>
      <c r="M807" s="229"/>
      <c r="N807" s="229"/>
      <c r="O807" s="229"/>
      <c r="P807" s="229"/>
      <c r="Q807" s="229"/>
      <c r="R807" s="229"/>
      <c r="S807" s="229"/>
      <c r="T807" s="229"/>
      <c r="U807" s="229"/>
      <c r="V807" s="229"/>
      <c r="W807" s="229"/>
      <c r="X807" s="229"/>
      <c r="Y807" s="229"/>
      <c r="Z807" s="229"/>
    </row>
    <row r="808" spans="1:26" ht="25.5" customHeight="1">
      <c r="A808" s="229"/>
      <c r="B808" s="233"/>
      <c r="C808" s="233"/>
      <c r="D808" s="233"/>
      <c r="E808" s="229"/>
      <c r="F808" s="229"/>
      <c r="G808" s="229"/>
      <c r="H808" s="229"/>
      <c r="I808" s="233"/>
      <c r="J808" s="229"/>
      <c r="K808" s="229"/>
      <c r="L808" s="229"/>
      <c r="M808" s="229"/>
      <c r="N808" s="229"/>
      <c r="O808" s="229"/>
      <c r="P808" s="229"/>
      <c r="Q808" s="229"/>
      <c r="R808" s="229"/>
      <c r="S808" s="229"/>
      <c r="T808" s="229"/>
      <c r="U808" s="229"/>
      <c r="V808" s="229"/>
      <c r="W808" s="229"/>
      <c r="X808" s="229"/>
      <c r="Y808" s="229"/>
      <c r="Z808" s="229"/>
    </row>
    <row r="809" spans="1:26" ht="25.5" customHeight="1">
      <c r="A809" s="229"/>
      <c r="B809" s="233"/>
      <c r="C809" s="233"/>
      <c r="D809" s="233"/>
      <c r="E809" s="229"/>
      <c r="F809" s="229"/>
      <c r="G809" s="229"/>
      <c r="H809" s="229"/>
      <c r="I809" s="233"/>
      <c r="J809" s="229"/>
      <c r="K809" s="229"/>
      <c r="L809" s="229"/>
      <c r="M809" s="229"/>
      <c r="N809" s="229"/>
      <c r="O809" s="229"/>
      <c r="P809" s="229"/>
      <c r="Q809" s="229"/>
      <c r="R809" s="229"/>
      <c r="S809" s="229"/>
      <c r="T809" s="229"/>
      <c r="U809" s="229"/>
      <c r="V809" s="229"/>
      <c r="W809" s="229"/>
      <c r="X809" s="229"/>
      <c r="Y809" s="229"/>
      <c r="Z809" s="229"/>
    </row>
    <row r="810" spans="1:26" ht="25.5" customHeight="1">
      <c r="A810" s="229"/>
      <c r="B810" s="233"/>
      <c r="C810" s="233"/>
      <c r="D810" s="233"/>
      <c r="E810" s="229"/>
      <c r="F810" s="229"/>
      <c r="G810" s="229"/>
      <c r="H810" s="229"/>
      <c r="I810" s="233"/>
      <c r="J810" s="229"/>
      <c r="K810" s="229"/>
      <c r="L810" s="229"/>
      <c r="M810" s="229"/>
      <c r="N810" s="229"/>
      <c r="O810" s="229"/>
      <c r="P810" s="229"/>
      <c r="Q810" s="229"/>
      <c r="R810" s="229"/>
      <c r="S810" s="229"/>
      <c r="T810" s="229"/>
      <c r="U810" s="229"/>
      <c r="V810" s="229"/>
      <c r="W810" s="229"/>
      <c r="X810" s="229"/>
      <c r="Y810" s="229"/>
      <c r="Z810" s="229"/>
    </row>
    <row r="811" spans="1:26" ht="25.5" customHeight="1">
      <c r="A811" s="229"/>
      <c r="B811" s="233"/>
      <c r="C811" s="233"/>
      <c r="D811" s="233"/>
      <c r="E811" s="229"/>
      <c r="F811" s="229"/>
      <c r="G811" s="229"/>
      <c r="H811" s="229"/>
      <c r="I811" s="233"/>
      <c r="J811" s="229"/>
      <c r="K811" s="229"/>
      <c r="L811" s="229"/>
      <c r="M811" s="229"/>
      <c r="N811" s="229"/>
      <c r="O811" s="229"/>
      <c r="P811" s="229"/>
      <c r="Q811" s="229"/>
      <c r="R811" s="229"/>
      <c r="S811" s="229"/>
      <c r="T811" s="229"/>
      <c r="U811" s="229"/>
      <c r="V811" s="229"/>
      <c r="W811" s="229"/>
      <c r="X811" s="229"/>
      <c r="Y811" s="229"/>
      <c r="Z811" s="229"/>
    </row>
    <row r="812" spans="1:26" ht="25.5" customHeight="1">
      <c r="A812" s="229"/>
      <c r="B812" s="233"/>
      <c r="C812" s="233"/>
      <c r="D812" s="233"/>
      <c r="E812" s="229"/>
      <c r="F812" s="229"/>
      <c r="G812" s="229"/>
      <c r="H812" s="229"/>
      <c r="I812" s="233"/>
      <c r="J812" s="229"/>
      <c r="K812" s="229"/>
      <c r="L812" s="229"/>
      <c r="M812" s="229"/>
      <c r="N812" s="229"/>
      <c r="O812" s="229"/>
      <c r="P812" s="229"/>
      <c r="Q812" s="229"/>
      <c r="R812" s="229"/>
      <c r="S812" s="229"/>
      <c r="T812" s="229"/>
      <c r="U812" s="229"/>
      <c r="V812" s="229"/>
      <c r="W812" s="229"/>
      <c r="X812" s="229"/>
      <c r="Y812" s="229"/>
      <c r="Z812" s="229"/>
    </row>
    <row r="813" spans="1:26" ht="25.5" customHeight="1">
      <c r="A813" s="229"/>
      <c r="B813" s="233"/>
      <c r="C813" s="233"/>
      <c r="D813" s="233"/>
      <c r="E813" s="229"/>
      <c r="F813" s="229"/>
      <c r="G813" s="229"/>
      <c r="H813" s="229"/>
      <c r="I813" s="233"/>
      <c r="J813" s="229"/>
      <c r="K813" s="229"/>
      <c r="L813" s="229"/>
      <c r="M813" s="229"/>
      <c r="N813" s="229"/>
      <c r="O813" s="229"/>
      <c r="P813" s="229"/>
      <c r="Q813" s="229"/>
      <c r="R813" s="229"/>
      <c r="S813" s="229"/>
      <c r="T813" s="229"/>
      <c r="U813" s="229"/>
      <c r="V813" s="229"/>
      <c r="W813" s="229"/>
      <c r="X813" s="229"/>
      <c r="Y813" s="229"/>
      <c r="Z813" s="229"/>
    </row>
    <row r="814" spans="1:26" ht="25.5" customHeight="1">
      <c r="A814" s="229"/>
      <c r="B814" s="233"/>
      <c r="C814" s="233"/>
      <c r="D814" s="233"/>
      <c r="E814" s="229"/>
      <c r="F814" s="229"/>
      <c r="G814" s="229"/>
      <c r="H814" s="229"/>
      <c r="I814" s="233"/>
      <c r="J814" s="229"/>
      <c r="K814" s="229"/>
      <c r="L814" s="229"/>
      <c r="M814" s="229"/>
      <c r="N814" s="229"/>
      <c r="O814" s="229"/>
      <c r="P814" s="229"/>
      <c r="Q814" s="229"/>
      <c r="R814" s="229"/>
      <c r="S814" s="229"/>
      <c r="T814" s="229"/>
      <c r="U814" s="229"/>
      <c r="V814" s="229"/>
      <c r="W814" s="229"/>
      <c r="X814" s="229"/>
      <c r="Y814" s="229"/>
      <c r="Z814" s="229"/>
    </row>
    <row r="815" spans="1:26" ht="25.5" customHeight="1">
      <c r="A815" s="229"/>
      <c r="B815" s="233"/>
      <c r="C815" s="233"/>
      <c r="D815" s="233"/>
      <c r="E815" s="229"/>
      <c r="F815" s="229"/>
      <c r="G815" s="229"/>
      <c r="H815" s="229"/>
      <c r="I815" s="233"/>
      <c r="J815" s="229"/>
      <c r="K815" s="229"/>
      <c r="L815" s="229"/>
      <c r="M815" s="229"/>
      <c r="N815" s="229"/>
      <c r="O815" s="229"/>
      <c r="P815" s="229"/>
      <c r="Q815" s="229"/>
      <c r="R815" s="229"/>
      <c r="S815" s="229"/>
      <c r="T815" s="229"/>
      <c r="U815" s="229"/>
      <c r="V815" s="229"/>
      <c r="W815" s="229"/>
      <c r="X815" s="229"/>
      <c r="Y815" s="229"/>
      <c r="Z815" s="229"/>
    </row>
    <row r="816" spans="1:26" ht="25.5" customHeight="1">
      <c r="A816" s="229"/>
      <c r="B816" s="233"/>
      <c r="C816" s="233"/>
      <c r="D816" s="233"/>
      <c r="E816" s="229"/>
      <c r="F816" s="229"/>
      <c r="G816" s="229"/>
      <c r="H816" s="229"/>
      <c r="I816" s="233"/>
      <c r="J816" s="229"/>
      <c r="K816" s="229"/>
      <c r="L816" s="229"/>
      <c r="M816" s="229"/>
      <c r="N816" s="229"/>
      <c r="O816" s="229"/>
      <c r="P816" s="229"/>
      <c r="Q816" s="229"/>
      <c r="R816" s="229"/>
      <c r="S816" s="229"/>
      <c r="T816" s="229"/>
      <c r="U816" s="229"/>
      <c r="V816" s="229"/>
      <c r="W816" s="229"/>
      <c r="X816" s="229"/>
      <c r="Y816" s="229"/>
      <c r="Z816" s="229"/>
    </row>
    <row r="817" spans="1:26" ht="25.5" customHeight="1">
      <c r="A817" s="229"/>
      <c r="B817" s="233"/>
      <c r="C817" s="233"/>
      <c r="D817" s="233"/>
      <c r="E817" s="229"/>
      <c r="F817" s="229"/>
      <c r="G817" s="229"/>
      <c r="H817" s="229"/>
      <c r="I817" s="233"/>
      <c r="J817" s="229"/>
      <c r="K817" s="229"/>
      <c r="L817" s="229"/>
      <c r="M817" s="229"/>
      <c r="N817" s="229"/>
      <c r="O817" s="229"/>
      <c r="P817" s="229"/>
      <c r="Q817" s="229"/>
      <c r="R817" s="229"/>
      <c r="S817" s="229"/>
      <c r="T817" s="229"/>
      <c r="U817" s="229"/>
      <c r="V817" s="229"/>
      <c r="W817" s="229"/>
      <c r="X817" s="229"/>
      <c r="Y817" s="229"/>
      <c r="Z817" s="229"/>
    </row>
    <row r="818" spans="1:26" ht="25.5" customHeight="1">
      <c r="A818" s="229"/>
      <c r="B818" s="233"/>
      <c r="C818" s="233"/>
      <c r="D818" s="233"/>
      <c r="E818" s="229"/>
      <c r="F818" s="229"/>
      <c r="G818" s="229"/>
      <c r="H818" s="229"/>
      <c r="I818" s="233"/>
      <c r="J818" s="229"/>
      <c r="K818" s="229"/>
      <c r="L818" s="229"/>
      <c r="M818" s="229"/>
      <c r="N818" s="229"/>
      <c r="O818" s="229"/>
      <c r="P818" s="229"/>
      <c r="Q818" s="229"/>
      <c r="R818" s="229"/>
      <c r="S818" s="229"/>
      <c r="T818" s="229"/>
      <c r="U818" s="229"/>
      <c r="V818" s="229"/>
      <c r="W818" s="229"/>
      <c r="X818" s="229"/>
      <c r="Y818" s="229"/>
      <c r="Z818" s="229"/>
    </row>
    <row r="819" spans="1:26" ht="25.5" customHeight="1">
      <c r="A819" s="229"/>
      <c r="B819" s="233"/>
      <c r="C819" s="233"/>
      <c r="D819" s="233"/>
      <c r="E819" s="229"/>
      <c r="F819" s="229"/>
      <c r="G819" s="229"/>
      <c r="H819" s="229"/>
      <c r="I819" s="233"/>
      <c r="J819" s="229"/>
      <c r="K819" s="229"/>
      <c r="L819" s="229"/>
      <c r="M819" s="229"/>
      <c r="N819" s="229"/>
      <c r="O819" s="229"/>
      <c r="P819" s="229"/>
      <c r="Q819" s="229"/>
      <c r="R819" s="229"/>
      <c r="S819" s="229"/>
      <c r="T819" s="229"/>
      <c r="U819" s="229"/>
      <c r="V819" s="229"/>
      <c r="W819" s="229"/>
      <c r="X819" s="229"/>
      <c r="Y819" s="229"/>
      <c r="Z819" s="229"/>
    </row>
    <row r="820" spans="1:26" ht="25.5" customHeight="1">
      <c r="A820" s="229"/>
      <c r="B820" s="233"/>
      <c r="C820" s="233"/>
      <c r="D820" s="233"/>
      <c r="E820" s="229"/>
      <c r="F820" s="229"/>
      <c r="G820" s="229"/>
      <c r="H820" s="229"/>
      <c r="I820" s="233"/>
      <c r="J820" s="229"/>
      <c r="K820" s="229"/>
      <c r="L820" s="229"/>
      <c r="M820" s="229"/>
      <c r="N820" s="229"/>
      <c r="O820" s="229"/>
      <c r="P820" s="229"/>
      <c r="Q820" s="229"/>
      <c r="R820" s="229"/>
      <c r="S820" s="229"/>
      <c r="T820" s="229"/>
      <c r="U820" s="229"/>
      <c r="V820" s="229"/>
      <c r="W820" s="229"/>
      <c r="X820" s="229"/>
      <c r="Y820" s="229"/>
      <c r="Z820" s="229"/>
    </row>
    <row r="821" spans="1:26" ht="25.5" customHeight="1">
      <c r="A821" s="229"/>
      <c r="B821" s="233"/>
      <c r="C821" s="233"/>
      <c r="D821" s="233"/>
      <c r="E821" s="229"/>
      <c r="F821" s="229"/>
      <c r="G821" s="229"/>
      <c r="H821" s="229"/>
      <c r="I821" s="233"/>
      <c r="J821" s="229"/>
      <c r="K821" s="229"/>
      <c r="L821" s="229"/>
      <c r="M821" s="229"/>
      <c r="N821" s="229"/>
      <c r="O821" s="229"/>
      <c r="P821" s="229"/>
      <c r="Q821" s="229"/>
      <c r="R821" s="229"/>
      <c r="S821" s="229"/>
      <c r="T821" s="229"/>
      <c r="U821" s="229"/>
      <c r="V821" s="229"/>
      <c r="W821" s="229"/>
      <c r="X821" s="229"/>
      <c r="Y821" s="229"/>
      <c r="Z821" s="229"/>
    </row>
    <row r="822" spans="1:26" ht="25.5" customHeight="1">
      <c r="A822" s="229"/>
      <c r="B822" s="233"/>
      <c r="C822" s="233"/>
      <c r="D822" s="233"/>
      <c r="E822" s="229"/>
      <c r="F822" s="229"/>
      <c r="G822" s="229"/>
      <c r="H822" s="229"/>
      <c r="I822" s="233"/>
      <c r="J822" s="229"/>
      <c r="K822" s="229"/>
      <c r="L822" s="229"/>
      <c r="M822" s="229"/>
      <c r="N822" s="229"/>
      <c r="O822" s="229"/>
      <c r="P822" s="229"/>
      <c r="Q822" s="229"/>
      <c r="R822" s="229"/>
      <c r="S822" s="229"/>
      <c r="T822" s="229"/>
      <c r="U822" s="229"/>
      <c r="V822" s="229"/>
      <c r="W822" s="229"/>
      <c r="X822" s="229"/>
      <c r="Y822" s="229"/>
      <c r="Z822" s="229"/>
    </row>
    <row r="823" spans="1:26" ht="25.5" customHeight="1">
      <c r="A823" s="229"/>
      <c r="B823" s="233"/>
      <c r="C823" s="233"/>
      <c r="D823" s="233"/>
      <c r="E823" s="229"/>
      <c r="F823" s="229"/>
      <c r="G823" s="229"/>
      <c r="H823" s="229"/>
      <c r="I823" s="233"/>
      <c r="J823" s="229"/>
      <c r="K823" s="229"/>
      <c r="L823" s="229"/>
      <c r="M823" s="229"/>
      <c r="N823" s="229"/>
      <c r="O823" s="229"/>
      <c r="P823" s="229"/>
      <c r="Q823" s="229"/>
      <c r="R823" s="229"/>
      <c r="S823" s="229"/>
      <c r="T823" s="229"/>
      <c r="U823" s="229"/>
      <c r="V823" s="229"/>
      <c r="W823" s="229"/>
      <c r="X823" s="229"/>
      <c r="Y823" s="229"/>
      <c r="Z823" s="229"/>
    </row>
    <row r="824" spans="1:26" ht="25.5" customHeight="1">
      <c r="A824" s="229"/>
      <c r="B824" s="233"/>
      <c r="C824" s="233"/>
      <c r="D824" s="233"/>
      <c r="E824" s="229"/>
      <c r="F824" s="229"/>
      <c r="G824" s="229"/>
      <c r="H824" s="229"/>
      <c r="I824" s="233"/>
      <c r="J824" s="229"/>
      <c r="K824" s="229"/>
      <c r="L824" s="229"/>
      <c r="M824" s="229"/>
      <c r="N824" s="229"/>
      <c r="O824" s="229"/>
      <c r="P824" s="229"/>
      <c r="Q824" s="229"/>
      <c r="R824" s="229"/>
      <c r="S824" s="229"/>
      <c r="T824" s="229"/>
      <c r="U824" s="229"/>
      <c r="V824" s="229"/>
      <c r="W824" s="229"/>
      <c r="X824" s="229"/>
      <c r="Y824" s="229"/>
      <c r="Z824" s="229"/>
    </row>
    <row r="825" spans="1:26" ht="25.5" customHeight="1">
      <c r="A825" s="229"/>
      <c r="B825" s="233"/>
      <c r="C825" s="233"/>
      <c r="D825" s="233"/>
      <c r="E825" s="229"/>
      <c r="F825" s="229"/>
      <c r="G825" s="229"/>
      <c r="H825" s="229"/>
      <c r="I825" s="233"/>
      <c r="J825" s="229"/>
      <c r="K825" s="229"/>
      <c r="L825" s="229"/>
      <c r="M825" s="229"/>
      <c r="N825" s="229"/>
      <c r="O825" s="229"/>
      <c r="P825" s="229"/>
      <c r="Q825" s="229"/>
      <c r="R825" s="229"/>
      <c r="S825" s="229"/>
      <c r="T825" s="229"/>
      <c r="U825" s="229"/>
      <c r="V825" s="229"/>
      <c r="W825" s="229"/>
      <c r="X825" s="229"/>
      <c r="Y825" s="229"/>
      <c r="Z825" s="229"/>
    </row>
    <row r="826" spans="1:26" ht="25.5" customHeight="1">
      <c r="A826" s="229"/>
      <c r="B826" s="233"/>
      <c r="C826" s="233"/>
      <c r="D826" s="233"/>
      <c r="E826" s="229"/>
      <c r="F826" s="229"/>
      <c r="G826" s="229"/>
      <c r="H826" s="229"/>
      <c r="I826" s="233"/>
      <c r="J826" s="229"/>
      <c r="K826" s="229"/>
      <c r="L826" s="229"/>
      <c r="M826" s="229"/>
      <c r="N826" s="229"/>
      <c r="O826" s="229"/>
      <c r="P826" s="229"/>
      <c r="Q826" s="229"/>
      <c r="R826" s="229"/>
      <c r="S826" s="229"/>
      <c r="T826" s="229"/>
      <c r="U826" s="229"/>
      <c r="V826" s="229"/>
      <c r="W826" s="229"/>
      <c r="X826" s="229"/>
      <c r="Y826" s="229"/>
      <c r="Z826" s="229"/>
    </row>
    <row r="827" spans="1:26" ht="25.5" customHeight="1">
      <c r="A827" s="229"/>
      <c r="B827" s="233"/>
      <c r="C827" s="233"/>
      <c r="D827" s="233"/>
      <c r="E827" s="229"/>
      <c r="F827" s="229"/>
      <c r="G827" s="229"/>
      <c r="H827" s="229"/>
      <c r="I827" s="233"/>
      <c r="J827" s="229"/>
      <c r="K827" s="229"/>
      <c r="L827" s="229"/>
      <c r="M827" s="229"/>
      <c r="N827" s="229"/>
      <c r="O827" s="229"/>
      <c r="P827" s="229"/>
      <c r="Q827" s="229"/>
      <c r="R827" s="229"/>
      <c r="S827" s="229"/>
      <c r="T827" s="229"/>
      <c r="U827" s="229"/>
      <c r="V827" s="229"/>
      <c r="W827" s="229"/>
      <c r="X827" s="229"/>
      <c r="Y827" s="229"/>
      <c r="Z827" s="229"/>
    </row>
    <row r="828" spans="1:26" ht="25.5" customHeight="1">
      <c r="A828" s="229"/>
      <c r="B828" s="233"/>
      <c r="C828" s="233"/>
      <c r="D828" s="233"/>
      <c r="E828" s="229"/>
      <c r="F828" s="229"/>
      <c r="G828" s="229"/>
      <c r="H828" s="229"/>
      <c r="I828" s="233"/>
      <c r="J828" s="229"/>
      <c r="K828" s="229"/>
      <c r="L828" s="229"/>
      <c r="M828" s="229"/>
      <c r="N828" s="229"/>
      <c r="O828" s="229"/>
      <c r="P828" s="229"/>
      <c r="Q828" s="229"/>
      <c r="R828" s="229"/>
      <c r="S828" s="229"/>
      <c r="T828" s="229"/>
      <c r="U828" s="229"/>
      <c r="V828" s="229"/>
      <c r="W828" s="229"/>
      <c r="X828" s="229"/>
      <c r="Y828" s="229"/>
      <c r="Z828" s="229"/>
    </row>
    <row r="829" spans="1:26" ht="25.5" customHeight="1">
      <c r="A829" s="229"/>
      <c r="B829" s="233"/>
      <c r="C829" s="233"/>
      <c r="D829" s="233"/>
      <c r="E829" s="229"/>
      <c r="F829" s="229"/>
      <c r="G829" s="229"/>
      <c r="H829" s="229"/>
      <c r="I829" s="233"/>
      <c r="J829" s="229"/>
      <c r="K829" s="229"/>
      <c r="L829" s="229"/>
      <c r="M829" s="229"/>
      <c r="N829" s="229"/>
      <c r="O829" s="229"/>
      <c r="P829" s="229"/>
      <c r="Q829" s="229"/>
      <c r="R829" s="229"/>
      <c r="S829" s="229"/>
      <c r="T829" s="229"/>
      <c r="U829" s="229"/>
      <c r="V829" s="229"/>
      <c r="W829" s="229"/>
      <c r="X829" s="229"/>
      <c r="Y829" s="229"/>
      <c r="Z829" s="229"/>
    </row>
    <row r="830" spans="1:26" ht="25.5" customHeight="1">
      <c r="A830" s="229"/>
      <c r="B830" s="233"/>
      <c r="C830" s="233"/>
      <c r="D830" s="233"/>
      <c r="E830" s="229"/>
      <c r="F830" s="229"/>
      <c r="G830" s="229"/>
      <c r="H830" s="229"/>
      <c r="I830" s="233"/>
      <c r="J830" s="229"/>
      <c r="K830" s="229"/>
      <c r="L830" s="229"/>
      <c r="M830" s="229"/>
      <c r="N830" s="229"/>
      <c r="O830" s="229"/>
      <c r="P830" s="229"/>
      <c r="Q830" s="229"/>
      <c r="R830" s="229"/>
      <c r="S830" s="229"/>
      <c r="T830" s="229"/>
      <c r="U830" s="229"/>
      <c r="V830" s="229"/>
      <c r="W830" s="229"/>
      <c r="X830" s="229"/>
      <c r="Y830" s="229"/>
      <c r="Z830" s="229"/>
    </row>
    <row r="831" spans="1:26" ht="25.5" customHeight="1">
      <c r="A831" s="229"/>
      <c r="B831" s="233"/>
      <c r="C831" s="233"/>
      <c r="D831" s="233"/>
      <c r="E831" s="229"/>
      <c r="F831" s="229"/>
      <c r="G831" s="229"/>
      <c r="H831" s="229"/>
      <c r="I831" s="233"/>
      <c r="J831" s="229"/>
      <c r="K831" s="229"/>
      <c r="L831" s="229"/>
      <c r="M831" s="229"/>
      <c r="N831" s="229"/>
      <c r="O831" s="229"/>
      <c r="P831" s="229"/>
      <c r="Q831" s="229"/>
      <c r="R831" s="229"/>
      <c r="S831" s="229"/>
      <c r="T831" s="229"/>
      <c r="U831" s="229"/>
      <c r="V831" s="229"/>
      <c r="W831" s="229"/>
      <c r="X831" s="229"/>
      <c r="Y831" s="229"/>
      <c r="Z831" s="229"/>
    </row>
    <row r="832" spans="1:26" ht="25.5" customHeight="1">
      <c r="A832" s="229"/>
      <c r="B832" s="233"/>
      <c r="C832" s="233"/>
      <c r="D832" s="233"/>
      <c r="E832" s="229"/>
      <c r="F832" s="229"/>
      <c r="G832" s="229"/>
      <c r="H832" s="229"/>
      <c r="I832" s="233"/>
      <c r="J832" s="229"/>
      <c r="K832" s="229"/>
      <c r="L832" s="229"/>
      <c r="M832" s="229"/>
      <c r="N832" s="229"/>
      <c r="O832" s="229"/>
      <c r="P832" s="229"/>
      <c r="Q832" s="229"/>
      <c r="R832" s="229"/>
      <c r="S832" s="229"/>
      <c r="T832" s="229"/>
      <c r="U832" s="229"/>
      <c r="V832" s="229"/>
      <c r="W832" s="229"/>
      <c r="X832" s="229"/>
      <c r="Y832" s="229"/>
      <c r="Z832" s="229"/>
    </row>
    <row r="833" spans="1:26" ht="25.5" customHeight="1">
      <c r="A833" s="229"/>
      <c r="B833" s="233"/>
      <c r="C833" s="233"/>
      <c r="D833" s="233"/>
      <c r="E833" s="229"/>
      <c r="F833" s="229"/>
      <c r="G833" s="229"/>
      <c r="H833" s="229"/>
      <c r="I833" s="233"/>
      <c r="J833" s="229"/>
      <c r="K833" s="229"/>
      <c r="L833" s="229"/>
      <c r="M833" s="229"/>
      <c r="N833" s="229"/>
      <c r="O833" s="229"/>
      <c r="P833" s="229"/>
      <c r="Q833" s="229"/>
      <c r="R833" s="229"/>
      <c r="S833" s="229"/>
      <c r="T833" s="229"/>
      <c r="U833" s="229"/>
      <c r="V833" s="229"/>
      <c r="W833" s="229"/>
      <c r="X833" s="229"/>
      <c r="Y833" s="229"/>
      <c r="Z833" s="229"/>
    </row>
    <row r="834" spans="1:26" ht="25.5" customHeight="1">
      <c r="A834" s="229"/>
      <c r="B834" s="233"/>
      <c r="C834" s="233"/>
      <c r="D834" s="233"/>
      <c r="E834" s="229"/>
      <c r="F834" s="229"/>
      <c r="G834" s="229"/>
      <c r="H834" s="229"/>
      <c r="I834" s="233"/>
      <c r="J834" s="229"/>
      <c r="K834" s="229"/>
      <c r="L834" s="229"/>
      <c r="M834" s="229"/>
      <c r="N834" s="229"/>
      <c r="O834" s="229"/>
      <c r="P834" s="229"/>
      <c r="Q834" s="229"/>
      <c r="R834" s="229"/>
      <c r="S834" s="229"/>
      <c r="T834" s="229"/>
      <c r="U834" s="229"/>
      <c r="V834" s="229"/>
      <c r="W834" s="229"/>
      <c r="X834" s="229"/>
      <c r="Y834" s="229"/>
      <c r="Z834" s="229"/>
    </row>
    <row r="835" spans="1:26" ht="25.5" customHeight="1">
      <c r="A835" s="229"/>
      <c r="B835" s="233"/>
      <c r="C835" s="233"/>
      <c r="D835" s="233"/>
      <c r="E835" s="229"/>
      <c r="F835" s="229"/>
      <c r="G835" s="229"/>
      <c r="H835" s="229"/>
      <c r="I835" s="233"/>
      <c r="J835" s="229"/>
      <c r="K835" s="229"/>
      <c r="L835" s="229"/>
      <c r="M835" s="229"/>
      <c r="N835" s="229"/>
      <c r="O835" s="229"/>
      <c r="P835" s="229"/>
      <c r="Q835" s="229"/>
      <c r="R835" s="229"/>
      <c r="S835" s="229"/>
      <c r="T835" s="229"/>
      <c r="U835" s="229"/>
      <c r="V835" s="229"/>
      <c r="W835" s="229"/>
      <c r="X835" s="229"/>
      <c r="Y835" s="229"/>
      <c r="Z835" s="229"/>
    </row>
    <row r="836" spans="1:26" ht="25.5" customHeight="1">
      <c r="A836" s="229"/>
      <c r="B836" s="233"/>
      <c r="C836" s="233"/>
      <c r="D836" s="233"/>
      <c r="E836" s="229"/>
      <c r="F836" s="229"/>
      <c r="G836" s="229"/>
      <c r="H836" s="229"/>
      <c r="I836" s="233"/>
      <c r="J836" s="229"/>
      <c r="K836" s="229"/>
      <c r="L836" s="229"/>
      <c r="M836" s="229"/>
      <c r="N836" s="229"/>
      <c r="O836" s="229"/>
      <c r="P836" s="229"/>
      <c r="Q836" s="229"/>
      <c r="R836" s="229"/>
      <c r="S836" s="229"/>
      <c r="T836" s="229"/>
      <c r="U836" s="229"/>
      <c r="V836" s="229"/>
      <c r="W836" s="229"/>
      <c r="X836" s="229"/>
      <c r="Y836" s="229"/>
      <c r="Z836" s="229"/>
    </row>
    <row r="837" spans="1:26" ht="25.5" customHeight="1">
      <c r="A837" s="229"/>
      <c r="B837" s="233"/>
      <c r="C837" s="233"/>
      <c r="D837" s="233"/>
      <c r="E837" s="229"/>
      <c r="F837" s="229"/>
      <c r="G837" s="229"/>
      <c r="H837" s="229"/>
      <c r="I837" s="233"/>
      <c r="J837" s="229"/>
      <c r="K837" s="229"/>
      <c r="L837" s="229"/>
      <c r="M837" s="229"/>
      <c r="N837" s="229"/>
      <c r="O837" s="229"/>
      <c r="P837" s="229"/>
      <c r="Q837" s="229"/>
      <c r="R837" s="229"/>
      <c r="S837" s="229"/>
      <c r="T837" s="229"/>
      <c r="U837" s="229"/>
      <c r="V837" s="229"/>
      <c r="W837" s="229"/>
      <c r="X837" s="229"/>
      <c r="Y837" s="229"/>
      <c r="Z837" s="229"/>
    </row>
    <row r="838" spans="1:26" ht="25.5" customHeight="1">
      <c r="A838" s="229"/>
      <c r="B838" s="233"/>
      <c r="C838" s="233"/>
      <c r="D838" s="233"/>
      <c r="E838" s="229"/>
      <c r="F838" s="229"/>
      <c r="G838" s="229"/>
      <c r="H838" s="229"/>
      <c r="I838" s="233"/>
      <c r="J838" s="229"/>
      <c r="K838" s="229"/>
      <c r="L838" s="229"/>
      <c r="M838" s="229"/>
      <c r="N838" s="229"/>
      <c r="O838" s="229"/>
      <c r="P838" s="229"/>
      <c r="Q838" s="229"/>
      <c r="R838" s="229"/>
      <c r="S838" s="229"/>
      <c r="T838" s="229"/>
      <c r="U838" s="229"/>
      <c r="V838" s="229"/>
      <c r="W838" s="229"/>
      <c r="X838" s="229"/>
      <c r="Y838" s="229"/>
      <c r="Z838" s="229"/>
    </row>
    <row r="839" spans="1:26" ht="25.5" customHeight="1">
      <c r="A839" s="229"/>
      <c r="B839" s="233"/>
      <c r="C839" s="233"/>
      <c r="D839" s="233"/>
      <c r="E839" s="229"/>
      <c r="F839" s="229"/>
      <c r="G839" s="229"/>
      <c r="H839" s="229"/>
      <c r="I839" s="233"/>
      <c r="J839" s="229"/>
      <c r="K839" s="229"/>
      <c r="L839" s="229"/>
      <c r="M839" s="229"/>
      <c r="N839" s="229"/>
      <c r="O839" s="229"/>
      <c r="P839" s="229"/>
      <c r="Q839" s="229"/>
      <c r="R839" s="229"/>
      <c r="S839" s="229"/>
      <c r="T839" s="229"/>
      <c r="U839" s="229"/>
      <c r="V839" s="229"/>
      <c r="W839" s="229"/>
      <c r="X839" s="229"/>
      <c r="Y839" s="229"/>
      <c r="Z839" s="229"/>
    </row>
    <row r="840" spans="1:26" ht="25.5" customHeight="1">
      <c r="A840" s="229"/>
      <c r="B840" s="233"/>
      <c r="C840" s="233"/>
      <c r="D840" s="233"/>
      <c r="E840" s="229"/>
      <c r="F840" s="229"/>
      <c r="G840" s="229"/>
      <c r="H840" s="229"/>
      <c r="I840" s="233"/>
      <c r="J840" s="229"/>
      <c r="K840" s="229"/>
      <c r="L840" s="229"/>
      <c r="M840" s="229"/>
      <c r="N840" s="229"/>
      <c r="O840" s="229"/>
      <c r="P840" s="229"/>
      <c r="Q840" s="229"/>
      <c r="R840" s="229"/>
      <c r="S840" s="229"/>
      <c r="T840" s="229"/>
      <c r="U840" s="229"/>
      <c r="V840" s="229"/>
      <c r="W840" s="229"/>
      <c r="X840" s="229"/>
      <c r="Y840" s="229"/>
      <c r="Z840" s="229"/>
    </row>
    <row r="841" spans="1:26" ht="25.5" customHeight="1">
      <c r="A841" s="229"/>
      <c r="B841" s="233"/>
      <c r="C841" s="233"/>
      <c r="D841" s="233"/>
      <c r="E841" s="229"/>
      <c r="F841" s="229"/>
      <c r="G841" s="229"/>
      <c r="H841" s="229"/>
      <c r="I841" s="233"/>
      <c r="J841" s="229"/>
      <c r="K841" s="229"/>
      <c r="L841" s="229"/>
      <c r="M841" s="229"/>
      <c r="N841" s="229"/>
      <c r="O841" s="229"/>
      <c r="P841" s="229"/>
      <c r="Q841" s="229"/>
      <c r="R841" s="229"/>
      <c r="S841" s="229"/>
      <c r="T841" s="229"/>
      <c r="U841" s="229"/>
      <c r="V841" s="229"/>
      <c r="W841" s="229"/>
      <c r="X841" s="229"/>
      <c r="Y841" s="229"/>
      <c r="Z841" s="229"/>
    </row>
    <row r="842" spans="1:26" ht="25.5" customHeight="1">
      <c r="A842" s="229"/>
      <c r="B842" s="233"/>
      <c r="C842" s="233"/>
      <c r="D842" s="233"/>
      <c r="E842" s="229"/>
      <c r="F842" s="229"/>
      <c r="G842" s="229"/>
      <c r="H842" s="229"/>
      <c r="I842" s="233"/>
      <c r="J842" s="229"/>
      <c r="K842" s="229"/>
      <c r="L842" s="229"/>
      <c r="M842" s="229"/>
      <c r="N842" s="229"/>
      <c r="O842" s="229"/>
      <c r="P842" s="229"/>
      <c r="Q842" s="229"/>
      <c r="R842" s="229"/>
      <c r="S842" s="229"/>
      <c r="T842" s="229"/>
      <c r="U842" s="229"/>
      <c r="V842" s="229"/>
      <c r="W842" s="229"/>
      <c r="X842" s="229"/>
      <c r="Y842" s="229"/>
      <c r="Z842" s="229"/>
    </row>
    <row r="843" spans="1:26" ht="25.5" customHeight="1">
      <c r="A843" s="229"/>
      <c r="B843" s="233"/>
      <c r="C843" s="233"/>
      <c r="D843" s="233"/>
      <c r="E843" s="229"/>
      <c r="F843" s="229"/>
      <c r="G843" s="229"/>
      <c r="H843" s="229"/>
      <c r="I843" s="233"/>
      <c r="J843" s="229"/>
      <c r="K843" s="229"/>
      <c r="L843" s="229"/>
      <c r="M843" s="229"/>
      <c r="N843" s="229"/>
      <c r="O843" s="229"/>
      <c r="P843" s="229"/>
      <c r="Q843" s="229"/>
      <c r="R843" s="229"/>
      <c r="S843" s="229"/>
      <c r="T843" s="229"/>
      <c r="U843" s="229"/>
      <c r="V843" s="229"/>
      <c r="W843" s="229"/>
      <c r="X843" s="229"/>
      <c r="Y843" s="229"/>
      <c r="Z843" s="229"/>
    </row>
    <row r="844" spans="1:26" ht="25.5" customHeight="1">
      <c r="A844" s="229"/>
      <c r="B844" s="233"/>
      <c r="C844" s="233"/>
      <c r="D844" s="233"/>
      <c r="E844" s="229"/>
      <c r="F844" s="229"/>
      <c r="G844" s="229"/>
      <c r="H844" s="229"/>
      <c r="I844" s="233"/>
      <c r="J844" s="229"/>
      <c r="K844" s="229"/>
      <c r="L844" s="229"/>
      <c r="M844" s="229"/>
      <c r="N844" s="229"/>
      <c r="O844" s="229"/>
      <c r="P844" s="229"/>
      <c r="Q844" s="229"/>
      <c r="R844" s="229"/>
      <c r="S844" s="229"/>
      <c r="T844" s="229"/>
      <c r="U844" s="229"/>
      <c r="V844" s="229"/>
      <c r="W844" s="229"/>
      <c r="X844" s="229"/>
      <c r="Y844" s="229"/>
      <c r="Z844" s="229"/>
    </row>
    <row r="845" spans="1:26" ht="25.5" customHeight="1">
      <c r="A845" s="229"/>
      <c r="B845" s="233"/>
      <c r="C845" s="233"/>
      <c r="D845" s="233"/>
      <c r="E845" s="229"/>
      <c r="F845" s="229"/>
      <c r="G845" s="229"/>
      <c r="H845" s="229"/>
      <c r="I845" s="233"/>
      <c r="J845" s="229"/>
      <c r="K845" s="229"/>
      <c r="L845" s="229"/>
      <c r="M845" s="229"/>
      <c r="N845" s="229"/>
      <c r="O845" s="229"/>
      <c r="P845" s="229"/>
      <c r="Q845" s="229"/>
      <c r="R845" s="229"/>
      <c r="S845" s="229"/>
      <c r="T845" s="229"/>
      <c r="U845" s="229"/>
      <c r="V845" s="229"/>
      <c r="W845" s="229"/>
      <c r="X845" s="229"/>
      <c r="Y845" s="229"/>
      <c r="Z845" s="229"/>
    </row>
    <row r="846" spans="1:26" ht="25.5" customHeight="1">
      <c r="A846" s="229"/>
      <c r="B846" s="233"/>
      <c r="C846" s="233"/>
      <c r="D846" s="233"/>
      <c r="E846" s="229"/>
      <c r="F846" s="229"/>
      <c r="G846" s="229"/>
      <c r="H846" s="229"/>
      <c r="I846" s="233"/>
      <c r="J846" s="229"/>
      <c r="K846" s="229"/>
      <c r="L846" s="229"/>
      <c r="M846" s="229"/>
      <c r="N846" s="229"/>
      <c r="O846" s="229"/>
      <c r="P846" s="229"/>
      <c r="Q846" s="229"/>
      <c r="R846" s="229"/>
      <c r="S846" s="229"/>
      <c r="T846" s="229"/>
      <c r="U846" s="229"/>
      <c r="V846" s="229"/>
      <c r="W846" s="229"/>
      <c r="X846" s="229"/>
      <c r="Y846" s="229"/>
      <c r="Z846" s="229"/>
    </row>
    <row r="847" spans="1:26" ht="25.5" customHeight="1">
      <c r="A847" s="229"/>
      <c r="B847" s="233"/>
      <c r="C847" s="233"/>
      <c r="D847" s="233"/>
      <c r="E847" s="229"/>
      <c r="F847" s="229"/>
      <c r="G847" s="229"/>
      <c r="H847" s="229"/>
      <c r="I847" s="233"/>
      <c r="J847" s="229"/>
      <c r="K847" s="229"/>
      <c r="L847" s="229"/>
      <c r="M847" s="229"/>
      <c r="N847" s="229"/>
      <c r="O847" s="229"/>
      <c r="P847" s="229"/>
      <c r="Q847" s="229"/>
      <c r="R847" s="229"/>
      <c r="S847" s="229"/>
      <c r="T847" s="229"/>
      <c r="U847" s="229"/>
      <c r="V847" s="229"/>
      <c r="W847" s="229"/>
      <c r="X847" s="229"/>
      <c r="Y847" s="229"/>
      <c r="Z847" s="229"/>
    </row>
    <row r="848" spans="1:26" ht="25.5" customHeight="1">
      <c r="A848" s="229"/>
      <c r="B848" s="233"/>
      <c r="C848" s="233"/>
      <c r="D848" s="233"/>
      <c r="E848" s="229"/>
      <c r="F848" s="229"/>
      <c r="G848" s="229"/>
      <c r="H848" s="229"/>
      <c r="I848" s="233"/>
      <c r="J848" s="229"/>
      <c r="K848" s="229"/>
      <c r="L848" s="229"/>
      <c r="M848" s="229"/>
      <c r="N848" s="229"/>
      <c r="O848" s="229"/>
      <c r="P848" s="229"/>
      <c r="Q848" s="229"/>
      <c r="R848" s="229"/>
      <c r="S848" s="229"/>
      <c r="T848" s="229"/>
      <c r="U848" s="229"/>
      <c r="V848" s="229"/>
      <c r="W848" s="229"/>
      <c r="X848" s="229"/>
      <c r="Y848" s="229"/>
      <c r="Z848" s="229"/>
    </row>
    <row r="849" spans="1:26" ht="25.5" customHeight="1">
      <c r="A849" s="229"/>
      <c r="B849" s="233"/>
      <c r="C849" s="233"/>
      <c r="D849" s="233"/>
      <c r="E849" s="229"/>
      <c r="F849" s="229"/>
      <c r="G849" s="229"/>
      <c r="H849" s="229"/>
      <c r="I849" s="233"/>
      <c r="J849" s="229"/>
      <c r="K849" s="229"/>
      <c r="L849" s="229"/>
      <c r="M849" s="229"/>
      <c r="N849" s="229"/>
      <c r="O849" s="229"/>
      <c r="P849" s="229"/>
      <c r="Q849" s="229"/>
      <c r="R849" s="229"/>
      <c r="S849" s="229"/>
      <c r="T849" s="229"/>
      <c r="U849" s="229"/>
      <c r="V849" s="229"/>
      <c r="W849" s="229"/>
      <c r="X849" s="229"/>
      <c r="Y849" s="229"/>
      <c r="Z849" s="229"/>
    </row>
    <row r="850" spans="1:26" ht="25.5" customHeight="1">
      <c r="A850" s="229"/>
      <c r="B850" s="233"/>
      <c r="C850" s="233"/>
      <c r="D850" s="233"/>
      <c r="E850" s="229"/>
      <c r="F850" s="229"/>
      <c r="G850" s="229"/>
      <c r="H850" s="229"/>
      <c r="I850" s="233"/>
      <c r="J850" s="229"/>
      <c r="K850" s="229"/>
      <c r="L850" s="229"/>
      <c r="M850" s="229"/>
      <c r="N850" s="229"/>
      <c r="O850" s="229"/>
      <c r="P850" s="229"/>
      <c r="Q850" s="229"/>
      <c r="R850" s="229"/>
      <c r="S850" s="229"/>
      <c r="T850" s="229"/>
      <c r="U850" s="229"/>
      <c r="V850" s="229"/>
      <c r="W850" s="229"/>
      <c r="X850" s="229"/>
      <c r="Y850" s="229"/>
      <c r="Z850" s="229"/>
    </row>
    <row r="851" spans="1:26" ht="25.5" customHeight="1">
      <c r="A851" s="229"/>
      <c r="B851" s="233"/>
      <c r="C851" s="233"/>
      <c r="D851" s="233"/>
      <c r="E851" s="229"/>
      <c r="F851" s="229"/>
      <c r="G851" s="229"/>
      <c r="H851" s="229"/>
      <c r="I851" s="233"/>
      <c r="J851" s="229"/>
      <c r="K851" s="229"/>
      <c r="L851" s="229"/>
      <c r="M851" s="229"/>
      <c r="N851" s="229"/>
      <c r="O851" s="229"/>
      <c r="P851" s="229"/>
      <c r="Q851" s="229"/>
      <c r="R851" s="229"/>
      <c r="S851" s="229"/>
      <c r="T851" s="229"/>
      <c r="U851" s="229"/>
      <c r="V851" s="229"/>
      <c r="W851" s="229"/>
      <c r="X851" s="229"/>
      <c r="Y851" s="229"/>
      <c r="Z851" s="229"/>
    </row>
    <row r="852" spans="1:26" ht="25.5" customHeight="1">
      <c r="A852" s="229"/>
      <c r="B852" s="233"/>
      <c r="C852" s="233"/>
      <c r="D852" s="233"/>
      <c r="E852" s="229"/>
      <c r="F852" s="229"/>
      <c r="G852" s="229"/>
      <c r="H852" s="229"/>
      <c r="I852" s="233"/>
      <c r="J852" s="229"/>
      <c r="K852" s="229"/>
      <c r="L852" s="229"/>
      <c r="M852" s="229"/>
      <c r="N852" s="229"/>
      <c r="O852" s="229"/>
      <c r="P852" s="229"/>
      <c r="Q852" s="229"/>
      <c r="R852" s="229"/>
      <c r="S852" s="229"/>
      <c r="T852" s="229"/>
      <c r="U852" s="229"/>
      <c r="V852" s="229"/>
      <c r="W852" s="229"/>
      <c r="X852" s="229"/>
      <c r="Y852" s="229"/>
      <c r="Z852" s="229"/>
    </row>
    <row r="853" spans="1:26" ht="25.5" customHeight="1">
      <c r="A853" s="229"/>
      <c r="B853" s="233"/>
      <c r="C853" s="233"/>
      <c r="D853" s="233"/>
      <c r="E853" s="229"/>
      <c r="F853" s="229"/>
      <c r="G853" s="229"/>
      <c r="H853" s="229"/>
      <c r="I853" s="233"/>
      <c r="J853" s="229"/>
      <c r="K853" s="229"/>
      <c r="L853" s="229"/>
      <c r="M853" s="229"/>
      <c r="N853" s="229"/>
      <c r="O853" s="229"/>
      <c r="P853" s="229"/>
      <c r="Q853" s="229"/>
      <c r="R853" s="229"/>
      <c r="S853" s="229"/>
      <c r="T853" s="229"/>
      <c r="U853" s="229"/>
      <c r="V853" s="229"/>
      <c r="W853" s="229"/>
      <c r="X853" s="229"/>
      <c r="Y853" s="229"/>
      <c r="Z853" s="229"/>
    </row>
    <row r="854" spans="1:26" ht="25.5" customHeight="1">
      <c r="A854" s="229"/>
      <c r="B854" s="233"/>
      <c r="C854" s="233"/>
      <c r="D854" s="233"/>
      <c r="E854" s="229"/>
      <c r="F854" s="229"/>
      <c r="G854" s="229"/>
      <c r="H854" s="229"/>
      <c r="I854" s="233"/>
      <c r="J854" s="229"/>
      <c r="K854" s="229"/>
      <c r="L854" s="229"/>
      <c r="M854" s="229"/>
      <c r="N854" s="229"/>
      <c r="O854" s="229"/>
      <c r="P854" s="229"/>
      <c r="Q854" s="229"/>
      <c r="R854" s="229"/>
      <c r="S854" s="229"/>
      <c r="T854" s="229"/>
      <c r="U854" s="229"/>
      <c r="V854" s="229"/>
      <c r="W854" s="229"/>
      <c r="X854" s="229"/>
      <c r="Y854" s="229"/>
      <c r="Z854" s="229"/>
    </row>
    <row r="855" spans="1:26" ht="25.5" customHeight="1">
      <c r="A855" s="229"/>
      <c r="B855" s="233"/>
      <c r="C855" s="233"/>
      <c r="D855" s="233"/>
      <c r="E855" s="229"/>
      <c r="F855" s="229"/>
      <c r="G855" s="229"/>
      <c r="H855" s="229"/>
      <c r="I855" s="233"/>
      <c r="J855" s="229"/>
      <c r="K855" s="229"/>
      <c r="L855" s="229"/>
      <c r="M855" s="229"/>
      <c r="N855" s="229"/>
      <c r="O855" s="229"/>
      <c r="P855" s="229"/>
      <c r="Q855" s="229"/>
      <c r="R855" s="229"/>
      <c r="S855" s="229"/>
      <c r="T855" s="229"/>
      <c r="U855" s="229"/>
      <c r="V855" s="229"/>
      <c r="W855" s="229"/>
      <c r="X855" s="229"/>
      <c r="Y855" s="229"/>
      <c r="Z855" s="229"/>
    </row>
    <row r="856" spans="1:26" ht="25.5" customHeight="1">
      <c r="A856" s="229"/>
      <c r="B856" s="233"/>
      <c r="C856" s="233"/>
      <c r="D856" s="233"/>
      <c r="E856" s="229"/>
      <c r="F856" s="229"/>
      <c r="G856" s="229"/>
      <c r="H856" s="229"/>
      <c r="I856" s="233"/>
      <c r="J856" s="229"/>
      <c r="K856" s="229"/>
      <c r="L856" s="229"/>
      <c r="M856" s="229"/>
      <c r="N856" s="229"/>
      <c r="O856" s="229"/>
      <c r="P856" s="229"/>
      <c r="Q856" s="229"/>
      <c r="R856" s="229"/>
      <c r="S856" s="229"/>
      <c r="T856" s="229"/>
      <c r="U856" s="229"/>
      <c r="V856" s="229"/>
      <c r="W856" s="229"/>
      <c r="X856" s="229"/>
      <c r="Y856" s="229"/>
      <c r="Z856" s="229"/>
    </row>
    <row r="857" spans="1:26" ht="25.5" customHeight="1">
      <c r="A857" s="229"/>
      <c r="B857" s="233"/>
      <c r="C857" s="233"/>
      <c r="D857" s="233"/>
      <c r="E857" s="229"/>
      <c r="F857" s="229"/>
      <c r="G857" s="229"/>
      <c r="H857" s="229"/>
      <c r="I857" s="233"/>
      <c r="J857" s="229"/>
      <c r="K857" s="229"/>
      <c r="L857" s="229"/>
      <c r="M857" s="229"/>
      <c r="N857" s="229"/>
      <c r="O857" s="229"/>
      <c r="P857" s="229"/>
      <c r="Q857" s="229"/>
      <c r="R857" s="229"/>
      <c r="S857" s="229"/>
      <c r="T857" s="229"/>
      <c r="U857" s="229"/>
      <c r="V857" s="229"/>
      <c r="W857" s="229"/>
      <c r="X857" s="229"/>
      <c r="Y857" s="229"/>
      <c r="Z857" s="229"/>
    </row>
    <row r="858" spans="1:26" ht="25.5" customHeight="1">
      <c r="A858" s="229"/>
      <c r="B858" s="233"/>
      <c r="C858" s="233"/>
      <c r="D858" s="233"/>
      <c r="E858" s="229"/>
      <c r="F858" s="229"/>
      <c r="G858" s="229"/>
      <c r="H858" s="229"/>
      <c r="I858" s="233"/>
      <c r="J858" s="229"/>
      <c r="K858" s="229"/>
      <c r="L858" s="229"/>
      <c r="M858" s="229"/>
      <c r="N858" s="229"/>
      <c r="O858" s="229"/>
      <c r="P858" s="229"/>
      <c r="Q858" s="229"/>
      <c r="R858" s="229"/>
      <c r="S858" s="229"/>
      <c r="T858" s="229"/>
      <c r="U858" s="229"/>
      <c r="V858" s="229"/>
      <c r="W858" s="229"/>
      <c r="X858" s="229"/>
      <c r="Y858" s="229"/>
      <c r="Z858" s="229"/>
    </row>
    <row r="859" spans="1:26" ht="25.5" customHeight="1">
      <c r="A859" s="229"/>
      <c r="B859" s="233"/>
      <c r="C859" s="233"/>
      <c r="D859" s="233"/>
      <c r="E859" s="229"/>
      <c r="F859" s="229"/>
      <c r="G859" s="229"/>
      <c r="H859" s="229"/>
      <c r="I859" s="233"/>
      <c r="J859" s="229"/>
      <c r="K859" s="229"/>
      <c r="L859" s="229"/>
      <c r="M859" s="229"/>
      <c r="N859" s="229"/>
      <c r="O859" s="229"/>
      <c r="P859" s="229"/>
      <c r="Q859" s="229"/>
      <c r="R859" s="229"/>
      <c r="S859" s="229"/>
      <c r="T859" s="229"/>
      <c r="U859" s="229"/>
      <c r="V859" s="229"/>
      <c r="W859" s="229"/>
      <c r="X859" s="229"/>
      <c r="Y859" s="229"/>
      <c r="Z859" s="229"/>
    </row>
    <row r="860" spans="1:26" ht="25.5" customHeight="1">
      <c r="A860" s="229"/>
      <c r="B860" s="233"/>
      <c r="C860" s="233"/>
      <c r="D860" s="233"/>
      <c r="E860" s="229"/>
      <c r="F860" s="229"/>
      <c r="G860" s="229"/>
      <c r="H860" s="229"/>
      <c r="I860" s="233"/>
      <c r="J860" s="229"/>
      <c r="K860" s="229"/>
      <c r="L860" s="229"/>
      <c r="M860" s="229"/>
      <c r="N860" s="229"/>
      <c r="O860" s="229"/>
      <c r="P860" s="229"/>
      <c r="Q860" s="229"/>
      <c r="R860" s="229"/>
      <c r="S860" s="229"/>
      <c r="T860" s="229"/>
      <c r="U860" s="229"/>
      <c r="V860" s="229"/>
      <c r="W860" s="229"/>
      <c r="X860" s="229"/>
      <c r="Y860" s="229"/>
      <c r="Z860" s="229"/>
    </row>
    <row r="861" spans="1:26" ht="25.5" customHeight="1">
      <c r="A861" s="229"/>
      <c r="B861" s="233"/>
      <c r="C861" s="233"/>
      <c r="D861" s="233"/>
      <c r="E861" s="229"/>
      <c r="F861" s="229"/>
      <c r="G861" s="229"/>
      <c r="H861" s="229"/>
      <c r="I861" s="233"/>
      <c r="J861" s="229"/>
      <c r="K861" s="229"/>
      <c r="L861" s="229"/>
      <c r="M861" s="229"/>
      <c r="N861" s="229"/>
      <c r="O861" s="229"/>
      <c r="P861" s="229"/>
      <c r="Q861" s="229"/>
      <c r="R861" s="229"/>
      <c r="S861" s="229"/>
      <c r="T861" s="229"/>
      <c r="U861" s="229"/>
      <c r="V861" s="229"/>
      <c r="W861" s="229"/>
      <c r="X861" s="229"/>
      <c r="Y861" s="229"/>
      <c r="Z861" s="229"/>
    </row>
    <row r="862" spans="1:26" ht="25.5" customHeight="1">
      <c r="A862" s="229"/>
      <c r="B862" s="233"/>
      <c r="C862" s="233"/>
      <c r="D862" s="233"/>
      <c r="E862" s="229"/>
      <c r="F862" s="229"/>
      <c r="G862" s="229"/>
      <c r="H862" s="229"/>
      <c r="I862" s="233"/>
      <c r="J862" s="229"/>
      <c r="K862" s="229"/>
      <c r="L862" s="229"/>
      <c r="M862" s="229"/>
      <c r="N862" s="229"/>
      <c r="O862" s="229"/>
      <c r="P862" s="229"/>
      <c r="Q862" s="229"/>
      <c r="R862" s="229"/>
      <c r="S862" s="229"/>
      <c r="T862" s="229"/>
      <c r="U862" s="229"/>
      <c r="V862" s="229"/>
      <c r="W862" s="229"/>
      <c r="X862" s="229"/>
      <c r="Y862" s="229"/>
      <c r="Z862" s="229"/>
    </row>
    <row r="863" spans="1:26" ht="25.5" customHeight="1">
      <c r="A863" s="229"/>
      <c r="B863" s="233"/>
      <c r="C863" s="233"/>
      <c r="D863" s="233"/>
      <c r="E863" s="229"/>
      <c r="F863" s="229"/>
      <c r="G863" s="229"/>
      <c r="H863" s="229"/>
      <c r="I863" s="233"/>
      <c r="J863" s="229"/>
      <c r="K863" s="229"/>
      <c r="L863" s="229"/>
      <c r="M863" s="229"/>
      <c r="N863" s="229"/>
      <c r="O863" s="229"/>
      <c r="P863" s="229"/>
      <c r="Q863" s="229"/>
      <c r="R863" s="229"/>
      <c r="S863" s="229"/>
      <c r="T863" s="229"/>
      <c r="U863" s="229"/>
      <c r="V863" s="229"/>
      <c r="W863" s="229"/>
      <c r="X863" s="229"/>
      <c r="Y863" s="229"/>
      <c r="Z863" s="229"/>
    </row>
    <row r="864" spans="1:26" ht="25.5" customHeight="1">
      <c r="A864" s="229"/>
      <c r="B864" s="233"/>
      <c r="C864" s="233"/>
      <c r="D864" s="233"/>
      <c r="E864" s="229"/>
      <c r="F864" s="229"/>
      <c r="G864" s="229"/>
      <c r="H864" s="229"/>
      <c r="I864" s="233"/>
      <c r="J864" s="229"/>
      <c r="K864" s="229"/>
      <c r="L864" s="229"/>
      <c r="M864" s="229"/>
      <c r="N864" s="229"/>
      <c r="O864" s="229"/>
      <c r="P864" s="229"/>
      <c r="Q864" s="229"/>
      <c r="R864" s="229"/>
      <c r="S864" s="229"/>
      <c r="T864" s="229"/>
      <c r="U864" s="229"/>
      <c r="V864" s="229"/>
      <c r="W864" s="229"/>
      <c r="X864" s="229"/>
      <c r="Y864" s="229"/>
      <c r="Z864" s="229"/>
    </row>
    <row r="865" spans="1:26" ht="25.5" customHeight="1">
      <c r="A865" s="229"/>
      <c r="B865" s="233"/>
      <c r="C865" s="233"/>
      <c r="D865" s="233"/>
      <c r="E865" s="229"/>
      <c r="F865" s="229"/>
      <c r="G865" s="229"/>
      <c r="H865" s="229"/>
      <c r="I865" s="233"/>
      <c r="J865" s="229"/>
      <c r="K865" s="229"/>
      <c r="L865" s="229"/>
      <c r="M865" s="229"/>
      <c r="N865" s="229"/>
      <c r="O865" s="229"/>
      <c r="P865" s="229"/>
      <c r="Q865" s="229"/>
      <c r="R865" s="229"/>
      <c r="S865" s="229"/>
      <c r="T865" s="229"/>
      <c r="U865" s="229"/>
      <c r="V865" s="229"/>
      <c r="W865" s="229"/>
      <c r="X865" s="229"/>
      <c r="Y865" s="229"/>
      <c r="Z865" s="229"/>
    </row>
    <row r="866" spans="1:26" ht="25.5" customHeight="1">
      <c r="A866" s="229"/>
      <c r="B866" s="233"/>
      <c r="C866" s="233"/>
      <c r="D866" s="233"/>
      <c r="E866" s="229"/>
      <c r="F866" s="229"/>
      <c r="G866" s="229"/>
      <c r="H866" s="229"/>
      <c r="I866" s="233"/>
      <c r="J866" s="229"/>
      <c r="K866" s="229"/>
      <c r="L866" s="229"/>
      <c r="M866" s="229"/>
      <c r="N866" s="229"/>
      <c r="O866" s="229"/>
      <c r="P866" s="229"/>
      <c r="Q866" s="229"/>
      <c r="R866" s="229"/>
      <c r="S866" s="229"/>
      <c r="T866" s="229"/>
      <c r="U866" s="229"/>
      <c r="V866" s="229"/>
      <c r="W866" s="229"/>
      <c r="X866" s="229"/>
      <c r="Y866" s="229"/>
      <c r="Z866" s="229"/>
    </row>
    <row r="867" spans="1:26" ht="25.5" customHeight="1">
      <c r="A867" s="229"/>
      <c r="B867" s="233"/>
      <c r="C867" s="233"/>
      <c r="D867" s="233"/>
      <c r="E867" s="229"/>
      <c r="F867" s="229"/>
      <c r="G867" s="229"/>
      <c r="H867" s="229"/>
      <c r="I867" s="233"/>
      <c r="J867" s="229"/>
      <c r="K867" s="229"/>
      <c r="L867" s="229"/>
      <c r="M867" s="229"/>
      <c r="N867" s="229"/>
      <c r="O867" s="229"/>
      <c r="P867" s="229"/>
      <c r="Q867" s="229"/>
      <c r="R867" s="229"/>
      <c r="S867" s="229"/>
      <c r="T867" s="229"/>
      <c r="U867" s="229"/>
      <c r="V867" s="229"/>
      <c r="W867" s="229"/>
      <c r="X867" s="229"/>
      <c r="Y867" s="229"/>
      <c r="Z867" s="229"/>
    </row>
    <row r="868" spans="1:26" ht="25.5" customHeight="1">
      <c r="A868" s="229"/>
      <c r="B868" s="233"/>
      <c r="C868" s="233"/>
      <c r="D868" s="233"/>
      <c r="E868" s="229"/>
      <c r="F868" s="229"/>
      <c r="G868" s="229"/>
      <c r="H868" s="229"/>
      <c r="I868" s="233"/>
      <c r="J868" s="229"/>
      <c r="K868" s="229"/>
      <c r="L868" s="229"/>
      <c r="M868" s="229"/>
      <c r="N868" s="229"/>
      <c r="O868" s="229"/>
      <c r="P868" s="229"/>
      <c r="Q868" s="229"/>
      <c r="R868" s="229"/>
      <c r="S868" s="229"/>
      <c r="T868" s="229"/>
      <c r="U868" s="229"/>
      <c r="V868" s="229"/>
      <c r="W868" s="229"/>
      <c r="X868" s="229"/>
      <c r="Y868" s="229"/>
      <c r="Z868" s="229"/>
    </row>
    <row r="869" spans="1:26" ht="25.5" customHeight="1">
      <c r="A869" s="229"/>
      <c r="B869" s="233"/>
      <c r="C869" s="233"/>
      <c r="D869" s="233"/>
      <c r="E869" s="229"/>
      <c r="F869" s="229"/>
      <c r="G869" s="229"/>
      <c r="H869" s="229"/>
      <c r="I869" s="233"/>
      <c r="J869" s="229"/>
      <c r="K869" s="229"/>
      <c r="L869" s="229"/>
      <c r="M869" s="229"/>
      <c r="N869" s="229"/>
      <c r="O869" s="229"/>
      <c r="P869" s="229"/>
      <c r="Q869" s="229"/>
      <c r="R869" s="229"/>
      <c r="S869" s="229"/>
      <c r="T869" s="229"/>
      <c r="U869" s="229"/>
      <c r="V869" s="229"/>
      <c r="W869" s="229"/>
      <c r="X869" s="229"/>
      <c r="Y869" s="229"/>
      <c r="Z869" s="229"/>
    </row>
    <row r="870" spans="1:26" ht="25.5" customHeight="1">
      <c r="A870" s="229"/>
      <c r="B870" s="233"/>
      <c r="C870" s="233"/>
      <c r="D870" s="233"/>
      <c r="E870" s="229"/>
      <c r="F870" s="229"/>
      <c r="G870" s="229"/>
      <c r="H870" s="229"/>
      <c r="I870" s="233"/>
      <c r="J870" s="229"/>
      <c r="K870" s="229"/>
      <c r="L870" s="229"/>
      <c r="M870" s="229"/>
      <c r="N870" s="229"/>
      <c r="O870" s="229"/>
      <c r="P870" s="229"/>
      <c r="Q870" s="229"/>
      <c r="R870" s="229"/>
      <c r="S870" s="229"/>
      <c r="T870" s="229"/>
      <c r="U870" s="229"/>
      <c r="V870" s="229"/>
      <c r="W870" s="229"/>
      <c r="X870" s="229"/>
      <c r="Y870" s="229"/>
      <c r="Z870" s="229"/>
    </row>
    <row r="871" spans="1:26" ht="25.5" customHeight="1">
      <c r="A871" s="229"/>
      <c r="B871" s="233"/>
      <c r="C871" s="233"/>
      <c r="D871" s="233"/>
      <c r="E871" s="229"/>
      <c r="F871" s="229"/>
      <c r="G871" s="229"/>
      <c r="H871" s="229"/>
      <c r="I871" s="233"/>
      <c r="J871" s="229"/>
      <c r="K871" s="229"/>
      <c r="L871" s="229"/>
      <c r="M871" s="229"/>
      <c r="N871" s="229"/>
      <c r="O871" s="229"/>
      <c r="P871" s="229"/>
      <c r="Q871" s="229"/>
      <c r="R871" s="229"/>
      <c r="S871" s="229"/>
      <c r="T871" s="229"/>
      <c r="U871" s="229"/>
      <c r="V871" s="229"/>
      <c r="W871" s="229"/>
      <c r="X871" s="229"/>
      <c r="Y871" s="229"/>
      <c r="Z871" s="229"/>
    </row>
    <row r="872" spans="1:26" ht="25.5" customHeight="1">
      <c r="A872" s="229"/>
      <c r="B872" s="233"/>
      <c r="C872" s="233"/>
      <c r="D872" s="233"/>
      <c r="E872" s="229"/>
      <c r="F872" s="229"/>
      <c r="G872" s="229"/>
      <c r="H872" s="229"/>
      <c r="I872" s="233"/>
      <c r="J872" s="229"/>
      <c r="K872" s="229"/>
      <c r="L872" s="229"/>
      <c r="M872" s="229"/>
      <c r="N872" s="229"/>
      <c r="O872" s="229"/>
      <c r="P872" s="229"/>
      <c r="Q872" s="229"/>
      <c r="R872" s="229"/>
      <c r="S872" s="229"/>
      <c r="T872" s="229"/>
      <c r="U872" s="229"/>
      <c r="V872" s="229"/>
      <c r="W872" s="229"/>
      <c r="X872" s="229"/>
      <c r="Y872" s="229"/>
      <c r="Z872" s="229"/>
    </row>
    <row r="873" spans="1:26" ht="25.5" customHeight="1">
      <c r="A873" s="229"/>
      <c r="B873" s="233"/>
      <c r="C873" s="233"/>
      <c r="D873" s="233"/>
      <c r="E873" s="229"/>
      <c r="F873" s="229"/>
      <c r="G873" s="229"/>
      <c r="H873" s="229"/>
      <c r="I873" s="233"/>
      <c r="J873" s="229"/>
      <c r="K873" s="229"/>
      <c r="L873" s="229"/>
      <c r="M873" s="229"/>
      <c r="N873" s="229"/>
      <c r="O873" s="229"/>
      <c r="P873" s="229"/>
      <c r="Q873" s="229"/>
      <c r="R873" s="229"/>
      <c r="S873" s="229"/>
      <c r="T873" s="229"/>
      <c r="U873" s="229"/>
      <c r="V873" s="229"/>
      <c r="W873" s="229"/>
      <c r="X873" s="229"/>
      <c r="Y873" s="229"/>
      <c r="Z873" s="229"/>
    </row>
    <row r="874" spans="1:26" ht="25.5" customHeight="1">
      <c r="A874" s="229"/>
      <c r="B874" s="233"/>
      <c r="C874" s="233"/>
      <c r="D874" s="233"/>
      <c r="E874" s="229"/>
      <c r="F874" s="229"/>
      <c r="G874" s="229"/>
      <c r="H874" s="229"/>
      <c r="I874" s="233"/>
      <c r="J874" s="229"/>
      <c r="K874" s="229"/>
      <c r="L874" s="229"/>
      <c r="M874" s="229"/>
      <c r="N874" s="229"/>
      <c r="O874" s="229"/>
      <c r="P874" s="229"/>
      <c r="Q874" s="229"/>
      <c r="R874" s="229"/>
      <c r="S874" s="229"/>
      <c r="T874" s="229"/>
      <c r="U874" s="229"/>
      <c r="V874" s="229"/>
      <c r="W874" s="229"/>
      <c r="X874" s="229"/>
      <c r="Y874" s="229"/>
      <c r="Z874" s="229"/>
    </row>
    <row r="875" spans="1:26" ht="25.5" customHeight="1">
      <c r="A875" s="229"/>
      <c r="B875" s="233"/>
      <c r="C875" s="233"/>
      <c r="D875" s="233"/>
      <c r="E875" s="229"/>
      <c r="F875" s="229"/>
      <c r="G875" s="229"/>
      <c r="H875" s="229"/>
      <c r="I875" s="233"/>
      <c r="J875" s="229"/>
      <c r="K875" s="229"/>
      <c r="L875" s="229"/>
      <c r="M875" s="229"/>
      <c r="N875" s="229"/>
      <c r="O875" s="229"/>
      <c r="P875" s="229"/>
      <c r="Q875" s="229"/>
      <c r="R875" s="229"/>
      <c r="S875" s="229"/>
      <c r="T875" s="229"/>
      <c r="U875" s="229"/>
      <c r="V875" s="229"/>
      <c r="W875" s="229"/>
      <c r="X875" s="229"/>
      <c r="Y875" s="229"/>
      <c r="Z875" s="229"/>
    </row>
    <row r="876" spans="1:26" ht="25.5" customHeight="1">
      <c r="A876" s="229"/>
      <c r="B876" s="233"/>
      <c r="C876" s="233"/>
      <c r="D876" s="233"/>
      <c r="E876" s="229"/>
      <c r="F876" s="229"/>
      <c r="G876" s="229"/>
      <c r="H876" s="229"/>
      <c r="I876" s="233"/>
      <c r="J876" s="229"/>
      <c r="K876" s="229"/>
      <c r="L876" s="229"/>
      <c r="M876" s="229"/>
      <c r="N876" s="229"/>
      <c r="O876" s="229"/>
      <c r="P876" s="229"/>
      <c r="Q876" s="229"/>
      <c r="R876" s="229"/>
      <c r="S876" s="229"/>
      <c r="T876" s="229"/>
      <c r="U876" s="229"/>
      <c r="V876" s="229"/>
      <c r="W876" s="229"/>
      <c r="X876" s="229"/>
      <c r="Y876" s="229"/>
      <c r="Z876" s="229"/>
    </row>
    <row r="877" spans="1:26" ht="25.5" customHeight="1">
      <c r="A877" s="229"/>
      <c r="B877" s="233"/>
      <c r="C877" s="233"/>
      <c r="D877" s="233"/>
      <c r="E877" s="229"/>
      <c r="F877" s="229"/>
      <c r="G877" s="229"/>
      <c r="H877" s="229"/>
      <c r="I877" s="233"/>
      <c r="J877" s="229"/>
      <c r="K877" s="229"/>
      <c r="L877" s="229"/>
      <c r="M877" s="229"/>
      <c r="N877" s="229"/>
      <c r="O877" s="229"/>
      <c r="P877" s="229"/>
      <c r="Q877" s="229"/>
      <c r="R877" s="229"/>
      <c r="S877" s="229"/>
      <c r="T877" s="229"/>
      <c r="U877" s="229"/>
      <c r="V877" s="229"/>
      <c r="W877" s="229"/>
      <c r="X877" s="229"/>
      <c r="Y877" s="229"/>
      <c r="Z877" s="229"/>
    </row>
    <row r="878" spans="1:26" ht="25.5" customHeight="1">
      <c r="A878" s="229"/>
      <c r="B878" s="233"/>
      <c r="C878" s="233"/>
      <c r="D878" s="233"/>
      <c r="E878" s="229"/>
      <c r="F878" s="229"/>
      <c r="G878" s="229"/>
      <c r="H878" s="229"/>
      <c r="I878" s="233"/>
      <c r="J878" s="229"/>
      <c r="K878" s="229"/>
      <c r="L878" s="229"/>
      <c r="M878" s="229"/>
      <c r="N878" s="229"/>
      <c r="O878" s="229"/>
      <c r="P878" s="229"/>
      <c r="Q878" s="229"/>
      <c r="R878" s="229"/>
      <c r="S878" s="229"/>
      <c r="T878" s="229"/>
      <c r="U878" s="229"/>
      <c r="V878" s="229"/>
      <c r="W878" s="229"/>
      <c r="X878" s="229"/>
      <c r="Y878" s="229"/>
      <c r="Z878" s="229"/>
    </row>
    <row r="879" spans="1:26" ht="25.5" customHeight="1">
      <c r="A879" s="229"/>
      <c r="B879" s="233"/>
      <c r="C879" s="233"/>
      <c r="D879" s="233"/>
      <c r="E879" s="229"/>
      <c r="F879" s="229"/>
      <c r="G879" s="229"/>
      <c r="H879" s="229"/>
      <c r="I879" s="233"/>
      <c r="J879" s="229"/>
      <c r="K879" s="229"/>
      <c r="L879" s="229"/>
      <c r="M879" s="229"/>
      <c r="N879" s="229"/>
      <c r="O879" s="229"/>
      <c r="P879" s="229"/>
      <c r="Q879" s="229"/>
      <c r="R879" s="229"/>
      <c r="S879" s="229"/>
      <c r="T879" s="229"/>
      <c r="U879" s="229"/>
      <c r="V879" s="229"/>
      <c r="W879" s="229"/>
      <c r="X879" s="229"/>
      <c r="Y879" s="229"/>
      <c r="Z879" s="229"/>
    </row>
    <row r="880" spans="1:26" ht="25.5" customHeight="1">
      <c r="A880" s="229"/>
      <c r="B880" s="233"/>
      <c r="C880" s="233"/>
      <c r="D880" s="233"/>
      <c r="E880" s="229"/>
      <c r="F880" s="229"/>
      <c r="G880" s="229"/>
      <c r="H880" s="229"/>
      <c r="I880" s="233"/>
      <c r="J880" s="229"/>
      <c r="K880" s="229"/>
      <c r="L880" s="229"/>
      <c r="M880" s="229"/>
      <c r="N880" s="229"/>
      <c r="O880" s="229"/>
      <c r="P880" s="229"/>
      <c r="Q880" s="229"/>
      <c r="R880" s="229"/>
      <c r="S880" s="229"/>
      <c r="T880" s="229"/>
      <c r="U880" s="229"/>
      <c r="V880" s="229"/>
      <c r="W880" s="229"/>
      <c r="X880" s="229"/>
      <c r="Y880" s="229"/>
      <c r="Z880" s="229"/>
    </row>
    <row r="881" spans="1:26" ht="25.5" customHeight="1">
      <c r="A881" s="229"/>
      <c r="B881" s="233"/>
      <c r="C881" s="233"/>
      <c r="D881" s="233"/>
      <c r="E881" s="229"/>
      <c r="F881" s="229"/>
      <c r="G881" s="229"/>
      <c r="H881" s="229"/>
      <c r="I881" s="233"/>
      <c r="J881" s="229"/>
      <c r="K881" s="229"/>
      <c r="L881" s="229"/>
      <c r="M881" s="229"/>
      <c r="N881" s="229"/>
      <c r="O881" s="229"/>
      <c r="P881" s="229"/>
      <c r="Q881" s="229"/>
      <c r="R881" s="229"/>
      <c r="S881" s="229"/>
      <c r="T881" s="229"/>
      <c r="U881" s="229"/>
      <c r="V881" s="229"/>
      <c r="W881" s="229"/>
      <c r="X881" s="229"/>
      <c r="Y881" s="229"/>
      <c r="Z881" s="229"/>
    </row>
    <row r="882" spans="1:26" ht="25.5" customHeight="1">
      <c r="A882" s="229"/>
      <c r="B882" s="233"/>
      <c r="C882" s="233"/>
      <c r="D882" s="233"/>
      <c r="E882" s="229"/>
      <c r="F882" s="229"/>
      <c r="G882" s="229"/>
      <c r="H882" s="229"/>
      <c r="I882" s="233"/>
      <c r="J882" s="229"/>
      <c r="K882" s="229"/>
      <c r="L882" s="229"/>
      <c r="M882" s="229"/>
      <c r="N882" s="229"/>
      <c r="O882" s="229"/>
      <c r="P882" s="229"/>
      <c r="Q882" s="229"/>
      <c r="R882" s="229"/>
      <c r="S882" s="229"/>
      <c r="T882" s="229"/>
      <c r="U882" s="229"/>
      <c r="V882" s="229"/>
      <c r="W882" s="229"/>
      <c r="X882" s="229"/>
      <c r="Y882" s="229"/>
      <c r="Z882" s="229"/>
    </row>
    <row r="883" spans="1:26" ht="25.5" customHeight="1">
      <c r="A883" s="229"/>
      <c r="B883" s="233"/>
      <c r="C883" s="233"/>
      <c r="D883" s="233"/>
      <c r="E883" s="229"/>
      <c r="F883" s="229"/>
      <c r="G883" s="229"/>
      <c r="H883" s="229"/>
      <c r="I883" s="233"/>
      <c r="J883" s="229"/>
      <c r="K883" s="229"/>
      <c r="L883" s="229"/>
      <c r="M883" s="229"/>
      <c r="N883" s="229"/>
      <c r="O883" s="229"/>
      <c r="P883" s="229"/>
      <c r="Q883" s="229"/>
      <c r="R883" s="229"/>
      <c r="S883" s="229"/>
      <c r="T883" s="229"/>
      <c r="U883" s="229"/>
      <c r="V883" s="229"/>
      <c r="W883" s="229"/>
      <c r="X883" s="229"/>
      <c r="Y883" s="229"/>
      <c r="Z883" s="229"/>
    </row>
    <row r="884" spans="1:26" ht="25.5" customHeight="1">
      <c r="A884" s="229"/>
      <c r="B884" s="233"/>
      <c r="C884" s="233"/>
      <c r="D884" s="233"/>
      <c r="E884" s="229"/>
      <c r="F884" s="229"/>
      <c r="G884" s="229"/>
      <c r="H884" s="229"/>
      <c r="I884" s="233"/>
      <c r="J884" s="229"/>
      <c r="K884" s="229"/>
      <c r="L884" s="229"/>
      <c r="M884" s="229"/>
      <c r="N884" s="229"/>
      <c r="O884" s="229"/>
      <c r="P884" s="229"/>
      <c r="Q884" s="229"/>
      <c r="R884" s="229"/>
      <c r="S884" s="229"/>
      <c r="T884" s="229"/>
      <c r="U884" s="229"/>
      <c r="V884" s="229"/>
      <c r="W884" s="229"/>
      <c r="X884" s="229"/>
      <c r="Y884" s="229"/>
      <c r="Z884" s="229"/>
    </row>
    <row r="885" spans="1:26" ht="25.5" customHeight="1">
      <c r="A885" s="229"/>
      <c r="B885" s="233"/>
      <c r="C885" s="233"/>
      <c r="D885" s="233"/>
      <c r="E885" s="229"/>
      <c r="F885" s="229"/>
      <c r="G885" s="229"/>
      <c r="H885" s="229"/>
      <c r="I885" s="233"/>
      <c r="J885" s="229"/>
      <c r="K885" s="229"/>
      <c r="L885" s="229"/>
      <c r="M885" s="229"/>
      <c r="N885" s="229"/>
      <c r="O885" s="229"/>
      <c r="P885" s="229"/>
      <c r="Q885" s="229"/>
      <c r="R885" s="229"/>
      <c r="S885" s="229"/>
      <c r="T885" s="229"/>
      <c r="U885" s="229"/>
      <c r="V885" s="229"/>
      <c r="W885" s="229"/>
      <c r="X885" s="229"/>
      <c r="Y885" s="229"/>
      <c r="Z885" s="229"/>
    </row>
    <row r="886" spans="1:26" ht="25.5" customHeight="1">
      <c r="A886" s="229"/>
      <c r="B886" s="233"/>
      <c r="C886" s="233"/>
      <c r="D886" s="233"/>
      <c r="E886" s="229"/>
      <c r="F886" s="229"/>
      <c r="G886" s="229"/>
      <c r="H886" s="229"/>
      <c r="I886" s="233"/>
      <c r="J886" s="229"/>
      <c r="K886" s="229"/>
      <c r="L886" s="229"/>
      <c r="M886" s="229"/>
      <c r="N886" s="229"/>
      <c r="O886" s="229"/>
      <c r="P886" s="229"/>
      <c r="Q886" s="229"/>
      <c r="R886" s="229"/>
      <c r="S886" s="229"/>
      <c r="T886" s="229"/>
      <c r="U886" s="229"/>
      <c r="V886" s="229"/>
      <c r="W886" s="229"/>
      <c r="X886" s="229"/>
      <c r="Y886" s="229"/>
      <c r="Z886" s="229"/>
    </row>
    <row r="887" spans="1:26" ht="25.5" customHeight="1">
      <c r="A887" s="229"/>
      <c r="B887" s="233"/>
      <c r="C887" s="233"/>
      <c r="D887" s="233"/>
      <c r="E887" s="229"/>
      <c r="F887" s="229"/>
      <c r="G887" s="229"/>
      <c r="H887" s="229"/>
      <c r="I887" s="233"/>
      <c r="J887" s="229"/>
      <c r="K887" s="229"/>
      <c r="L887" s="229"/>
      <c r="M887" s="229"/>
      <c r="N887" s="229"/>
      <c r="O887" s="229"/>
      <c r="P887" s="229"/>
      <c r="Q887" s="229"/>
      <c r="R887" s="229"/>
      <c r="S887" s="229"/>
      <c r="T887" s="229"/>
      <c r="U887" s="229"/>
      <c r="V887" s="229"/>
      <c r="W887" s="229"/>
      <c r="X887" s="229"/>
      <c r="Y887" s="229"/>
      <c r="Z887" s="229"/>
    </row>
    <row r="888" spans="1:26" ht="25.5" customHeight="1">
      <c r="A888" s="229"/>
      <c r="B888" s="233"/>
      <c r="C888" s="233"/>
      <c r="D888" s="233"/>
      <c r="E888" s="229"/>
      <c r="F888" s="229"/>
      <c r="G888" s="229"/>
      <c r="H888" s="229"/>
      <c r="I888" s="233"/>
      <c r="J888" s="229"/>
      <c r="K888" s="229"/>
      <c r="L888" s="229"/>
      <c r="M888" s="229"/>
      <c r="N888" s="229"/>
      <c r="O888" s="229"/>
      <c r="P888" s="229"/>
      <c r="Q888" s="229"/>
      <c r="R888" s="229"/>
      <c r="S888" s="229"/>
      <c r="T888" s="229"/>
      <c r="U888" s="229"/>
      <c r="V888" s="229"/>
      <c r="W888" s="229"/>
      <c r="X888" s="229"/>
      <c r="Y888" s="229"/>
      <c r="Z888" s="229"/>
    </row>
    <row r="889" spans="1:26" ht="25.5" customHeight="1">
      <c r="A889" s="229"/>
      <c r="B889" s="233"/>
      <c r="C889" s="233"/>
      <c r="D889" s="233"/>
      <c r="E889" s="229"/>
      <c r="F889" s="229"/>
      <c r="G889" s="229"/>
      <c r="H889" s="229"/>
      <c r="I889" s="233"/>
      <c r="J889" s="229"/>
      <c r="K889" s="229"/>
      <c r="L889" s="229"/>
      <c r="M889" s="229"/>
      <c r="N889" s="229"/>
      <c r="O889" s="229"/>
      <c r="P889" s="229"/>
      <c r="Q889" s="229"/>
      <c r="R889" s="229"/>
      <c r="S889" s="229"/>
      <c r="T889" s="229"/>
      <c r="U889" s="229"/>
      <c r="V889" s="229"/>
      <c r="W889" s="229"/>
      <c r="X889" s="229"/>
      <c r="Y889" s="229"/>
      <c r="Z889" s="229"/>
    </row>
    <row r="890" spans="1:26" ht="25.5" customHeight="1">
      <c r="A890" s="229"/>
      <c r="B890" s="233"/>
      <c r="C890" s="233"/>
      <c r="D890" s="233"/>
      <c r="E890" s="229"/>
      <c r="F890" s="229"/>
      <c r="G890" s="229"/>
      <c r="H890" s="229"/>
      <c r="I890" s="233"/>
      <c r="J890" s="229"/>
      <c r="K890" s="229"/>
      <c r="L890" s="229"/>
      <c r="M890" s="229"/>
      <c r="N890" s="229"/>
      <c r="O890" s="229"/>
      <c r="P890" s="229"/>
      <c r="Q890" s="229"/>
      <c r="R890" s="229"/>
      <c r="S890" s="229"/>
      <c r="T890" s="229"/>
      <c r="U890" s="229"/>
      <c r="V890" s="229"/>
      <c r="W890" s="229"/>
      <c r="X890" s="229"/>
      <c r="Y890" s="229"/>
      <c r="Z890" s="229"/>
    </row>
    <row r="891" spans="1:26" ht="25.5" customHeight="1">
      <c r="A891" s="229"/>
      <c r="B891" s="233"/>
      <c r="C891" s="233"/>
      <c r="D891" s="233"/>
      <c r="E891" s="229"/>
      <c r="F891" s="229"/>
      <c r="G891" s="229"/>
      <c r="H891" s="229"/>
      <c r="I891" s="233"/>
      <c r="J891" s="229"/>
      <c r="K891" s="229"/>
      <c r="L891" s="229"/>
      <c r="M891" s="229"/>
      <c r="N891" s="229"/>
      <c r="O891" s="229"/>
      <c r="P891" s="229"/>
      <c r="Q891" s="229"/>
      <c r="R891" s="229"/>
      <c r="S891" s="229"/>
      <c r="T891" s="229"/>
      <c r="U891" s="229"/>
      <c r="V891" s="229"/>
      <c r="W891" s="229"/>
      <c r="X891" s="229"/>
      <c r="Y891" s="229"/>
      <c r="Z891" s="229"/>
    </row>
    <row r="892" spans="1:26" ht="25.5" customHeight="1">
      <c r="A892" s="229"/>
      <c r="B892" s="233"/>
      <c r="C892" s="233"/>
      <c r="D892" s="233"/>
      <c r="E892" s="229"/>
      <c r="F892" s="229"/>
      <c r="G892" s="229"/>
      <c r="H892" s="229"/>
      <c r="I892" s="233"/>
      <c r="J892" s="229"/>
      <c r="K892" s="229"/>
      <c r="L892" s="229"/>
      <c r="M892" s="229"/>
      <c r="N892" s="229"/>
      <c r="O892" s="229"/>
      <c r="P892" s="229"/>
      <c r="Q892" s="229"/>
      <c r="R892" s="229"/>
      <c r="S892" s="229"/>
      <c r="T892" s="229"/>
      <c r="U892" s="229"/>
      <c r="V892" s="229"/>
      <c r="W892" s="229"/>
      <c r="X892" s="229"/>
      <c r="Y892" s="229"/>
      <c r="Z892" s="229"/>
    </row>
    <row r="893" spans="1:26" ht="25.5" customHeight="1">
      <c r="A893" s="229"/>
      <c r="B893" s="233"/>
      <c r="C893" s="233"/>
      <c r="D893" s="233"/>
      <c r="E893" s="229"/>
      <c r="F893" s="229"/>
      <c r="G893" s="229"/>
      <c r="H893" s="229"/>
      <c r="I893" s="233"/>
      <c r="J893" s="229"/>
      <c r="K893" s="229"/>
      <c r="L893" s="229"/>
      <c r="M893" s="229"/>
      <c r="N893" s="229"/>
      <c r="O893" s="229"/>
      <c r="P893" s="229"/>
      <c r="Q893" s="229"/>
      <c r="R893" s="229"/>
      <c r="S893" s="229"/>
      <c r="T893" s="229"/>
      <c r="U893" s="229"/>
      <c r="V893" s="229"/>
      <c r="W893" s="229"/>
      <c r="X893" s="229"/>
      <c r="Y893" s="229"/>
      <c r="Z893" s="229"/>
    </row>
    <row r="894" spans="1:26" ht="25.5" customHeight="1">
      <c r="A894" s="229"/>
      <c r="B894" s="233"/>
      <c r="C894" s="233"/>
      <c r="D894" s="233"/>
      <c r="E894" s="229"/>
      <c r="F894" s="229"/>
      <c r="G894" s="229"/>
      <c r="H894" s="229"/>
      <c r="I894" s="233"/>
      <c r="J894" s="229"/>
      <c r="K894" s="229"/>
      <c r="L894" s="229"/>
      <c r="M894" s="229"/>
      <c r="N894" s="229"/>
      <c r="O894" s="229"/>
      <c r="P894" s="229"/>
      <c r="Q894" s="229"/>
      <c r="R894" s="229"/>
      <c r="S894" s="229"/>
      <c r="T894" s="229"/>
      <c r="U894" s="229"/>
      <c r="V894" s="229"/>
      <c r="W894" s="229"/>
      <c r="X894" s="229"/>
      <c r="Y894" s="229"/>
      <c r="Z894" s="229"/>
    </row>
    <row r="895" spans="1:26" ht="25.5" customHeight="1">
      <c r="A895" s="229"/>
      <c r="B895" s="233"/>
      <c r="C895" s="233"/>
      <c r="D895" s="233"/>
      <c r="E895" s="229"/>
      <c r="F895" s="229"/>
      <c r="G895" s="229"/>
      <c r="H895" s="229"/>
      <c r="I895" s="233"/>
      <c r="J895" s="229"/>
      <c r="K895" s="229"/>
      <c r="L895" s="229"/>
      <c r="M895" s="229"/>
      <c r="N895" s="229"/>
      <c r="O895" s="229"/>
      <c r="P895" s="229"/>
      <c r="Q895" s="229"/>
      <c r="R895" s="229"/>
      <c r="S895" s="229"/>
      <c r="T895" s="229"/>
      <c r="U895" s="229"/>
      <c r="V895" s="229"/>
      <c r="W895" s="229"/>
      <c r="X895" s="229"/>
      <c r="Y895" s="229"/>
      <c r="Z895" s="229"/>
    </row>
    <row r="896" spans="1:26" ht="25.5" customHeight="1">
      <c r="A896" s="229"/>
      <c r="B896" s="233"/>
      <c r="C896" s="233"/>
      <c r="D896" s="233"/>
      <c r="E896" s="229"/>
      <c r="F896" s="229"/>
      <c r="G896" s="229"/>
      <c r="H896" s="229"/>
      <c r="I896" s="233"/>
      <c r="J896" s="229"/>
      <c r="K896" s="229"/>
      <c r="L896" s="229"/>
      <c r="M896" s="229"/>
      <c r="N896" s="229"/>
      <c r="O896" s="229"/>
      <c r="P896" s="229"/>
      <c r="Q896" s="229"/>
      <c r="R896" s="229"/>
      <c r="S896" s="229"/>
      <c r="T896" s="229"/>
      <c r="U896" s="229"/>
      <c r="V896" s="229"/>
      <c r="W896" s="229"/>
      <c r="X896" s="229"/>
      <c r="Y896" s="229"/>
      <c r="Z896" s="229"/>
    </row>
    <row r="897" spans="1:26" ht="25.5" customHeight="1">
      <c r="A897" s="229"/>
      <c r="B897" s="233"/>
      <c r="C897" s="233"/>
      <c r="D897" s="233"/>
      <c r="E897" s="229"/>
      <c r="F897" s="229"/>
      <c r="G897" s="229"/>
      <c r="H897" s="229"/>
      <c r="I897" s="233"/>
      <c r="J897" s="229"/>
      <c r="K897" s="229"/>
      <c r="L897" s="229"/>
      <c r="M897" s="229"/>
      <c r="N897" s="229"/>
      <c r="O897" s="229"/>
      <c r="P897" s="229"/>
      <c r="Q897" s="229"/>
      <c r="R897" s="229"/>
      <c r="S897" s="229"/>
      <c r="T897" s="229"/>
      <c r="U897" s="229"/>
      <c r="V897" s="229"/>
      <c r="W897" s="229"/>
      <c r="X897" s="229"/>
      <c r="Y897" s="229"/>
      <c r="Z897" s="229"/>
    </row>
    <row r="898" spans="1:26" ht="25.5" customHeight="1">
      <c r="A898" s="229"/>
      <c r="B898" s="233"/>
      <c r="C898" s="233"/>
      <c r="D898" s="233"/>
      <c r="E898" s="229"/>
      <c r="F898" s="229"/>
      <c r="G898" s="229"/>
      <c r="H898" s="229"/>
      <c r="I898" s="233"/>
      <c r="J898" s="229"/>
      <c r="K898" s="229"/>
      <c r="L898" s="229"/>
      <c r="M898" s="229"/>
      <c r="N898" s="229"/>
      <c r="O898" s="229"/>
      <c r="P898" s="229"/>
      <c r="Q898" s="229"/>
      <c r="R898" s="229"/>
      <c r="S898" s="229"/>
      <c r="T898" s="229"/>
      <c r="U898" s="229"/>
      <c r="V898" s="229"/>
      <c r="W898" s="229"/>
      <c r="X898" s="229"/>
      <c r="Y898" s="229"/>
      <c r="Z898" s="229"/>
    </row>
    <row r="899" spans="1:26" ht="25.5" customHeight="1">
      <c r="A899" s="229"/>
      <c r="B899" s="233"/>
      <c r="C899" s="233"/>
      <c r="D899" s="233"/>
      <c r="E899" s="229"/>
      <c r="F899" s="229"/>
      <c r="G899" s="229"/>
      <c r="H899" s="229"/>
      <c r="I899" s="233"/>
      <c r="J899" s="229"/>
      <c r="K899" s="229"/>
      <c r="L899" s="229"/>
      <c r="M899" s="229"/>
      <c r="N899" s="229"/>
      <c r="O899" s="229"/>
      <c r="P899" s="229"/>
      <c r="Q899" s="229"/>
      <c r="R899" s="229"/>
      <c r="S899" s="229"/>
      <c r="T899" s="229"/>
      <c r="U899" s="229"/>
      <c r="V899" s="229"/>
      <c r="W899" s="229"/>
      <c r="X899" s="229"/>
      <c r="Y899" s="229"/>
      <c r="Z899" s="229"/>
    </row>
    <row r="900" spans="1:26" ht="25.5" customHeight="1">
      <c r="A900" s="229"/>
      <c r="B900" s="233"/>
      <c r="C900" s="233"/>
      <c r="D900" s="233"/>
      <c r="E900" s="229"/>
      <c r="F900" s="229"/>
      <c r="G900" s="229"/>
      <c r="H900" s="229"/>
      <c r="I900" s="233"/>
      <c r="J900" s="229"/>
      <c r="K900" s="229"/>
      <c r="L900" s="229"/>
      <c r="M900" s="229"/>
      <c r="N900" s="229"/>
      <c r="O900" s="229"/>
      <c r="P900" s="229"/>
      <c r="Q900" s="229"/>
      <c r="R900" s="229"/>
      <c r="S900" s="229"/>
      <c r="T900" s="229"/>
      <c r="U900" s="229"/>
      <c r="V900" s="229"/>
      <c r="W900" s="229"/>
      <c r="X900" s="229"/>
      <c r="Y900" s="229"/>
      <c r="Z900" s="229"/>
    </row>
    <row r="901" spans="1:26" ht="25.5" customHeight="1">
      <c r="A901" s="229"/>
      <c r="B901" s="233"/>
      <c r="C901" s="233"/>
      <c r="D901" s="233"/>
      <c r="E901" s="229"/>
      <c r="F901" s="229"/>
      <c r="G901" s="229"/>
      <c r="H901" s="229"/>
      <c r="I901" s="233"/>
      <c r="J901" s="229"/>
      <c r="K901" s="229"/>
      <c r="L901" s="229"/>
      <c r="M901" s="229"/>
      <c r="N901" s="229"/>
      <c r="O901" s="229"/>
      <c r="P901" s="229"/>
      <c r="Q901" s="229"/>
      <c r="R901" s="229"/>
      <c r="S901" s="229"/>
      <c r="T901" s="229"/>
      <c r="U901" s="229"/>
      <c r="V901" s="229"/>
      <c r="W901" s="229"/>
      <c r="X901" s="229"/>
      <c r="Y901" s="229"/>
      <c r="Z901" s="229"/>
    </row>
    <row r="902" spans="1:26" ht="25.5" customHeight="1">
      <c r="A902" s="229"/>
      <c r="B902" s="233"/>
      <c r="C902" s="233"/>
      <c r="D902" s="233"/>
      <c r="E902" s="229"/>
      <c r="F902" s="229"/>
      <c r="G902" s="229"/>
      <c r="H902" s="229"/>
      <c r="I902" s="233"/>
      <c r="J902" s="229"/>
      <c r="K902" s="229"/>
      <c r="L902" s="229"/>
      <c r="M902" s="229"/>
      <c r="N902" s="229"/>
      <c r="O902" s="229"/>
      <c r="P902" s="229"/>
      <c r="Q902" s="229"/>
      <c r="R902" s="229"/>
      <c r="S902" s="229"/>
      <c r="T902" s="229"/>
      <c r="U902" s="229"/>
      <c r="V902" s="229"/>
      <c r="W902" s="229"/>
      <c r="X902" s="229"/>
      <c r="Y902" s="229"/>
      <c r="Z902" s="229"/>
    </row>
    <row r="903" spans="1:26" ht="25.5" customHeight="1">
      <c r="A903" s="229"/>
      <c r="B903" s="233"/>
      <c r="C903" s="233"/>
      <c r="D903" s="233"/>
      <c r="E903" s="229"/>
      <c r="F903" s="229"/>
      <c r="G903" s="229"/>
      <c r="H903" s="229"/>
      <c r="I903" s="233"/>
      <c r="J903" s="229"/>
      <c r="K903" s="229"/>
      <c r="L903" s="229"/>
      <c r="M903" s="229"/>
      <c r="N903" s="229"/>
      <c r="O903" s="229"/>
      <c r="P903" s="229"/>
      <c r="Q903" s="229"/>
      <c r="R903" s="229"/>
      <c r="S903" s="229"/>
      <c r="T903" s="229"/>
      <c r="U903" s="229"/>
      <c r="V903" s="229"/>
      <c r="W903" s="229"/>
      <c r="X903" s="229"/>
      <c r="Y903" s="229"/>
      <c r="Z903" s="229"/>
    </row>
    <row r="904" spans="1:26" ht="25.5" customHeight="1">
      <c r="A904" s="229"/>
      <c r="B904" s="233"/>
      <c r="C904" s="233"/>
      <c r="D904" s="233"/>
      <c r="E904" s="229"/>
      <c r="F904" s="229"/>
      <c r="G904" s="229"/>
      <c r="H904" s="229"/>
      <c r="I904" s="233"/>
      <c r="J904" s="229"/>
      <c r="K904" s="229"/>
      <c r="L904" s="229"/>
      <c r="M904" s="229"/>
      <c r="N904" s="229"/>
      <c r="O904" s="229"/>
      <c r="P904" s="229"/>
      <c r="Q904" s="229"/>
      <c r="R904" s="229"/>
      <c r="S904" s="229"/>
      <c r="T904" s="229"/>
      <c r="U904" s="229"/>
      <c r="V904" s="229"/>
      <c r="W904" s="229"/>
      <c r="X904" s="229"/>
      <c r="Y904" s="229"/>
      <c r="Z904" s="229"/>
    </row>
    <row r="905" spans="1:26" ht="25.5" customHeight="1">
      <c r="A905" s="229"/>
      <c r="B905" s="233"/>
      <c r="C905" s="233"/>
      <c r="D905" s="233"/>
      <c r="E905" s="229"/>
      <c r="F905" s="229"/>
      <c r="G905" s="229"/>
      <c r="H905" s="229"/>
      <c r="I905" s="233"/>
      <c r="J905" s="229"/>
      <c r="K905" s="229"/>
      <c r="L905" s="229"/>
      <c r="M905" s="229"/>
      <c r="N905" s="229"/>
      <c r="O905" s="229"/>
      <c r="P905" s="229"/>
      <c r="Q905" s="229"/>
      <c r="R905" s="229"/>
      <c r="S905" s="229"/>
      <c r="T905" s="229"/>
      <c r="U905" s="229"/>
      <c r="V905" s="229"/>
      <c r="W905" s="229"/>
      <c r="X905" s="229"/>
      <c r="Y905" s="229"/>
      <c r="Z905" s="229"/>
    </row>
    <row r="906" spans="1:26" ht="25.5" customHeight="1">
      <c r="A906" s="229"/>
      <c r="B906" s="233"/>
      <c r="C906" s="233"/>
      <c r="D906" s="233"/>
      <c r="E906" s="229"/>
      <c r="F906" s="229"/>
      <c r="G906" s="229"/>
      <c r="H906" s="229"/>
      <c r="I906" s="233"/>
      <c r="J906" s="229"/>
      <c r="K906" s="229"/>
      <c r="L906" s="229"/>
      <c r="M906" s="229"/>
      <c r="N906" s="229"/>
      <c r="O906" s="229"/>
      <c r="P906" s="229"/>
      <c r="Q906" s="229"/>
      <c r="R906" s="229"/>
      <c r="S906" s="229"/>
      <c r="T906" s="229"/>
      <c r="U906" s="229"/>
      <c r="V906" s="229"/>
      <c r="W906" s="229"/>
      <c r="X906" s="229"/>
      <c r="Y906" s="229"/>
      <c r="Z906" s="229"/>
    </row>
    <row r="907" spans="1:26" ht="25.5" customHeight="1">
      <c r="A907" s="229"/>
      <c r="B907" s="233"/>
      <c r="C907" s="233"/>
      <c r="D907" s="233"/>
      <c r="E907" s="229"/>
      <c r="F907" s="229"/>
      <c r="G907" s="229"/>
      <c r="H907" s="229"/>
      <c r="I907" s="233"/>
      <c r="J907" s="229"/>
      <c r="K907" s="229"/>
      <c r="L907" s="229"/>
      <c r="M907" s="229"/>
      <c r="N907" s="229"/>
      <c r="O907" s="229"/>
      <c r="P907" s="229"/>
      <c r="Q907" s="229"/>
      <c r="R907" s="229"/>
      <c r="S907" s="229"/>
      <c r="T907" s="229"/>
      <c r="U907" s="229"/>
      <c r="V907" s="229"/>
      <c r="W907" s="229"/>
      <c r="X907" s="229"/>
      <c r="Y907" s="229"/>
      <c r="Z907" s="229"/>
    </row>
    <row r="908" spans="1:26" ht="25.5" customHeight="1">
      <c r="A908" s="229"/>
      <c r="B908" s="233"/>
      <c r="C908" s="233"/>
      <c r="D908" s="233"/>
      <c r="E908" s="229"/>
      <c r="F908" s="229"/>
      <c r="G908" s="229"/>
      <c r="H908" s="229"/>
      <c r="I908" s="233"/>
      <c r="J908" s="229"/>
      <c r="K908" s="229"/>
      <c r="L908" s="229"/>
      <c r="M908" s="229"/>
      <c r="N908" s="229"/>
      <c r="O908" s="229"/>
      <c r="P908" s="229"/>
      <c r="Q908" s="229"/>
      <c r="R908" s="229"/>
      <c r="S908" s="229"/>
      <c r="T908" s="229"/>
      <c r="U908" s="229"/>
      <c r="V908" s="229"/>
      <c r="W908" s="229"/>
      <c r="X908" s="229"/>
      <c r="Y908" s="229"/>
      <c r="Z908" s="229"/>
    </row>
    <row r="909" spans="1:26" ht="25.5" customHeight="1">
      <c r="A909" s="229"/>
      <c r="B909" s="233"/>
      <c r="C909" s="233"/>
      <c r="D909" s="233"/>
      <c r="E909" s="229"/>
      <c r="F909" s="229"/>
      <c r="G909" s="229"/>
      <c r="H909" s="229"/>
      <c r="I909" s="233"/>
      <c r="J909" s="229"/>
      <c r="K909" s="229"/>
      <c r="L909" s="229"/>
      <c r="M909" s="229"/>
      <c r="N909" s="229"/>
      <c r="O909" s="229"/>
      <c r="P909" s="229"/>
      <c r="Q909" s="229"/>
      <c r="R909" s="229"/>
      <c r="S909" s="229"/>
      <c r="T909" s="229"/>
      <c r="U909" s="229"/>
      <c r="V909" s="229"/>
      <c r="W909" s="229"/>
      <c r="X909" s="229"/>
      <c r="Y909" s="229"/>
      <c r="Z909" s="229"/>
    </row>
    <row r="910" spans="1:26" ht="25.5" customHeight="1">
      <c r="A910" s="229"/>
      <c r="B910" s="233"/>
      <c r="C910" s="233"/>
      <c r="D910" s="233"/>
      <c r="E910" s="229"/>
      <c r="F910" s="229"/>
      <c r="G910" s="229"/>
      <c r="H910" s="229"/>
      <c r="I910" s="233"/>
      <c r="J910" s="229"/>
      <c r="K910" s="229"/>
      <c r="L910" s="229"/>
      <c r="M910" s="229"/>
      <c r="N910" s="229"/>
      <c r="O910" s="229"/>
      <c r="P910" s="229"/>
      <c r="Q910" s="229"/>
      <c r="R910" s="229"/>
      <c r="S910" s="229"/>
      <c r="T910" s="229"/>
      <c r="U910" s="229"/>
      <c r="V910" s="229"/>
      <c r="W910" s="229"/>
      <c r="X910" s="229"/>
      <c r="Y910" s="229"/>
      <c r="Z910" s="229"/>
    </row>
    <row r="911" spans="1:26" ht="25.5" customHeight="1">
      <c r="A911" s="229"/>
      <c r="B911" s="233"/>
      <c r="C911" s="233"/>
      <c r="D911" s="233"/>
      <c r="E911" s="229"/>
      <c r="F911" s="229"/>
      <c r="G911" s="229"/>
      <c r="H911" s="229"/>
      <c r="I911" s="233"/>
      <c r="J911" s="229"/>
      <c r="K911" s="229"/>
      <c r="L911" s="229"/>
      <c r="M911" s="229"/>
      <c r="N911" s="229"/>
      <c r="O911" s="229"/>
      <c r="P911" s="229"/>
      <c r="Q911" s="229"/>
      <c r="R911" s="229"/>
      <c r="S911" s="229"/>
      <c r="T911" s="229"/>
      <c r="U911" s="229"/>
      <c r="V911" s="229"/>
      <c r="W911" s="229"/>
      <c r="X911" s="229"/>
      <c r="Y911" s="229"/>
      <c r="Z911" s="229"/>
    </row>
    <row r="912" spans="1:26" ht="25.5" customHeight="1">
      <c r="A912" s="229"/>
      <c r="B912" s="233"/>
      <c r="C912" s="233"/>
      <c r="D912" s="233"/>
      <c r="E912" s="229"/>
      <c r="F912" s="229"/>
      <c r="G912" s="229"/>
      <c r="H912" s="229"/>
      <c r="I912" s="233"/>
      <c r="J912" s="229"/>
      <c r="K912" s="229"/>
      <c r="L912" s="229"/>
      <c r="M912" s="229"/>
      <c r="N912" s="229"/>
      <c r="O912" s="229"/>
      <c r="P912" s="229"/>
      <c r="Q912" s="229"/>
      <c r="R912" s="229"/>
      <c r="S912" s="229"/>
      <c r="T912" s="229"/>
      <c r="U912" s="229"/>
      <c r="V912" s="229"/>
      <c r="W912" s="229"/>
      <c r="X912" s="229"/>
      <c r="Y912" s="229"/>
      <c r="Z912" s="229"/>
    </row>
    <row r="913" spans="1:26" ht="25.5" customHeight="1">
      <c r="A913" s="229"/>
      <c r="B913" s="233"/>
      <c r="C913" s="233"/>
      <c r="D913" s="233"/>
      <c r="E913" s="229"/>
      <c r="F913" s="229"/>
      <c r="G913" s="229"/>
      <c r="H913" s="229"/>
      <c r="I913" s="233"/>
      <c r="J913" s="229"/>
      <c r="K913" s="229"/>
      <c r="L913" s="229"/>
      <c r="M913" s="229"/>
      <c r="N913" s="229"/>
      <c r="O913" s="229"/>
      <c r="P913" s="229"/>
      <c r="Q913" s="229"/>
      <c r="R913" s="229"/>
      <c r="S913" s="229"/>
      <c r="T913" s="229"/>
      <c r="U913" s="229"/>
      <c r="V913" s="229"/>
      <c r="W913" s="229"/>
      <c r="X913" s="229"/>
      <c r="Y913" s="229"/>
      <c r="Z913" s="229"/>
    </row>
    <row r="914" spans="1:26" ht="25.5" customHeight="1">
      <c r="A914" s="229"/>
      <c r="B914" s="233"/>
      <c r="C914" s="233"/>
      <c r="D914" s="233"/>
      <c r="E914" s="229"/>
      <c r="F914" s="229"/>
      <c r="G914" s="229"/>
      <c r="H914" s="229"/>
      <c r="I914" s="233"/>
      <c r="J914" s="229"/>
      <c r="K914" s="229"/>
      <c r="L914" s="229"/>
      <c r="M914" s="229"/>
      <c r="N914" s="229"/>
      <c r="O914" s="229"/>
      <c r="P914" s="229"/>
      <c r="Q914" s="229"/>
      <c r="R914" s="229"/>
      <c r="S914" s="229"/>
      <c r="T914" s="229"/>
      <c r="U914" s="229"/>
      <c r="V914" s="229"/>
      <c r="W914" s="229"/>
      <c r="X914" s="229"/>
      <c r="Y914" s="229"/>
      <c r="Z914" s="229"/>
    </row>
    <row r="915" spans="1:26" ht="25.5" customHeight="1">
      <c r="A915" s="229"/>
      <c r="B915" s="233"/>
      <c r="C915" s="233"/>
      <c r="D915" s="233"/>
      <c r="E915" s="229"/>
      <c r="F915" s="229"/>
      <c r="G915" s="229"/>
      <c r="H915" s="229"/>
      <c r="I915" s="233"/>
      <c r="J915" s="229"/>
      <c r="K915" s="229"/>
      <c r="L915" s="229"/>
      <c r="M915" s="229"/>
      <c r="N915" s="229"/>
      <c r="O915" s="229"/>
      <c r="P915" s="229"/>
      <c r="Q915" s="229"/>
      <c r="R915" s="229"/>
      <c r="S915" s="229"/>
      <c r="T915" s="229"/>
      <c r="U915" s="229"/>
      <c r="V915" s="229"/>
      <c r="W915" s="229"/>
      <c r="X915" s="229"/>
      <c r="Y915" s="229"/>
      <c r="Z915" s="229"/>
    </row>
    <row r="916" spans="1:26" ht="25.5" customHeight="1">
      <c r="A916" s="229"/>
      <c r="B916" s="233"/>
      <c r="C916" s="233"/>
      <c r="D916" s="233"/>
      <c r="E916" s="229"/>
      <c r="F916" s="229"/>
      <c r="G916" s="229"/>
      <c r="H916" s="229"/>
      <c r="I916" s="233"/>
      <c r="J916" s="229"/>
      <c r="K916" s="229"/>
      <c r="L916" s="229"/>
      <c r="M916" s="229"/>
      <c r="N916" s="229"/>
      <c r="O916" s="229"/>
      <c r="P916" s="229"/>
      <c r="Q916" s="229"/>
      <c r="R916" s="229"/>
      <c r="S916" s="229"/>
      <c r="T916" s="229"/>
      <c r="U916" s="229"/>
      <c r="V916" s="229"/>
      <c r="W916" s="229"/>
      <c r="X916" s="229"/>
      <c r="Y916" s="229"/>
      <c r="Z916" s="229"/>
    </row>
    <row r="917" spans="1:26" ht="25.5" customHeight="1">
      <c r="A917" s="229"/>
      <c r="B917" s="233"/>
      <c r="C917" s="233"/>
      <c r="D917" s="233"/>
      <c r="E917" s="229"/>
      <c r="F917" s="229"/>
      <c r="G917" s="229"/>
      <c r="H917" s="229"/>
      <c r="I917" s="233"/>
      <c r="J917" s="229"/>
      <c r="K917" s="229"/>
      <c r="L917" s="229"/>
      <c r="M917" s="229"/>
      <c r="N917" s="229"/>
      <c r="O917" s="229"/>
      <c r="P917" s="229"/>
      <c r="Q917" s="229"/>
      <c r="R917" s="229"/>
      <c r="S917" s="229"/>
      <c r="T917" s="229"/>
      <c r="U917" s="229"/>
      <c r="V917" s="229"/>
      <c r="W917" s="229"/>
      <c r="X917" s="229"/>
      <c r="Y917" s="229"/>
      <c r="Z917" s="229"/>
    </row>
    <row r="918" spans="1:26" ht="25.5" customHeight="1">
      <c r="A918" s="229"/>
      <c r="B918" s="233"/>
      <c r="C918" s="233"/>
      <c r="D918" s="233"/>
      <c r="E918" s="229"/>
      <c r="F918" s="229"/>
      <c r="G918" s="229"/>
      <c r="H918" s="229"/>
      <c r="I918" s="233"/>
      <c r="J918" s="229"/>
      <c r="K918" s="229"/>
      <c r="L918" s="229"/>
      <c r="M918" s="229"/>
      <c r="N918" s="229"/>
      <c r="O918" s="229"/>
      <c r="P918" s="229"/>
      <c r="Q918" s="229"/>
      <c r="R918" s="229"/>
      <c r="S918" s="229"/>
      <c r="T918" s="229"/>
      <c r="U918" s="229"/>
      <c r="V918" s="229"/>
      <c r="W918" s="229"/>
      <c r="X918" s="229"/>
      <c r="Y918" s="229"/>
      <c r="Z918" s="229"/>
    </row>
    <row r="919" spans="1:26" ht="25.5" customHeight="1">
      <c r="A919" s="229"/>
      <c r="B919" s="233"/>
      <c r="C919" s="233"/>
      <c r="D919" s="233"/>
      <c r="E919" s="229"/>
      <c r="F919" s="229"/>
      <c r="G919" s="229"/>
      <c r="H919" s="229"/>
      <c r="I919" s="233"/>
      <c r="J919" s="229"/>
      <c r="K919" s="229"/>
      <c r="L919" s="229"/>
      <c r="M919" s="229"/>
      <c r="N919" s="229"/>
      <c r="O919" s="229"/>
      <c r="P919" s="229"/>
      <c r="Q919" s="229"/>
      <c r="R919" s="229"/>
      <c r="S919" s="229"/>
      <c r="T919" s="229"/>
      <c r="U919" s="229"/>
      <c r="V919" s="229"/>
      <c r="W919" s="229"/>
      <c r="X919" s="229"/>
      <c r="Y919" s="229"/>
      <c r="Z919" s="229"/>
    </row>
    <row r="920" spans="1:26" ht="25.5" customHeight="1">
      <c r="A920" s="229"/>
      <c r="B920" s="233"/>
      <c r="C920" s="233"/>
      <c r="D920" s="233"/>
      <c r="E920" s="229"/>
      <c r="F920" s="229"/>
      <c r="G920" s="229"/>
      <c r="H920" s="229"/>
      <c r="I920" s="233"/>
      <c r="J920" s="229"/>
      <c r="K920" s="229"/>
      <c r="L920" s="229"/>
      <c r="M920" s="229"/>
      <c r="N920" s="229"/>
      <c r="O920" s="229"/>
      <c r="P920" s="229"/>
      <c r="Q920" s="229"/>
      <c r="R920" s="229"/>
      <c r="S920" s="229"/>
      <c r="T920" s="229"/>
      <c r="U920" s="229"/>
      <c r="V920" s="229"/>
      <c r="W920" s="229"/>
      <c r="X920" s="229"/>
      <c r="Y920" s="229"/>
      <c r="Z920" s="229"/>
    </row>
    <row r="921" spans="1:26" ht="25.5" customHeight="1">
      <c r="A921" s="229"/>
      <c r="B921" s="233"/>
      <c r="C921" s="233"/>
      <c r="D921" s="233"/>
      <c r="E921" s="229"/>
      <c r="F921" s="229"/>
      <c r="G921" s="229"/>
      <c r="H921" s="229"/>
      <c r="I921" s="233"/>
      <c r="J921" s="229"/>
      <c r="K921" s="229"/>
      <c r="L921" s="229"/>
      <c r="M921" s="229"/>
      <c r="N921" s="229"/>
      <c r="O921" s="229"/>
      <c r="P921" s="229"/>
      <c r="Q921" s="229"/>
      <c r="R921" s="229"/>
      <c r="S921" s="229"/>
      <c r="T921" s="229"/>
      <c r="U921" s="229"/>
      <c r="V921" s="229"/>
      <c r="W921" s="229"/>
      <c r="X921" s="229"/>
      <c r="Y921" s="229"/>
      <c r="Z921" s="229"/>
    </row>
    <row r="922" spans="1:26" ht="25.5" customHeight="1">
      <c r="A922" s="229"/>
      <c r="B922" s="233"/>
      <c r="C922" s="233"/>
      <c r="D922" s="233"/>
      <c r="E922" s="229"/>
      <c r="F922" s="229"/>
      <c r="G922" s="229"/>
      <c r="H922" s="229"/>
      <c r="I922" s="233"/>
      <c r="J922" s="229"/>
      <c r="K922" s="229"/>
      <c r="L922" s="229"/>
      <c r="M922" s="229"/>
      <c r="N922" s="229"/>
      <c r="O922" s="229"/>
      <c r="P922" s="229"/>
      <c r="Q922" s="229"/>
      <c r="R922" s="229"/>
      <c r="S922" s="229"/>
      <c r="T922" s="229"/>
      <c r="U922" s="229"/>
      <c r="V922" s="229"/>
      <c r="W922" s="229"/>
      <c r="X922" s="229"/>
      <c r="Y922" s="229"/>
      <c r="Z922" s="229"/>
    </row>
    <row r="923" spans="1:26" ht="25.5" customHeight="1">
      <c r="A923" s="229"/>
      <c r="B923" s="233"/>
      <c r="C923" s="233"/>
      <c r="D923" s="233"/>
      <c r="E923" s="229"/>
      <c r="F923" s="229"/>
      <c r="G923" s="229"/>
      <c r="H923" s="229"/>
      <c r="I923" s="233"/>
      <c r="J923" s="229"/>
      <c r="K923" s="229"/>
      <c r="L923" s="229"/>
      <c r="M923" s="229"/>
      <c r="N923" s="229"/>
      <c r="O923" s="229"/>
      <c r="P923" s="229"/>
      <c r="Q923" s="229"/>
      <c r="R923" s="229"/>
      <c r="S923" s="229"/>
      <c r="T923" s="229"/>
      <c r="U923" s="229"/>
      <c r="V923" s="229"/>
      <c r="W923" s="229"/>
      <c r="X923" s="229"/>
      <c r="Y923" s="229"/>
      <c r="Z923" s="229"/>
    </row>
    <row r="924" spans="1:26" ht="25.5" customHeight="1">
      <c r="A924" s="229"/>
      <c r="B924" s="233"/>
      <c r="C924" s="233"/>
      <c r="D924" s="233"/>
      <c r="E924" s="229"/>
      <c r="F924" s="229"/>
      <c r="G924" s="229"/>
      <c r="H924" s="229"/>
      <c r="I924" s="233"/>
      <c r="J924" s="229"/>
      <c r="K924" s="229"/>
      <c r="L924" s="229"/>
      <c r="M924" s="229"/>
      <c r="N924" s="229"/>
      <c r="O924" s="229"/>
      <c r="P924" s="229"/>
      <c r="Q924" s="229"/>
      <c r="R924" s="229"/>
      <c r="S924" s="229"/>
      <c r="T924" s="229"/>
      <c r="U924" s="229"/>
      <c r="V924" s="229"/>
      <c r="W924" s="229"/>
      <c r="X924" s="229"/>
      <c r="Y924" s="229"/>
      <c r="Z924" s="229"/>
    </row>
    <row r="925" spans="1:26" ht="25.5" customHeight="1">
      <c r="A925" s="229"/>
      <c r="B925" s="233"/>
      <c r="C925" s="233"/>
      <c r="D925" s="233"/>
      <c r="E925" s="229"/>
      <c r="F925" s="229"/>
      <c r="G925" s="229"/>
      <c r="H925" s="229"/>
      <c r="I925" s="233"/>
      <c r="J925" s="229"/>
      <c r="K925" s="229"/>
      <c r="L925" s="229"/>
      <c r="M925" s="229"/>
      <c r="N925" s="229"/>
      <c r="O925" s="229"/>
      <c r="P925" s="229"/>
      <c r="Q925" s="229"/>
      <c r="R925" s="229"/>
      <c r="S925" s="229"/>
      <c r="T925" s="229"/>
      <c r="U925" s="229"/>
      <c r="V925" s="229"/>
      <c r="W925" s="229"/>
      <c r="X925" s="229"/>
      <c r="Y925" s="229"/>
      <c r="Z925" s="229"/>
    </row>
    <row r="926" spans="1:26" ht="25.5" customHeight="1">
      <c r="A926" s="229"/>
      <c r="B926" s="233"/>
      <c r="C926" s="233"/>
      <c r="D926" s="233"/>
      <c r="E926" s="229"/>
      <c r="F926" s="229"/>
      <c r="G926" s="229"/>
      <c r="H926" s="229"/>
      <c r="I926" s="233"/>
      <c r="J926" s="229"/>
      <c r="K926" s="229"/>
      <c r="L926" s="229"/>
      <c r="M926" s="229"/>
      <c r="N926" s="229"/>
      <c r="O926" s="229"/>
      <c r="P926" s="229"/>
      <c r="Q926" s="229"/>
      <c r="R926" s="229"/>
      <c r="S926" s="229"/>
      <c r="T926" s="229"/>
      <c r="U926" s="229"/>
      <c r="V926" s="229"/>
      <c r="W926" s="229"/>
      <c r="X926" s="229"/>
      <c r="Y926" s="229"/>
      <c r="Z926" s="229"/>
    </row>
    <row r="927" spans="1:26" ht="25.5" customHeight="1">
      <c r="A927" s="229"/>
      <c r="B927" s="233"/>
      <c r="C927" s="233"/>
      <c r="D927" s="233"/>
      <c r="E927" s="229"/>
      <c r="F927" s="229"/>
      <c r="G927" s="229"/>
      <c r="H927" s="229"/>
      <c r="I927" s="233"/>
      <c r="J927" s="229"/>
      <c r="K927" s="229"/>
      <c r="L927" s="229"/>
      <c r="M927" s="229"/>
      <c r="N927" s="229"/>
      <c r="O927" s="229"/>
      <c r="P927" s="229"/>
      <c r="Q927" s="229"/>
      <c r="R927" s="229"/>
      <c r="S927" s="229"/>
      <c r="T927" s="229"/>
      <c r="U927" s="229"/>
      <c r="V927" s="229"/>
      <c r="W927" s="229"/>
      <c r="X927" s="229"/>
      <c r="Y927" s="229"/>
      <c r="Z927" s="229"/>
    </row>
    <row r="928" spans="1:26" ht="25.5" customHeight="1">
      <c r="A928" s="229"/>
      <c r="B928" s="233"/>
      <c r="C928" s="233"/>
      <c r="D928" s="233"/>
      <c r="E928" s="229"/>
      <c r="F928" s="229"/>
      <c r="G928" s="229"/>
      <c r="H928" s="229"/>
      <c r="I928" s="233"/>
      <c r="J928" s="229"/>
      <c r="K928" s="229"/>
      <c r="L928" s="229"/>
      <c r="M928" s="229"/>
      <c r="N928" s="229"/>
      <c r="O928" s="229"/>
      <c r="P928" s="229"/>
      <c r="Q928" s="229"/>
      <c r="R928" s="229"/>
      <c r="S928" s="229"/>
      <c r="T928" s="229"/>
      <c r="U928" s="229"/>
      <c r="V928" s="229"/>
      <c r="W928" s="229"/>
      <c r="X928" s="229"/>
      <c r="Y928" s="229"/>
      <c r="Z928" s="229"/>
    </row>
    <row r="929" spans="1:26" ht="25.5" customHeight="1">
      <c r="A929" s="229"/>
      <c r="B929" s="233"/>
      <c r="C929" s="233"/>
      <c r="D929" s="233"/>
      <c r="E929" s="229"/>
      <c r="F929" s="229"/>
      <c r="G929" s="229"/>
      <c r="H929" s="229"/>
      <c r="I929" s="233"/>
      <c r="J929" s="229"/>
      <c r="K929" s="229"/>
      <c r="L929" s="229"/>
      <c r="M929" s="229"/>
      <c r="N929" s="229"/>
      <c r="O929" s="229"/>
      <c r="P929" s="229"/>
      <c r="Q929" s="229"/>
      <c r="R929" s="229"/>
      <c r="S929" s="229"/>
      <c r="T929" s="229"/>
      <c r="U929" s="229"/>
      <c r="V929" s="229"/>
      <c r="W929" s="229"/>
      <c r="X929" s="229"/>
      <c r="Y929" s="229"/>
      <c r="Z929" s="229"/>
    </row>
    <row r="930" spans="1:26" ht="25.5" customHeight="1">
      <c r="A930" s="229"/>
      <c r="B930" s="233"/>
      <c r="C930" s="233"/>
      <c r="D930" s="233"/>
      <c r="E930" s="229"/>
      <c r="F930" s="229"/>
      <c r="G930" s="229"/>
      <c r="H930" s="229"/>
      <c r="I930" s="233"/>
      <c r="J930" s="229"/>
      <c r="K930" s="229"/>
      <c r="L930" s="229"/>
      <c r="M930" s="229"/>
      <c r="N930" s="229"/>
      <c r="O930" s="229"/>
      <c r="P930" s="229"/>
      <c r="Q930" s="229"/>
      <c r="R930" s="229"/>
      <c r="S930" s="229"/>
      <c r="T930" s="229"/>
      <c r="U930" s="229"/>
      <c r="V930" s="229"/>
      <c r="W930" s="229"/>
      <c r="X930" s="229"/>
      <c r="Y930" s="229"/>
      <c r="Z930" s="229"/>
    </row>
    <row r="931" spans="1:26" ht="25.5" customHeight="1">
      <c r="A931" s="229"/>
      <c r="B931" s="233"/>
      <c r="C931" s="233"/>
      <c r="D931" s="233"/>
      <c r="E931" s="229"/>
      <c r="F931" s="229"/>
      <c r="G931" s="229"/>
      <c r="H931" s="229"/>
      <c r="I931" s="233"/>
      <c r="J931" s="229"/>
      <c r="K931" s="229"/>
      <c r="L931" s="229"/>
      <c r="M931" s="229"/>
      <c r="N931" s="229"/>
      <c r="O931" s="229"/>
      <c r="P931" s="229"/>
      <c r="Q931" s="229"/>
      <c r="R931" s="229"/>
      <c r="S931" s="229"/>
      <c r="T931" s="229"/>
      <c r="U931" s="229"/>
      <c r="V931" s="229"/>
      <c r="W931" s="229"/>
      <c r="X931" s="229"/>
      <c r="Y931" s="229"/>
      <c r="Z931" s="229"/>
    </row>
    <row r="932" spans="1:26" ht="25.5" customHeight="1">
      <c r="A932" s="229"/>
      <c r="B932" s="233"/>
      <c r="C932" s="233"/>
      <c r="D932" s="233"/>
      <c r="E932" s="229"/>
      <c r="F932" s="229"/>
      <c r="G932" s="229"/>
      <c r="H932" s="229"/>
      <c r="I932" s="233"/>
      <c r="J932" s="229"/>
      <c r="K932" s="229"/>
      <c r="L932" s="229"/>
      <c r="M932" s="229"/>
      <c r="N932" s="229"/>
      <c r="O932" s="229"/>
      <c r="P932" s="229"/>
      <c r="Q932" s="229"/>
      <c r="R932" s="229"/>
      <c r="S932" s="229"/>
      <c r="T932" s="229"/>
      <c r="U932" s="229"/>
      <c r="V932" s="229"/>
      <c r="W932" s="229"/>
      <c r="X932" s="229"/>
      <c r="Y932" s="229"/>
      <c r="Z932" s="229"/>
    </row>
    <row r="933" spans="1:26" ht="25.5" customHeight="1">
      <c r="A933" s="229"/>
      <c r="B933" s="233"/>
      <c r="C933" s="233"/>
      <c r="D933" s="233"/>
      <c r="E933" s="229"/>
      <c r="F933" s="229"/>
      <c r="G933" s="229"/>
      <c r="H933" s="229"/>
      <c r="I933" s="233"/>
      <c r="J933" s="229"/>
      <c r="K933" s="229"/>
      <c r="L933" s="229"/>
      <c r="M933" s="229"/>
      <c r="N933" s="229"/>
      <c r="O933" s="229"/>
      <c r="P933" s="229"/>
      <c r="Q933" s="229"/>
      <c r="R933" s="229"/>
      <c r="S933" s="229"/>
      <c r="T933" s="229"/>
      <c r="U933" s="229"/>
      <c r="V933" s="229"/>
      <c r="W933" s="229"/>
      <c r="X933" s="229"/>
      <c r="Y933" s="229"/>
      <c r="Z933" s="229"/>
    </row>
    <row r="934" spans="1:26" ht="25.5" customHeight="1">
      <c r="A934" s="229"/>
      <c r="B934" s="233"/>
      <c r="C934" s="233"/>
      <c r="D934" s="233"/>
      <c r="E934" s="229"/>
      <c r="F934" s="229"/>
      <c r="G934" s="229"/>
      <c r="H934" s="229"/>
      <c r="I934" s="233"/>
      <c r="J934" s="229"/>
      <c r="K934" s="229"/>
      <c r="L934" s="229"/>
      <c r="M934" s="229"/>
      <c r="N934" s="229"/>
      <c r="O934" s="229"/>
      <c r="P934" s="229"/>
      <c r="Q934" s="229"/>
      <c r="R934" s="229"/>
      <c r="S934" s="229"/>
      <c r="T934" s="229"/>
      <c r="U934" s="229"/>
      <c r="V934" s="229"/>
      <c r="W934" s="229"/>
      <c r="X934" s="229"/>
      <c r="Y934" s="229"/>
      <c r="Z934" s="229"/>
    </row>
    <row r="935" spans="1:26" ht="25.5" customHeight="1">
      <c r="A935" s="229"/>
      <c r="B935" s="233"/>
      <c r="C935" s="233"/>
      <c r="D935" s="233"/>
      <c r="E935" s="229"/>
      <c r="F935" s="229"/>
      <c r="G935" s="229"/>
      <c r="H935" s="229"/>
      <c r="I935" s="233"/>
      <c r="J935" s="229"/>
      <c r="K935" s="229"/>
      <c r="L935" s="229"/>
      <c r="M935" s="229"/>
      <c r="N935" s="229"/>
      <c r="O935" s="229"/>
      <c r="P935" s="229"/>
      <c r="Q935" s="229"/>
      <c r="R935" s="229"/>
      <c r="S935" s="229"/>
      <c r="T935" s="229"/>
      <c r="U935" s="229"/>
      <c r="V935" s="229"/>
      <c r="W935" s="229"/>
      <c r="X935" s="229"/>
      <c r="Y935" s="229"/>
      <c r="Z935" s="229"/>
    </row>
    <row r="936" spans="1:26" ht="25.5" customHeight="1">
      <c r="A936" s="229"/>
      <c r="B936" s="233"/>
      <c r="C936" s="233"/>
      <c r="D936" s="233"/>
      <c r="E936" s="229"/>
      <c r="F936" s="229"/>
      <c r="G936" s="229"/>
      <c r="H936" s="229"/>
      <c r="I936" s="233"/>
      <c r="J936" s="229"/>
      <c r="K936" s="229"/>
      <c r="L936" s="229"/>
      <c r="M936" s="229"/>
      <c r="N936" s="229"/>
      <c r="O936" s="229"/>
      <c r="P936" s="229"/>
      <c r="Q936" s="229"/>
      <c r="R936" s="229"/>
      <c r="S936" s="229"/>
      <c r="T936" s="229"/>
      <c r="U936" s="229"/>
      <c r="V936" s="229"/>
      <c r="W936" s="229"/>
      <c r="X936" s="229"/>
      <c r="Y936" s="229"/>
      <c r="Z936" s="229"/>
    </row>
    <row r="937" spans="1:26" ht="25.5" customHeight="1">
      <c r="A937" s="229"/>
      <c r="B937" s="233"/>
      <c r="C937" s="233"/>
      <c r="D937" s="233"/>
      <c r="E937" s="229"/>
      <c r="F937" s="229"/>
      <c r="G937" s="229"/>
      <c r="H937" s="229"/>
      <c r="I937" s="233"/>
      <c r="J937" s="229"/>
      <c r="K937" s="229"/>
      <c r="L937" s="229"/>
      <c r="M937" s="229"/>
      <c r="N937" s="229"/>
      <c r="O937" s="229"/>
      <c r="P937" s="229"/>
      <c r="Q937" s="229"/>
      <c r="R937" s="229"/>
      <c r="S937" s="229"/>
      <c r="T937" s="229"/>
      <c r="U937" s="229"/>
      <c r="V937" s="229"/>
      <c r="W937" s="229"/>
      <c r="X937" s="229"/>
      <c r="Y937" s="229"/>
      <c r="Z937" s="229"/>
    </row>
    <row r="938" spans="1:26" ht="25.5" customHeight="1">
      <c r="A938" s="229"/>
      <c r="B938" s="233"/>
      <c r="C938" s="233"/>
      <c r="D938" s="233"/>
      <c r="E938" s="229"/>
      <c r="F938" s="229"/>
      <c r="G938" s="229"/>
      <c r="H938" s="229"/>
      <c r="I938" s="233"/>
      <c r="J938" s="229"/>
      <c r="K938" s="229"/>
      <c r="L938" s="229"/>
      <c r="M938" s="229"/>
      <c r="N938" s="229"/>
      <c r="O938" s="229"/>
      <c r="P938" s="229"/>
      <c r="Q938" s="229"/>
      <c r="R938" s="229"/>
      <c r="S938" s="229"/>
      <c r="T938" s="229"/>
      <c r="U938" s="229"/>
      <c r="V938" s="229"/>
      <c r="W938" s="229"/>
      <c r="X938" s="229"/>
      <c r="Y938" s="229"/>
      <c r="Z938" s="229"/>
    </row>
    <row r="939" spans="1:26" ht="25.5" customHeight="1">
      <c r="A939" s="229"/>
      <c r="B939" s="233"/>
      <c r="C939" s="233"/>
      <c r="D939" s="233"/>
      <c r="E939" s="229"/>
      <c r="F939" s="229"/>
      <c r="G939" s="229"/>
      <c r="H939" s="229"/>
      <c r="I939" s="233"/>
      <c r="J939" s="229"/>
      <c r="K939" s="229"/>
      <c r="L939" s="229"/>
      <c r="M939" s="229"/>
      <c r="N939" s="229"/>
      <c r="O939" s="229"/>
      <c r="P939" s="229"/>
      <c r="Q939" s="229"/>
      <c r="R939" s="229"/>
      <c r="S939" s="229"/>
      <c r="T939" s="229"/>
      <c r="U939" s="229"/>
      <c r="V939" s="229"/>
      <c r="W939" s="229"/>
      <c r="X939" s="229"/>
      <c r="Y939" s="229"/>
      <c r="Z939" s="229"/>
    </row>
    <row r="940" spans="1:26" ht="25.5" customHeight="1">
      <c r="A940" s="229"/>
      <c r="B940" s="233"/>
      <c r="C940" s="233"/>
      <c r="D940" s="233"/>
      <c r="E940" s="229"/>
      <c r="F940" s="229"/>
      <c r="G940" s="229"/>
      <c r="H940" s="229"/>
      <c r="I940" s="233"/>
      <c r="J940" s="229"/>
      <c r="K940" s="229"/>
      <c r="L940" s="229"/>
      <c r="M940" s="229"/>
      <c r="N940" s="229"/>
      <c r="O940" s="229"/>
      <c r="P940" s="229"/>
      <c r="Q940" s="229"/>
      <c r="R940" s="229"/>
      <c r="S940" s="229"/>
      <c r="T940" s="229"/>
      <c r="U940" s="229"/>
      <c r="V940" s="229"/>
      <c r="W940" s="229"/>
      <c r="X940" s="229"/>
      <c r="Y940" s="229"/>
      <c r="Z940" s="229"/>
    </row>
    <row r="941" spans="1:26" ht="25.5" customHeight="1">
      <c r="A941" s="229"/>
      <c r="B941" s="233"/>
      <c r="C941" s="233"/>
      <c r="D941" s="233"/>
      <c r="E941" s="229"/>
      <c r="F941" s="229"/>
      <c r="G941" s="229"/>
      <c r="H941" s="229"/>
      <c r="I941" s="233"/>
      <c r="J941" s="229"/>
      <c r="K941" s="229"/>
      <c r="L941" s="229"/>
      <c r="M941" s="229"/>
      <c r="N941" s="229"/>
      <c r="O941" s="229"/>
      <c r="P941" s="229"/>
      <c r="Q941" s="229"/>
      <c r="R941" s="229"/>
      <c r="S941" s="229"/>
      <c r="T941" s="229"/>
      <c r="U941" s="229"/>
      <c r="V941" s="229"/>
      <c r="W941" s="229"/>
      <c r="X941" s="229"/>
      <c r="Y941" s="229"/>
      <c r="Z941" s="229"/>
    </row>
    <row r="942" spans="1:26" ht="25.5" customHeight="1">
      <c r="A942" s="229"/>
      <c r="B942" s="233"/>
      <c r="C942" s="233"/>
      <c r="D942" s="233"/>
      <c r="E942" s="229"/>
      <c r="F942" s="229"/>
      <c r="G942" s="229"/>
      <c r="H942" s="229"/>
      <c r="I942" s="233"/>
      <c r="J942" s="229"/>
      <c r="K942" s="229"/>
      <c r="L942" s="229"/>
      <c r="M942" s="229"/>
      <c r="N942" s="229"/>
      <c r="O942" s="229"/>
      <c r="P942" s="229"/>
      <c r="Q942" s="229"/>
      <c r="R942" s="229"/>
      <c r="S942" s="229"/>
      <c r="T942" s="229"/>
      <c r="U942" s="229"/>
      <c r="V942" s="229"/>
      <c r="W942" s="229"/>
      <c r="X942" s="229"/>
      <c r="Y942" s="229"/>
      <c r="Z942" s="229"/>
    </row>
    <row r="943" spans="1:26" ht="25.5" customHeight="1">
      <c r="A943" s="229"/>
      <c r="B943" s="233"/>
      <c r="C943" s="233"/>
      <c r="D943" s="233"/>
      <c r="E943" s="229"/>
      <c r="F943" s="229"/>
      <c r="G943" s="229"/>
      <c r="H943" s="229"/>
      <c r="I943" s="233"/>
      <c r="J943" s="229"/>
      <c r="K943" s="229"/>
      <c r="L943" s="229"/>
      <c r="M943" s="229"/>
      <c r="N943" s="229"/>
      <c r="O943" s="229"/>
      <c r="P943" s="229"/>
      <c r="Q943" s="229"/>
      <c r="R943" s="229"/>
      <c r="S943" s="229"/>
      <c r="T943" s="229"/>
      <c r="U943" s="229"/>
      <c r="V943" s="229"/>
      <c r="W943" s="229"/>
      <c r="X943" s="229"/>
      <c r="Y943" s="229"/>
      <c r="Z943" s="229"/>
    </row>
    <row r="944" spans="1:26" ht="25.5" customHeight="1">
      <c r="A944" s="229"/>
      <c r="B944" s="233"/>
      <c r="C944" s="233"/>
      <c r="D944" s="233"/>
      <c r="E944" s="229"/>
      <c r="F944" s="229"/>
      <c r="G944" s="229"/>
      <c r="H944" s="229"/>
      <c r="I944" s="233"/>
      <c r="J944" s="229"/>
      <c r="K944" s="229"/>
      <c r="L944" s="229"/>
      <c r="M944" s="229"/>
      <c r="N944" s="229"/>
      <c r="O944" s="229"/>
      <c r="P944" s="229"/>
      <c r="Q944" s="229"/>
      <c r="R944" s="229"/>
      <c r="S944" s="229"/>
      <c r="T944" s="229"/>
      <c r="U944" s="229"/>
      <c r="V944" s="229"/>
      <c r="W944" s="229"/>
      <c r="X944" s="229"/>
      <c r="Y944" s="229"/>
      <c r="Z944" s="229"/>
    </row>
    <row r="945" spans="1:26" ht="25.5" customHeight="1">
      <c r="A945" s="229"/>
      <c r="B945" s="233"/>
      <c r="C945" s="233"/>
      <c r="D945" s="233"/>
      <c r="E945" s="229"/>
      <c r="F945" s="229"/>
      <c r="G945" s="229"/>
      <c r="H945" s="229"/>
      <c r="I945" s="233"/>
      <c r="J945" s="229"/>
      <c r="K945" s="229"/>
      <c r="L945" s="229"/>
      <c r="M945" s="229"/>
      <c r="N945" s="229"/>
      <c r="O945" s="229"/>
      <c r="P945" s="229"/>
      <c r="Q945" s="229"/>
      <c r="R945" s="229"/>
      <c r="S945" s="229"/>
      <c r="T945" s="229"/>
      <c r="U945" s="229"/>
      <c r="V945" s="229"/>
      <c r="W945" s="229"/>
      <c r="X945" s="229"/>
      <c r="Y945" s="229"/>
      <c r="Z945" s="229"/>
    </row>
    <row r="946" spans="1:26" ht="25.5" customHeight="1">
      <c r="A946" s="229"/>
      <c r="B946" s="233"/>
      <c r="C946" s="233"/>
      <c r="D946" s="233"/>
      <c r="E946" s="229"/>
      <c r="F946" s="229"/>
      <c r="G946" s="229"/>
      <c r="H946" s="229"/>
      <c r="I946" s="233"/>
      <c r="J946" s="229"/>
      <c r="K946" s="229"/>
      <c r="L946" s="229"/>
      <c r="M946" s="229"/>
      <c r="N946" s="229"/>
      <c r="O946" s="229"/>
      <c r="P946" s="229"/>
      <c r="Q946" s="229"/>
      <c r="R946" s="229"/>
      <c r="S946" s="229"/>
      <c r="T946" s="229"/>
      <c r="U946" s="229"/>
      <c r="V946" s="229"/>
      <c r="W946" s="229"/>
      <c r="X946" s="229"/>
      <c r="Y946" s="229"/>
      <c r="Z946" s="229"/>
    </row>
    <row r="947" spans="1:26" ht="25.5" customHeight="1">
      <c r="A947" s="229"/>
      <c r="B947" s="233"/>
      <c r="C947" s="233"/>
      <c r="D947" s="233"/>
      <c r="E947" s="229"/>
      <c r="F947" s="229"/>
      <c r="G947" s="229"/>
      <c r="H947" s="229"/>
      <c r="I947" s="233"/>
      <c r="J947" s="229"/>
      <c r="K947" s="229"/>
      <c r="L947" s="229"/>
      <c r="M947" s="229"/>
      <c r="N947" s="229"/>
      <c r="O947" s="229"/>
      <c r="P947" s="229"/>
      <c r="Q947" s="229"/>
      <c r="R947" s="229"/>
      <c r="S947" s="229"/>
      <c r="T947" s="229"/>
      <c r="U947" s="229"/>
      <c r="V947" s="229"/>
      <c r="W947" s="229"/>
      <c r="X947" s="229"/>
      <c r="Y947" s="229"/>
      <c r="Z947" s="229"/>
    </row>
    <row r="948" spans="1:26" ht="25.5" customHeight="1">
      <c r="A948" s="229"/>
      <c r="B948" s="233"/>
      <c r="C948" s="233"/>
      <c r="D948" s="233"/>
      <c r="E948" s="229"/>
      <c r="F948" s="229"/>
      <c r="G948" s="229"/>
      <c r="H948" s="229"/>
      <c r="I948" s="233"/>
      <c r="J948" s="229"/>
      <c r="K948" s="229"/>
      <c r="L948" s="229"/>
      <c r="M948" s="229"/>
      <c r="N948" s="229"/>
      <c r="O948" s="229"/>
      <c r="P948" s="229"/>
      <c r="Q948" s="229"/>
      <c r="R948" s="229"/>
      <c r="S948" s="229"/>
      <c r="T948" s="229"/>
      <c r="U948" s="229"/>
      <c r="V948" s="229"/>
      <c r="W948" s="229"/>
      <c r="X948" s="229"/>
      <c r="Y948" s="229"/>
      <c r="Z948" s="229"/>
    </row>
    <row r="949" spans="1:26" ht="25.5" customHeight="1">
      <c r="A949" s="229"/>
      <c r="B949" s="233"/>
      <c r="C949" s="233"/>
      <c r="D949" s="233"/>
      <c r="E949" s="229"/>
      <c r="F949" s="229"/>
      <c r="G949" s="229"/>
      <c r="H949" s="229"/>
      <c r="I949" s="233"/>
      <c r="J949" s="229"/>
      <c r="K949" s="229"/>
      <c r="L949" s="229"/>
      <c r="M949" s="229"/>
      <c r="N949" s="229"/>
      <c r="O949" s="229"/>
      <c r="P949" s="229"/>
      <c r="Q949" s="229"/>
      <c r="R949" s="229"/>
      <c r="S949" s="229"/>
      <c r="T949" s="229"/>
      <c r="U949" s="229"/>
      <c r="V949" s="229"/>
      <c r="W949" s="229"/>
      <c r="X949" s="229"/>
      <c r="Y949" s="229"/>
      <c r="Z949" s="229"/>
    </row>
    <row r="950" spans="1:26" ht="25.5" customHeight="1">
      <c r="A950" s="229"/>
      <c r="B950" s="233"/>
      <c r="C950" s="233"/>
      <c r="D950" s="233"/>
      <c r="E950" s="229"/>
      <c r="F950" s="229"/>
      <c r="G950" s="229"/>
      <c r="H950" s="229"/>
      <c r="I950" s="233"/>
      <c r="J950" s="229"/>
      <c r="K950" s="229"/>
      <c r="L950" s="229"/>
      <c r="M950" s="229"/>
      <c r="N950" s="229"/>
      <c r="O950" s="229"/>
      <c r="P950" s="229"/>
      <c r="Q950" s="229"/>
      <c r="R950" s="229"/>
      <c r="S950" s="229"/>
      <c r="T950" s="229"/>
      <c r="U950" s="229"/>
      <c r="V950" s="229"/>
      <c r="W950" s="229"/>
      <c r="X950" s="229"/>
      <c r="Y950" s="229"/>
      <c r="Z950" s="229"/>
    </row>
    <row r="951" spans="1:26" ht="25.5" customHeight="1">
      <c r="A951" s="229"/>
      <c r="B951" s="233"/>
      <c r="C951" s="233"/>
      <c r="D951" s="233"/>
      <c r="E951" s="229"/>
      <c r="F951" s="229"/>
      <c r="G951" s="229"/>
      <c r="H951" s="229"/>
      <c r="I951" s="233"/>
      <c r="J951" s="229"/>
      <c r="K951" s="229"/>
      <c r="L951" s="229"/>
      <c r="M951" s="229"/>
      <c r="N951" s="229"/>
      <c r="O951" s="229"/>
      <c r="P951" s="229"/>
      <c r="Q951" s="229"/>
      <c r="R951" s="229"/>
      <c r="S951" s="229"/>
      <c r="T951" s="229"/>
      <c r="U951" s="229"/>
      <c r="V951" s="229"/>
      <c r="W951" s="229"/>
      <c r="X951" s="229"/>
      <c r="Y951" s="229"/>
      <c r="Z951" s="229"/>
    </row>
    <row r="952" spans="1:26" ht="25.5" customHeight="1">
      <c r="A952" s="229"/>
      <c r="B952" s="233"/>
      <c r="C952" s="233"/>
      <c r="D952" s="233"/>
      <c r="E952" s="229"/>
      <c r="F952" s="229"/>
      <c r="G952" s="229"/>
      <c r="H952" s="229"/>
      <c r="I952" s="233"/>
      <c r="J952" s="229"/>
      <c r="K952" s="229"/>
      <c r="L952" s="229"/>
      <c r="M952" s="229"/>
      <c r="N952" s="229"/>
      <c r="O952" s="229"/>
      <c r="P952" s="229"/>
      <c r="Q952" s="229"/>
      <c r="R952" s="229"/>
      <c r="S952" s="229"/>
      <c r="T952" s="229"/>
      <c r="U952" s="229"/>
      <c r="V952" s="229"/>
      <c r="W952" s="229"/>
      <c r="X952" s="229"/>
      <c r="Y952" s="229"/>
      <c r="Z952" s="229"/>
    </row>
    <row r="953" spans="1:26" ht="25.5" customHeight="1">
      <c r="A953" s="229"/>
      <c r="B953" s="233"/>
      <c r="C953" s="233"/>
      <c r="D953" s="233"/>
      <c r="E953" s="229"/>
      <c r="F953" s="229"/>
      <c r="G953" s="229"/>
      <c r="H953" s="229"/>
      <c r="I953" s="233"/>
      <c r="J953" s="229"/>
      <c r="K953" s="229"/>
      <c r="L953" s="229"/>
      <c r="M953" s="229"/>
      <c r="N953" s="229"/>
      <c r="O953" s="229"/>
      <c r="P953" s="229"/>
      <c r="Q953" s="229"/>
      <c r="R953" s="229"/>
      <c r="S953" s="229"/>
      <c r="T953" s="229"/>
      <c r="U953" s="229"/>
      <c r="V953" s="229"/>
      <c r="W953" s="229"/>
      <c r="X953" s="229"/>
      <c r="Y953" s="229"/>
      <c r="Z953" s="229"/>
    </row>
    <row r="954" spans="1:26" ht="25.5" customHeight="1">
      <c r="A954" s="229"/>
      <c r="B954" s="233"/>
      <c r="C954" s="233"/>
      <c r="D954" s="233"/>
      <c r="E954" s="229"/>
      <c r="F954" s="229"/>
      <c r="G954" s="229"/>
      <c r="H954" s="229"/>
      <c r="I954" s="233"/>
      <c r="J954" s="229"/>
      <c r="K954" s="229"/>
      <c r="L954" s="229"/>
      <c r="M954" s="229"/>
      <c r="N954" s="229"/>
      <c r="O954" s="229"/>
      <c r="P954" s="229"/>
      <c r="Q954" s="229"/>
      <c r="R954" s="229"/>
      <c r="S954" s="229"/>
      <c r="T954" s="229"/>
      <c r="U954" s="229"/>
      <c r="V954" s="229"/>
      <c r="W954" s="229"/>
      <c r="X954" s="229"/>
      <c r="Y954" s="229"/>
      <c r="Z954" s="229"/>
    </row>
    <row r="955" spans="1:26" ht="25.5" customHeight="1">
      <c r="A955" s="229"/>
      <c r="B955" s="233"/>
      <c r="C955" s="233"/>
      <c r="D955" s="233"/>
      <c r="E955" s="229"/>
      <c r="F955" s="229"/>
      <c r="G955" s="229"/>
      <c r="H955" s="229"/>
      <c r="I955" s="233"/>
      <c r="J955" s="229"/>
      <c r="K955" s="229"/>
      <c r="L955" s="229"/>
      <c r="M955" s="229"/>
      <c r="N955" s="229"/>
      <c r="O955" s="229"/>
      <c r="P955" s="229"/>
      <c r="Q955" s="229"/>
      <c r="R955" s="229"/>
      <c r="S955" s="229"/>
      <c r="T955" s="229"/>
      <c r="U955" s="229"/>
      <c r="V955" s="229"/>
      <c r="W955" s="229"/>
      <c r="X955" s="229"/>
      <c r="Y955" s="229"/>
      <c r="Z955" s="229"/>
    </row>
    <row r="956" spans="1:26" ht="25.5" customHeight="1">
      <c r="A956" s="229"/>
      <c r="B956" s="233"/>
      <c r="C956" s="233"/>
      <c r="D956" s="233"/>
      <c r="E956" s="229"/>
      <c r="F956" s="229"/>
      <c r="G956" s="229"/>
      <c r="H956" s="229"/>
      <c r="I956" s="233"/>
      <c r="J956" s="229"/>
      <c r="K956" s="229"/>
      <c r="L956" s="229"/>
      <c r="M956" s="229"/>
      <c r="N956" s="229"/>
      <c r="O956" s="229"/>
      <c r="P956" s="229"/>
      <c r="Q956" s="229"/>
      <c r="R956" s="229"/>
      <c r="S956" s="229"/>
      <c r="T956" s="229"/>
      <c r="U956" s="229"/>
      <c r="V956" s="229"/>
      <c r="W956" s="229"/>
      <c r="X956" s="229"/>
      <c r="Y956" s="229"/>
      <c r="Z956" s="229"/>
    </row>
    <row r="957" spans="1:26" ht="25.5" customHeight="1">
      <c r="A957" s="229"/>
      <c r="B957" s="233"/>
      <c r="C957" s="233"/>
      <c r="D957" s="233"/>
      <c r="E957" s="229"/>
      <c r="F957" s="229"/>
      <c r="G957" s="229"/>
      <c r="H957" s="229"/>
      <c r="I957" s="233"/>
      <c r="J957" s="229"/>
      <c r="K957" s="229"/>
      <c r="L957" s="229"/>
      <c r="M957" s="229"/>
      <c r="N957" s="229"/>
      <c r="O957" s="229"/>
      <c r="P957" s="229"/>
      <c r="Q957" s="229"/>
      <c r="R957" s="229"/>
      <c r="S957" s="229"/>
      <c r="T957" s="229"/>
      <c r="U957" s="229"/>
      <c r="V957" s="229"/>
      <c r="W957" s="229"/>
      <c r="X957" s="229"/>
      <c r="Y957" s="229"/>
      <c r="Z957" s="229"/>
    </row>
    <row r="958" spans="1:26" ht="25.5" customHeight="1">
      <c r="A958" s="229"/>
      <c r="B958" s="233"/>
      <c r="C958" s="233"/>
      <c r="D958" s="233"/>
      <c r="E958" s="229"/>
      <c r="F958" s="229"/>
      <c r="G958" s="229"/>
      <c r="H958" s="229"/>
      <c r="I958" s="233"/>
      <c r="J958" s="229"/>
      <c r="K958" s="229"/>
      <c r="L958" s="229"/>
      <c r="M958" s="229"/>
      <c r="N958" s="229"/>
      <c r="O958" s="229"/>
      <c r="P958" s="229"/>
      <c r="Q958" s="229"/>
      <c r="R958" s="229"/>
      <c r="S958" s="229"/>
      <c r="T958" s="229"/>
      <c r="U958" s="229"/>
      <c r="V958" s="229"/>
      <c r="W958" s="229"/>
      <c r="X958" s="229"/>
      <c r="Y958" s="229"/>
      <c r="Z958" s="229"/>
    </row>
    <row r="959" spans="1:26" ht="25.5" customHeight="1">
      <c r="A959" s="229"/>
      <c r="B959" s="233"/>
      <c r="C959" s="233"/>
      <c r="D959" s="233"/>
      <c r="E959" s="229"/>
      <c r="F959" s="229"/>
      <c r="G959" s="229"/>
      <c r="H959" s="229"/>
      <c r="I959" s="233"/>
      <c r="J959" s="229"/>
      <c r="K959" s="229"/>
      <c r="L959" s="229"/>
      <c r="M959" s="229"/>
      <c r="N959" s="229"/>
      <c r="O959" s="229"/>
      <c r="P959" s="229"/>
      <c r="Q959" s="229"/>
      <c r="R959" s="229"/>
      <c r="S959" s="229"/>
      <c r="T959" s="229"/>
      <c r="U959" s="229"/>
      <c r="V959" s="229"/>
      <c r="W959" s="229"/>
      <c r="X959" s="229"/>
      <c r="Y959" s="229"/>
      <c r="Z959" s="229"/>
    </row>
    <row r="960" spans="1:26" ht="25.5" customHeight="1">
      <c r="A960" s="229"/>
      <c r="B960" s="233"/>
      <c r="C960" s="233"/>
      <c r="D960" s="233"/>
      <c r="E960" s="229"/>
      <c r="F960" s="229"/>
      <c r="G960" s="229"/>
      <c r="H960" s="229"/>
      <c r="I960" s="233"/>
      <c r="J960" s="229"/>
      <c r="K960" s="229"/>
      <c r="L960" s="229"/>
      <c r="M960" s="229"/>
      <c r="N960" s="229"/>
      <c r="O960" s="229"/>
      <c r="P960" s="229"/>
      <c r="Q960" s="229"/>
      <c r="R960" s="229"/>
      <c r="S960" s="229"/>
      <c r="T960" s="229"/>
      <c r="U960" s="229"/>
      <c r="V960" s="229"/>
      <c r="W960" s="229"/>
      <c r="X960" s="229"/>
      <c r="Y960" s="229"/>
      <c r="Z960" s="229"/>
    </row>
    <row r="961" spans="1:26" ht="25.5" customHeight="1">
      <c r="A961" s="229"/>
      <c r="B961" s="233"/>
      <c r="C961" s="233"/>
      <c r="D961" s="233"/>
      <c r="E961" s="229"/>
      <c r="F961" s="229"/>
      <c r="G961" s="229"/>
      <c r="H961" s="229"/>
      <c r="I961" s="233"/>
      <c r="J961" s="229"/>
      <c r="K961" s="229"/>
      <c r="L961" s="229"/>
      <c r="M961" s="229"/>
      <c r="N961" s="229"/>
      <c r="O961" s="229"/>
      <c r="P961" s="229"/>
      <c r="Q961" s="229"/>
      <c r="R961" s="229"/>
      <c r="S961" s="229"/>
      <c r="T961" s="229"/>
      <c r="U961" s="229"/>
      <c r="V961" s="229"/>
      <c r="W961" s="229"/>
      <c r="X961" s="229"/>
      <c r="Y961" s="229"/>
      <c r="Z961" s="229"/>
    </row>
    <row r="962" spans="1:26" ht="25.5" customHeight="1">
      <c r="A962" s="229"/>
      <c r="B962" s="233"/>
      <c r="C962" s="233"/>
      <c r="D962" s="233"/>
      <c r="E962" s="229"/>
      <c r="F962" s="229"/>
      <c r="G962" s="229"/>
      <c r="H962" s="229"/>
      <c r="I962" s="233"/>
      <c r="J962" s="229"/>
      <c r="K962" s="229"/>
      <c r="L962" s="229"/>
      <c r="M962" s="229"/>
      <c r="N962" s="229"/>
      <c r="O962" s="229"/>
      <c r="P962" s="229"/>
      <c r="Q962" s="229"/>
      <c r="R962" s="229"/>
      <c r="S962" s="229"/>
      <c r="T962" s="229"/>
      <c r="U962" s="229"/>
      <c r="V962" s="229"/>
      <c r="W962" s="229"/>
      <c r="X962" s="229"/>
      <c r="Y962" s="229"/>
      <c r="Z962" s="229"/>
    </row>
    <row r="963" spans="1:26" ht="25.5" customHeight="1">
      <c r="A963" s="229"/>
      <c r="B963" s="233"/>
      <c r="C963" s="233"/>
      <c r="D963" s="233"/>
      <c r="E963" s="229"/>
      <c r="F963" s="229"/>
      <c r="G963" s="229"/>
      <c r="H963" s="229"/>
      <c r="I963" s="233"/>
      <c r="J963" s="229"/>
      <c r="K963" s="229"/>
      <c r="L963" s="229"/>
      <c r="M963" s="229"/>
      <c r="N963" s="229"/>
      <c r="O963" s="229"/>
      <c r="P963" s="229"/>
      <c r="Q963" s="229"/>
      <c r="R963" s="229"/>
      <c r="S963" s="229"/>
      <c r="T963" s="229"/>
      <c r="U963" s="229"/>
      <c r="V963" s="229"/>
      <c r="W963" s="229"/>
      <c r="X963" s="229"/>
      <c r="Y963" s="229"/>
      <c r="Z963" s="229"/>
    </row>
    <row r="964" spans="1:26" ht="25.5" customHeight="1">
      <c r="A964" s="229"/>
      <c r="B964" s="233"/>
      <c r="C964" s="233"/>
      <c r="D964" s="233"/>
      <c r="E964" s="229"/>
      <c r="F964" s="229"/>
      <c r="G964" s="229"/>
      <c r="H964" s="229"/>
      <c r="I964" s="233"/>
      <c r="J964" s="229"/>
      <c r="K964" s="229"/>
      <c r="L964" s="229"/>
      <c r="M964" s="229"/>
      <c r="N964" s="229"/>
      <c r="O964" s="229"/>
      <c r="P964" s="229"/>
      <c r="Q964" s="229"/>
      <c r="R964" s="229"/>
      <c r="S964" s="229"/>
      <c r="T964" s="229"/>
      <c r="U964" s="229"/>
      <c r="V964" s="229"/>
      <c r="W964" s="229"/>
      <c r="X964" s="229"/>
      <c r="Y964" s="229"/>
      <c r="Z964" s="229"/>
    </row>
    <row r="965" spans="1:26" ht="25.5" customHeight="1">
      <c r="A965" s="229"/>
      <c r="B965" s="233"/>
      <c r="C965" s="233"/>
      <c r="D965" s="233"/>
      <c r="E965" s="229"/>
      <c r="F965" s="229"/>
      <c r="G965" s="229"/>
      <c r="H965" s="229"/>
      <c r="I965" s="233"/>
      <c r="J965" s="229"/>
      <c r="K965" s="229"/>
      <c r="L965" s="229"/>
      <c r="M965" s="229"/>
      <c r="N965" s="229"/>
      <c r="O965" s="229"/>
      <c r="P965" s="229"/>
      <c r="Q965" s="229"/>
      <c r="R965" s="229"/>
      <c r="S965" s="229"/>
      <c r="T965" s="229"/>
      <c r="U965" s="229"/>
      <c r="V965" s="229"/>
      <c r="W965" s="229"/>
      <c r="X965" s="229"/>
      <c r="Y965" s="229"/>
      <c r="Z965" s="229"/>
    </row>
    <row r="966" spans="1:26" ht="25.5" customHeight="1">
      <c r="A966" s="229"/>
      <c r="B966" s="233"/>
      <c r="C966" s="233"/>
      <c r="D966" s="233"/>
      <c r="E966" s="229"/>
      <c r="F966" s="229"/>
      <c r="G966" s="229"/>
      <c r="H966" s="229"/>
      <c r="I966" s="233"/>
      <c r="J966" s="229"/>
      <c r="K966" s="229"/>
      <c r="L966" s="229"/>
      <c r="M966" s="229"/>
      <c r="N966" s="229"/>
      <c r="O966" s="229"/>
      <c r="P966" s="229"/>
      <c r="Q966" s="229"/>
      <c r="R966" s="229"/>
      <c r="S966" s="229"/>
      <c r="T966" s="229"/>
      <c r="U966" s="229"/>
      <c r="V966" s="229"/>
      <c r="W966" s="229"/>
      <c r="X966" s="229"/>
      <c r="Y966" s="229"/>
      <c r="Z966" s="229"/>
    </row>
    <row r="967" spans="1:26" ht="25.5" customHeight="1">
      <c r="A967" s="229"/>
      <c r="B967" s="233"/>
      <c r="C967" s="233"/>
      <c r="D967" s="233"/>
      <c r="E967" s="229"/>
      <c r="F967" s="229"/>
      <c r="G967" s="229"/>
      <c r="H967" s="229"/>
      <c r="I967" s="233"/>
      <c r="J967" s="229"/>
      <c r="K967" s="229"/>
      <c r="L967" s="229"/>
      <c r="M967" s="229"/>
      <c r="N967" s="229"/>
      <c r="O967" s="229"/>
      <c r="P967" s="229"/>
      <c r="Q967" s="229"/>
      <c r="R967" s="229"/>
      <c r="S967" s="229"/>
      <c r="T967" s="229"/>
      <c r="U967" s="229"/>
      <c r="V967" s="229"/>
      <c r="W967" s="229"/>
      <c r="X967" s="229"/>
      <c r="Y967" s="229"/>
      <c r="Z967" s="229"/>
    </row>
    <row r="968" spans="1:26" ht="25.5" customHeight="1">
      <c r="A968" s="229"/>
      <c r="B968" s="233"/>
      <c r="C968" s="233"/>
      <c r="D968" s="233"/>
      <c r="E968" s="229"/>
      <c r="F968" s="229"/>
      <c r="G968" s="229"/>
      <c r="H968" s="229"/>
      <c r="I968" s="233"/>
      <c r="J968" s="229"/>
      <c r="K968" s="229"/>
      <c r="L968" s="229"/>
      <c r="M968" s="229"/>
      <c r="N968" s="229"/>
      <c r="O968" s="229"/>
      <c r="P968" s="229"/>
      <c r="Q968" s="229"/>
      <c r="R968" s="229"/>
      <c r="S968" s="229"/>
      <c r="T968" s="229"/>
      <c r="U968" s="229"/>
      <c r="V968" s="229"/>
      <c r="W968" s="229"/>
      <c r="X968" s="229"/>
      <c r="Y968" s="229"/>
      <c r="Z968" s="229"/>
    </row>
    <row r="969" spans="1:26" ht="25.5" customHeight="1">
      <c r="A969" s="229"/>
      <c r="B969" s="233"/>
      <c r="C969" s="233"/>
      <c r="D969" s="233"/>
      <c r="E969" s="229"/>
      <c r="F969" s="229"/>
      <c r="G969" s="229"/>
      <c r="H969" s="229"/>
      <c r="I969" s="233"/>
      <c r="J969" s="229"/>
      <c r="K969" s="229"/>
      <c r="L969" s="229"/>
      <c r="M969" s="229"/>
      <c r="N969" s="229"/>
      <c r="O969" s="229"/>
      <c r="P969" s="229"/>
      <c r="Q969" s="229"/>
      <c r="R969" s="229"/>
      <c r="S969" s="229"/>
      <c r="T969" s="229"/>
      <c r="U969" s="229"/>
      <c r="V969" s="229"/>
      <c r="W969" s="229"/>
      <c r="X969" s="229"/>
      <c r="Y969" s="229"/>
      <c r="Z969" s="229"/>
    </row>
    <row r="970" spans="1:26" ht="25.5" customHeight="1">
      <c r="A970" s="229"/>
      <c r="B970" s="233"/>
      <c r="C970" s="233"/>
      <c r="D970" s="233"/>
      <c r="E970" s="229"/>
      <c r="F970" s="229"/>
      <c r="G970" s="229"/>
      <c r="H970" s="229"/>
      <c r="I970" s="233"/>
      <c r="J970" s="229"/>
      <c r="K970" s="229"/>
      <c r="L970" s="229"/>
      <c r="M970" s="229"/>
      <c r="N970" s="229"/>
      <c r="O970" s="229"/>
      <c r="P970" s="229"/>
      <c r="Q970" s="229"/>
      <c r="R970" s="229"/>
      <c r="S970" s="229"/>
      <c r="T970" s="229"/>
      <c r="U970" s="229"/>
      <c r="V970" s="229"/>
      <c r="W970" s="229"/>
      <c r="X970" s="229"/>
      <c r="Y970" s="229"/>
      <c r="Z970" s="229"/>
    </row>
    <row r="971" spans="1:26" ht="25.5" customHeight="1">
      <c r="A971" s="229"/>
      <c r="B971" s="233"/>
      <c r="C971" s="233"/>
      <c r="D971" s="233"/>
      <c r="E971" s="229"/>
      <c r="F971" s="229"/>
      <c r="G971" s="229"/>
      <c r="H971" s="229"/>
      <c r="I971" s="233"/>
      <c r="J971" s="229"/>
      <c r="K971" s="229"/>
      <c r="L971" s="229"/>
      <c r="M971" s="229"/>
      <c r="N971" s="229"/>
      <c r="O971" s="229"/>
      <c r="P971" s="229"/>
      <c r="Q971" s="229"/>
      <c r="R971" s="229"/>
      <c r="S971" s="229"/>
      <c r="T971" s="229"/>
      <c r="U971" s="229"/>
      <c r="V971" s="229"/>
      <c r="W971" s="229"/>
      <c r="X971" s="229"/>
      <c r="Y971" s="229"/>
      <c r="Z971" s="229"/>
    </row>
    <row r="972" spans="1:26" ht="25.5" customHeight="1">
      <c r="A972" s="229"/>
      <c r="B972" s="233"/>
      <c r="C972" s="233"/>
      <c r="D972" s="233"/>
      <c r="E972" s="229"/>
      <c r="F972" s="229"/>
      <c r="G972" s="229"/>
      <c r="H972" s="229"/>
      <c r="I972" s="233"/>
      <c r="J972" s="229"/>
      <c r="K972" s="229"/>
      <c r="L972" s="229"/>
      <c r="M972" s="229"/>
      <c r="N972" s="229"/>
      <c r="O972" s="229"/>
      <c r="P972" s="229"/>
      <c r="Q972" s="229"/>
      <c r="R972" s="229"/>
      <c r="S972" s="229"/>
      <c r="T972" s="229"/>
      <c r="U972" s="229"/>
      <c r="V972" s="229"/>
      <c r="W972" s="229"/>
      <c r="X972" s="229"/>
      <c r="Y972" s="229"/>
      <c r="Z972" s="229"/>
    </row>
    <row r="973" spans="1:26" ht="25.5" customHeight="1">
      <c r="A973" s="229"/>
      <c r="B973" s="233"/>
      <c r="C973" s="233"/>
      <c r="D973" s="233"/>
      <c r="E973" s="229"/>
      <c r="F973" s="229"/>
      <c r="G973" s="229"/>
      <c r="H973" s="229"/>
      <c r="I973" s="233"/>
      <c r="J973" s="229"/>
      <c r="K973" s="229"/>
      <c r="L973" s="229"/>
      <c r="M973" s="229"/>
      <c r="N973" s="229"/>
      <c r="O973" s="229"/>
      <c r="P973" s="229"/>
      <c r="Q973" s="229"/>
      <c r="R973" s="229"/>
      <c r="S973" s="229"/>
      <c r="T973" s="229"/>
      <c r="U973" s="229"/>
      <c r="V973" s="229"/>
      <c r="W973" s="229"/>
      <c r="X973" s="229"/>
      <c r="Y973" s="229"/>
      <c r="Z973" s="229"/>
    </row>
    <row r="974" spans="1:26" ht="25.5" customHeight="1">
      <c r="A974" s="229"/>
      <c r="B974" s="233"/>
      <c r="C974" s="233"/>
      <c r="D974" s="233"/>
      <c r="E974" s="229"/>
      <c r="F974" s="229"/>
      <c r="G974" s="229"/>
      <c r="H974" s="229"/>
      <c r="I974" s="233"/>
      <c r="J974" s="229"/>
      <c r="K974" s="229"/>
      <c r="L974" s="229"/>
      <c r="M974" s="229"/>
      <c r="N974" s="229"/>
      <c r="O974" s="229"/>
      <c r="P974" s="229"/>
      <c r="Q974" s="229"/>
      <c r="R974" s="229"/>
      <c r="S974" s="229"/>
      <c r="T974" s="229"/>
      <c r="U974" s="229"/>
      <c r="V974" s="229"/>
      <c r="W974" s="229"/>
      <c r="X974" s="229"/>
      <c r="Y974" s="229"/>
      <c r="Z974" s="229"/>
    </row>
    <row r="975" spans="1:26" ht="25.5" customHeight="1">
      <c r="A975" s="229"/>
      <c r="B975" s="233"/>
      <c r="C975" s="233"/>
      <c r="D975" s="233"/>
      <c r="E975" s="229"/>
      <c r="F975" s="229"/>
      <c r="G975" s="229"/>
      <c r="H975" s="229"/>
      <c r="I975" s="233"/>
      <c r="J975" s="229"/>
      <c r="K975" s="229"/>
      <c r="L975" s="229"/>
      <c r="M975" s="229"/>
      <c r="N975" s="229"/>
      <c r="O975" s="229"/>
      <c r="P975" s="229"/>
      <c r="Q975" s="229"/>
      <c r="R975" s="229"/>
      <c r="S975" s="229"/>
      <c r="T975" s="229"/>
      <c r="U975" s="229"/>
      <c r="V975" s="229"/>
      <c r="W975" s="229"/>
      <c r="X975" s="229"/>
      <c r="Y975" s="229"/>
      <c r="Z975" s="229"/>
    </row>
    <row r="976" spans="1:26" ht="25.5" customHeight="1">
      <c r="A976" s="229"/>
      <c r="B976" s="233"/>
      <c r="C976" s="233"/>
      <c r="D976" s="233"/>
      <c r="E976" s="229"/>
      <c r="F976" s="229"/>
      <c r="G976" s="229"/>
      <c r="H976" s="229"/>
      <c r="I976" s="233"/>
      <c r="J976" s="229"/>
      <c r="K976" s="229"/>
      <c r="L976" s="229"/>
      <c r="M976" s="229"/>
      <c r="N976" s="229"/>
      <c r="O976" s="229"/>
      <c r="P976" s="229"/>
      <c r="Q976" s="229"/>
      <c r="R976" s="229"/>
      <c r="S976" s="229"/>
      <c r="T976" s="229"/>
      <c r="U976" s="229"/>
      <c r="V976" s="229"/>
      <c r="W976" s="229"/>
      <c r="X976" s="229"/>
      <c r="Y976" s="229"/>
      <c r="Z976" s="229"/>
    </row>
    <row r="977" spans="1:26" ht="25.5" customHeight="1">
      <c r="A977" s="229"/>
      <c r="B977" s="233"/>
      <c r="C977" s="233"/>
      <c r="D977" s="233"/>
      <c r="E977" s="229"/>
      <c r="F977" s="229"/>
      <c r="G977" s="229"/>
      <c r="H977" s="229"/>
      <c r="I977" s="233"/>
      <c r="J977" s="229"/>
      <c r="K977" s="229"/>
      <c r="L977" s="229"/>
      <c r="M977" s="229"/>
      <c r="N977" s="229"/>
      <c r="O977" s="229"/>
      <c r="P977" s="229"/>
      <c r="Q977" s="229"/>
      <c r="R977" s="229"/>
      <c r="S977" s="229"/>
      <c r="T977" s="229"/>
      <c r="U977" s="229"/>
      <c r="V977" s="229"/>
      <c r="W977" s="229"/>
      <c r="X977" s="229"/>
      <c r="Y977" s="229"/>
      <c r="Z977" s="229"/>
    </row>
    <row r="978" spans="1:26" ht="25.5" customHeight="1">
      <c r="A978" s="229"/>
      <c r="B978" s="233"/>
      <c r="C978" s="233"/>
      <c r="D978" s="233"/>
      <c r="E978" s="229"/>
      <c r="F978" s="229"/>
      <c r="G978" s="229"/>
      <c r="H978" s="229"/>
      <c r="I978" s="233"/>
      <c r="J978" s="229"/>
      <c r="K978" s="229"/>
      <c r="L978" s="229"/>
      <c r="M978" s="229"/>
      <c r="N978" s="229"/>
      <c r="O978" s="229"/>
      <c r="P978" s="229"/>
      <c r="Q978" s="229"/>
      <c r="R978" s="229"/>
      <c r="S978" s="229"/>
      <c r="T978" s="229"/>
      <c r="U978" s="229"/>
      <c r="V978" s="229"/>
      <c r="W978" s="229"/>
      <c r="X978" s="229"/>
      <c r="Y978" s="229"/>
      <c r="Z978" s="229"/>
    </row>
    <row r="979" spans="1:26" ht="25.5" customHeight="1">
      <c r="A979" s="229"/>
      <c r="B979" s="233"/>
      <c r="C979" s="233"/>
      <c r="D979" s="233"/>
      <c r="E979" s="229"/>
      <c r="F979" s="229"/>
      <c r="G979" s="229"/>
      <c r="H979" s="229"/>
      <c r="I979" s="233"/>
      <c r="J979" s="229"/>
      <c r="K979" s="229"/>
      <c r="L979" s="229"/>
      <c r="M979" s="229"/>
      <c r="N979" s="229"/>
      <c r="O979" s="229"/>
      <c r="P979" s="229"/>
      <c r="Q979" s="229"/>
      <c r="R979" s="229"/>
      <c r="S979" s="229"/>
      <c r="T979" s="229"/>
      <c r="U979" s="229"/>
      <c r="V979" s="229"/>
      <c r="W979" s="229"/>
      <c r="X979" s="229"/>
      <c r="Y979" s="229"/>
      <c r="Z979" s="229"/>
    </row>
    <row r="980" spans="1:26" ht="25.5" customHeight="1">
      <c r="A980" s="229"/>
      <c r="B980" s="233"/>
      <c r="C980" s="233"/>
      <c r="D980" s="233"/>
      <c r="E980" s="229"/>
      <c r="F980" s="229"/>
      <c r="G980" s="229"/>
      <c r="H980" s="229"/>
      <c r="I980" s="233"/>
      <c r="J980" s="229"/>
      <c r="K980" s="229"/>
      <c r="L980" s="229"/>
      <c r="M980" s="229"/>
      <c r="N980" s="229"/>
      <c r="O980" s="229"/>
      <c r="P980" s="229"/>
      <c r="Q980" s="229"/>
      <c r="R980" s="229"/>
      <c r="S980" s="229"/>
      <c r="T980" s="229"/>
      <c r="U980" s="229"/>
      <c r="V980" s="229"/>
      <c r="W980" s="229"/>
      <c r="X980" s="229"/>
      <c r="Y980" s="229"/>
      <c r="Z980" s="229"/>
    </row>
    <row r="981" spans="1:26" ht="25.5" customHeight="1">
      <c r="A981" s="229"/>
      <c r="B981" s="233"/>
      <c r="C981" s="233"/>
      <c r="D981" s="233"/>
      <c r="E981" s="229"/>
      <c r="F981" s="229"/>
      <c r="G981" s="229"/>
      <c r="H981" s="229"/>
      <c r="I981" s="233"/>
      <c r="J981" s="229"/>
      <c r="K981" s="229"/>
      <c r="L981" s="229"/>
      <c r="M981" s="229"/>
      <c r="N981" s="229"/>
      <c r="O981" s="229"/>
      <c r="P981" s="229"/>
      <c r="Q981" s="229"/>
      <c r="R981" s="229"/>
      <c r="S981" s="229"/>
      <c r="T981" s="229"/>
      <c r="U981" s="229"/>
      <c r="V981" s="229"/>
      <c r="W981" s="229"/>
      <c r="X981" s="229"/>
      <c r="Y981" s="229"/>
      <c r="Z981" s="229"/>
    </row>
    <row r="982" spans="1:26" ht="25.5" customHeight="1">
      <c r="A982" s="229"/>
      <c r="B982" s="233"/>
      <c r="C982" s="233"/>
      <c r="D982" s="233"/>
      <c r="E982" s="229"/>
      <c r="F982" s="229"/>
      <c r="G982" s="229"/>
      <c r="H982" s="229"/>
      <c r="I982" s="233"/>
      <c r="J982" s="229"/>
      <c r="K982" s="229"/>
      <c r="L982" s="229"/>
      <c r="M982" s="229"/>
      <c r="N982" s="229"/>
      <c r="O982" s="229"/>
      <c r="P982" s="229"/>
      <c r="Q982" s="229"/>
      <c r="R982" s="229"/>
      <c r="S982" s="229"/>
      <c r="T982" s="229"/>
      <c r="U982" s="229"/>
      <c r="V982" s="229"/>
      <c r="W982" s="229"/>
      <c r="X982" s="229"/>
      <c r="Y982" s="229"/>
      <c r="Z982" s="229"/>
    </row>
    <row r="983" spans="1:26" ht="25.5" customHeight="1">
      <c r="A983" s="229"/>
      <c r="B983" s="233"/>
      <c r="C983" s="233"/>
      <c r="D983" s="233"/>
      <c r="E983" s="229"/>
      <c r="F983" s="229"/>
      <c r="G983" s="229"/>
      <c r="H983" s="229"/>
      <c r="I983" s="233"/>
      <c r="J983" s="229"/>
      <c r="K983" s="229"/>
      <c r="L983" s="229"/>
      <c r="M983" s="229"/>
      <c r="N983" s="229"/>
      <c r="O983" s="229"/>
      <c r="P983" s="229"/>
      <c r="Q983" s="229"/>
      <c r="R983" s="229"/>
      <c r="S983" s="229"/>
      <c r="T983" s="229"/>
      <c r="U983" s="229"/>
      <c r="V983" s="229"/>
      <c r="W983" s="229"/>
      <c r="X983" s="229"/>
      <c r="Y983" s="229"/>
      <c r="Z983" s="229"/>
    </row>
    <row r="984" spans="1:26" ht="25.5" customHeight="1">
      <c r="A984" s="229"/>
      <c r="B984" s="233"/>
      <c r="C984" s="233"/>
      <c r="D984" s="233"/>
      <c r="E984" s="229"/>
      <c r="F984" s="229"/>
      <c r="G984" s="229"/>
      <c r="H984" s="229"/>
      <c r="I984" s="233"/>
      <c r="J984" s="229"/>
      <c r="K984" s="229"/>
      <c r="L984" s="229"/>
      <c r="M984" s="229"/>
      <c r="N984" s="229"/>
      <c r="O984" s="229"/>
      <c r="P984" s="229"/>
      <c r="Q984" s="229"/>
      <c r="R984" s="229"/>
      <c r="S984" s="229"/>
      <c r="T984" s="229"/>
      <c r="U984" s="229"/>
      <c r="V984" s="229"/>
      <c r="W984" s="229"/>
      <c r="X984" s="229"/>
      <c r="Y984" s="229"/>
      <c r="Z984" s="229"/>
    </row>
    <row r="985" spans="1:26" ht="25.5" customHeight="1">
      <c r="A985" s="229"/>
      <c r="B985" s="233"/>
      <c r="C985" s="233"/>
      <c r="D985" s="233"/>
      <c r="E985" s="229"/>
      <c r="F985" s="229"/>
      <c r="G985" s="229"/>
      <c r="H985" s="229"/>
      <c r="I985" s="233"/>
      <c r="J985" s="229"/>
      <c r="K985" s="229"/>
      <c r="L985" s="229"/>
      <c r="M985" s="229"/>
      <c r="N985" s="229"/>
      <c r="O985" s="229"/>
      <c r="P985" s="229"/>
      <c r="Q985" s="229"/>
      <c r="R985" s="229"/>
      <c r="S985" s="229"/>
      <c r="T985" s="229"/>
      <c r="U985" s="229"/>
      <c r="V985" s="229"/>
      <c r="W985" s="229"/>
      <c r="X985" s="229"/>
      <c r="Y985" s="229"/>
      <c r="Z985" s="229"/>
    </row>
    <row r="986" spans="1:26" ht="25.5" customHeight="1">
      <c r="A986" s="229"/>
      <c r="B986" s="233"/>
      <c r="C986" s="233"/>
      <c r="D986" s="233"/>
      <c r="E986" s="229"/>
      <c r="F986" s="229"/>
      <c r="G986" s="229"/>
      <c r="H986" s="229"/>
      <c r="I986" s="233"/>
      <c r="J986" s="229"/>
      <c r="K986" s="229"/>
      <c r="L986" s="229"/>
      <c r="M986" s="229"/>
      <c r="N986" s="229"/>
      <c r="O986" s="229"/>
      <c r="P986" s="229"/>
      <c r="Q986" s="229"/>
      <c r="R986" s="229"/>
      <c r="S986" s="229"/>
      <c r="T986" s="229"/>
      <c r="U986" s="229"/>
      <c r="V986" s="229"/>
      <c r="W986" s="229"/>
      <c r="X986" s="229"/>
      <c r="Y986" s="229"/>
      <c r="Z986" s="229"/>
    </row>
    <row r="987" spans="1:26" ht="25.5" customHeight="1">
      <c r="A987" s="229"/>
      <c r="B987" s="233"/>
      <c r="C987" s="233"/>
      <c r="D987" s="233"/>
      <c r="E987" s="229"/>
      <c r="F987" s="229"/>
      <c r="G987" s="229"/>
      <c r="H987" s="229"/>
      <c r="I987" s="233"/>
      <c r="J987" s="229"/>
      <c r="K987" s="229"/>
      <c r="L987" s="229"/>
      <c r="M987" s="229"/>
      <c r="N987" s="229"/>
      <c r="O987" s="229"/>
      <c r="P987" s="229"/>
      <c r="Q987" s="229"/>
      <c r="R987" s="229"/>
      <c r="S987" s="229"/>
      <c r="T987" s="229"/>
      <c r="U987" s="229"/>
      <c r="V987" s="229"/>
      <c r="W987" s="229"/>
      <c r="X987" s="229"/>
      <c r="Y987" s="229"/>
      <c r="Z987" s="229"/>
    </row>
    <row r="988" spans="1:26" ht="25.5" customHeight="1">
      <c r="A988" s="229"/>
      <c r="B988" s="233"/>
      <c r="C988" s="233"/>
      <c r="D988" s="233"/>
      <c r="E988" s="229"/>
      <c r="F988" s="229"/>
      <c r="G988" s="229"/>
      <c r="H988" s="229"/>
      <c r="I988" s="233"/>
      <c r="J988" s="229"/>
      <c r="K988" s="229"/>
      <c r="L988" s="229"/>
      <c r="M988" s="229"/>
      <c r="N988" s="229"/>
      <c r="O988" s="229"/>
      <c r="P988" s="229"/>
      <c r="Q988" s="229"/>
      <c r="R988" s="229"/>
      <c r="S988" s="229"/>
      <c r="T988" s="229"/>
      <c r="U988" s="229"/>
      <c r="V988" s="229"/>
      <c r="W988" s="229"/>
      <c r="X988" s="229"/>
      <c r="Y988" s="229"/>
      <c r="Z988" s="229"/>
    </row>
    <row r="989" spans="1:26" ht="25.5" customHeight="1">
      <c r="A989" s="229"/>
      <c r="B989" s="233"/>
      <c r="C989" s="233"/>
      <c r="D989" s="233"/>
      <c r="E989" s="229"/>
      <c r="F989" s="229"/>
      <c r="G989" s="229"/>
      <c r="H989" s="229"/>
      <c r="I989" s="233"/>
      <c r="J989" s="229"/>
      <c r="K989" s="229"/>
      <c r="L989" s="229"/>
      <c r="M989" s="229"/>
      <c r="N989" s="229"/>
      <c r="O989" s="229"/>
      <c r="P989" s="229"/>
      <c r="Q989" s="229"/>
      <c r="R989" s="229"/>
      <c r="S989" s="229"/>
      <c r="T989" s="229"/>
      <c r="U989" s="229"/>
      <c r="V989" s="229"/>
      <c r="W989" s="229"/>
      <c r="X989" s="229"/>
      <c r="Y989" s="229"/>
      <c r="Z989" s="229"/>
    </row>
    <row r="990" spans="1:26" ht="25.5" customHeight="1">
      <c r="A990" s="229"/>
      <c r="B990" s="233"/>
      <c r="C990" s="233"/>
      <c r="D990" s="233"/>
      <c r="E990" s="229"/>
      <c r="F990" s="229"/>
      <c r="G990" s="229"/>
      <c r="H990" s="229"/>
      <c r="I990" s="233"/>
      <c r="J990" s="229"/>
      <c r="K990" s="229"/>
      <c r="L990" s="229"/>
      <c r="M990" s="229"/>
      <c r="N990" s="229"/>
      <c r="O990" s="229"/>
      <c r="P990" s="229"/>
      <c r="Q990" s="229"/>
      <c r="R990" s="229"/>
      <c r="S990" s="229"/>
      <c r="T990" s="229"/>
      <c r="U990" s="229"/>
      <c r="V990" s="229"/>
      <c r="W990" s="229"/>
      <c r="X990" s="229"/>
      <c r="Y990" s="229"/>
      <c r="Z990" s="229"/>
    </row>
    <row r="991" spans="1:26" ht="25.5" customHeight="1">
      <c r="A991" s="229"/>
      <c r="B991" s="233"/>
      <c r="C991" s="233"/>
      <c r="D991" s="233"/>
      <c r="E991" s="229"/>
      <c r="F991" s="229"/>
      <c r="G991" s="229"/>
      <c r="H991" s="229"/>
      <c r="I991" s="233"/>
      <c r="J991" s="229"/>
      <c r="K991" s="229"/>
      <c r="L991" s="229"/>
      <c r="M991" s="229"/>
      <c r="N991" s="229"/>
      <c r="O991" s="229"/>
      <c r="P991" s="229"/>
      <c r="Q991" s="229"/>
      <c r="R991" s="229"/>
      <c r="S991" s="229"/>
      <c r="T991" s="229"/>
      <c r="U991" s="229"/>
      <c r="V991" s="229"/>
      <c r="W991" s="229"/>
      <c r="X991" s="229"/>
      <c r="Y991" s="229"/>
      <c r="Z991" s="229"/>
    </row>
    <row r="992" spans="1:26" ht="25.5" customHeight="1">
      <c r="A992" s="229"/>
      <c r="B992" s="233"/>
      <c r="C992" s="233"/>
      <c r="D992" s="233"/>
      <c r="E992" s="229"/>
      <c r="F992" s="229"/>
      <c r="G992" s="229"/>
      <c r="H992" s="229"/>
      <c r="I992" s="233"/>
      <c r="J992" s="229"/>
      <c r="K992" s="229"/>
      <c r="L992" s="229"/>
      <c r="M992" s="229"/>
      <c r="N992" s="229"/>
      <c r="O992" s="229"/>
      <c r="P992" s="229"/>
      <c r="Q992" s="229"/>
      <c r="R992" s="229"/>
      <c r="S992" s="229"/>
      <c r="T992" s="229"/>
      <c r="U992" s="229"/>
      <c r="V992" s="229"/>
      <c r="W992" s="229"/>
      <c r="X992" s="229"/>
      <c r="Y992" s="229"/>
      <c r="Z992" s="229"/>
    </row>
    <row r="993" spans="1:26" ht="25.5" customHeight="1">
      <c r="A993" s="229"/>
      <c r="B993" s="233"/>
      <c r="C993" s="233"/>
      <c r="D993" s="233"/>
      <c r="E993" s="229"/>
      <c r="F993" s="229"/>
      <c r="G993" s="229"/>
      <c r="H993" s="229"/>
      <c r="I993" s="233"/>
      <c r="J993" s="229"/>
      <c r="K993" s="229"/>
      <c r="L993" s="229"/>
      <c r="M993" s="229"/>
      <c r="N993" s="229"/>
      <c r="O993" s="229"/>
      <c r="P993" s="229"/>
      <c r="Q993" s="229"/>
      <c r="R993" s="229"/>
      <c r="S993" s="229"/>
      <c r="T993" s="229"/>
      <c r="U993" s="229"/>
      <c r="V993" s="229"/>
      <c r="W993" s="229"/>
      <c r="X993" s="229"/>
      <c r="Y993" s="229"/>
      <c r="Z993" s="229"/>
    </row>
    <row r="994" spans="1:26" ht="25.5" customHeight="1">
      <c r="A994" s="229"/>
      <c r="B994" s="233"/>
      <c r="C994" s="233"/>
      <c r="D994" s="233"/>
      <c r="E994" s="229"/>
      <c r="F994" s="229"/>
      <c r="G994" s="229"/>
      <c r="H994" s="229"/>
      <c r="I994" s="233"/>
      <c r="J994" s="229"/>
      <c r="K994" s="229"/>
      <c r="L994" s="229"/>
      <c r="M994" s="229"/>
      <c r="N994" s="229"/>
      <c r="O994" s="229"/>
      <c r="P994" s="229"/>
      <c r="Q994" s="229"/>
      <c r="R994" s="229"/>
      <c r="S994" s="229"/>
      <c r="T994" s="229"/>
      <c r="U994" s="229"/>
      <c r="V994" s="229"/>
      <c r="W994" s="229"/>
      <c r="X994" s="229"/>
      <c r="Y994" s="229"/>
      <c r="Z994" s="229"/>
    </row>
    <row r="995" spans="1:26" ht="25.5" customHeight="1">
      <c r="A995" s="229"/>
      <c r="B995" s="233"/>
      <c r="C995" s="233"/>
      <c r="D995" s="233"/>
      <c r="E995" s="229"/>
      <c r="F995" s="229"/>
      <c r="G995" s="229"/>
      <c r="H995" s="229"/>
      <c r="I995" s="233"/>
      <c r="J995" s="229"/>
      <c r="K995" s="229"/>
      <c r="L995" s="229"/>
      <c r="M995" s="229"/>
      <c r="N995" s="229"/>
      <c r="O995" s="229"/>
      <c r="P995" s="229"/>
      <c r="Q995" s="229"/>
      <c r="R995" s="229"/>
      <c r="S995" s="229"/>
      <c r="T995" s="229"/>
      <c r="U995" s="229"/>
      <c r="V995" s="229"/>
      <c r="W995" s="229"/>
      <c r="X995" s="229"/>
      <c r="Y995" s="229"/>
      <c r="Z995" s="229"/>
    </row>
    <row r="996" spans="1:26" ht="25.5" customHeight="1">
      <c r="A996" s="229"/>
      <c r="B996" s="233"/>
      <c r="C996" s="233"/>
      <c r="D996" s="233"/>
      <c r="E996" s="229"/>
      <c r="F996" s="229"/>
      <c r="G996" s="229"/>
      <c r="H996" s="229"/>
      <c r="I996" s="233"/>
      <c r="J996" s="229"/>
      <c r="K996" s="229"/>
      <c r="L996" s="229"/>
      <c r="M996" s="229"/>
      <c r="N996" s="229"/>
      <c r="O996" s="229"/>
      <c r="P996" s="229"/>
      <c r="Q996" s="229"/>
      <c r="R996" s="229"/>
      <c r="S996" s="229"/>
      <c r="T996" s="229"/>
      <c r="U996" s="229"/>
      <c r="V996" s="229"/>
      <c r="W996" s="229"/>
      <c r="X996" s="229"/>
      <c r="Y996" s="229"/>
      <c r="Z996" s="229"/>
    </row>
    <row r="997" spans="1:26" ht="25.5" customHeight="1">
      <c r="A997" s="229"/>
      <c r="B997" s="233"/>
      <c r="C997" s="233"/>
      <c r="D997" s="233"/>
      <c r="E997" s="229"/>
      <c r="F997" s="229"/>
      <c r="G997" s="229"/>
      <c r="H997" s="229"/>
      <c r="I997" s="233"/>
      <c r="J997" s="229"/>
      <c r="K997" s="229"/>
      <c r="L997" s="229"/>
      <c r="M997" s="229"/>
      <c r="N997" s="229"/>
      <c r="O997" s="229"/>
      <c r="P997" s="229"/>
      <c r="Q997" s="229"/>
      <c r="R997" s="229"/>
      <c r="S997" s="229"/>
      <c r="T997" s="229"/>
      <c r="U997" s="229"/>
      <c r="V997" s="229"/>
      <c r="W997" s="229"/>
      <c r="X997" s="229"/>
      <c r="Y997" s="229"/>
      <c r="Z997" s="229"/>
    </row>
    <row r="998" spans="1:26" ht="25.5" customHeight="1">
      <c r="A998" s="229"/>
      <c r="B998" s="233"/>
      <c r="C998" s="233"/>
      <c r="D998" s="233"/>
      <c r="E998" s="229"/>
      <c r="F998" s="229"/>
      <c r="G998" s="229"/>
      <c r="H998" s="229"/>
      <c r="I998" s="233"/>
      <c r="J998" s="229"/>
      <c r="K998" s="229"/>
      <c r="L998" s="229"/>
      <c r="M998" s="229"/>
      <c r="N998" s="229"/>
      <c r="O998" s="229"/>
      <c r="P998" s="229"/>
      <c r="Q998" s="229"/>
      <c r="R998" s="229"/>
      <c r="S998" s="229"/>
      <c r="T998" s="229"/>
      <c r="U998" s="229"/>
      <c r="V998" s="229"/>
      <c r="W998" s="229"/>
      <c r="X998" s="229"/>
      <c r="Y998" s="229"/>
      <c r="Z998" s="229"/>
    </row>
    <row r="999" spans="1:26" ht="25.5" customHeight="1">
      <c r="A999" s="229"/>
      <c r="B999" s="233"/>
      <c r="C999" s="233"/>
      <c r="D999" s="233"/>
      <c r="E999" s="229"/>
      <c r="F999" s="229"/>
      <c r="G999" s="229"/>
      <c r="H999" s="229"/>
      <c r="I999" s="233"/>
      <c r="J999" s="229"/>
      <c r="K999" s="229"/>
      <c r="L999" s="229"/>
      <c r="M999" s="229"/>
      <c r="N999" s="229"/>
      <c r="O999" s="229"/>
      <c r="P999" s="229"/>
      <c r="Q999" s="229"/>
      <c r="R999" s="229"/>
      <c r="S999" s="229"/>
      <c r="T999" s="229"/>
      <c r="U999" s="229"/>
      <c r="V999" s="229"/>
      <c r="W999" s="229"/>
      <c r="X999" s="229"/>
      <c r="Y999" s="229"/>
      <c r="Z999" s="229"/>
    </row>
    <row r="1000" spans="1:26" ht="25.5" customHeight="1">
      <c r="A1000" s="229"/>
      <c r="B1000" s="233"/>
      <c r="C1000" s="233"/>
      <c r="D1000" s="233"/>
      <c r="E1000" s="229"/>
      <c r="F1000" s="229"/>
      <c r="G1000" s="229"/>
      <c r="H1000" s="229"/>
      <c r="I1000" s="233"/>
      <c r="J1000" s="229"/>
      <c r="K1000" s="229"/>
      <c r="L1000" s="229"/>
      <c r="M1000" s="229"/>
      <c r="N1000" s="229"/>
      <c r="O1000" s="229"/>
      <c r="P1000" s="229"/>
      <c r="Q1000" s="229"/>
      <c r="R1000" s="229"/>
      <c r="S1000" s="229"/>
      <c r="T1000" s="229"/>
      <c r="U1000" s="229"/>
      <c r="V1000" s="229"/>
      <c r="W1000" s="229"/>
      <c r="X1000" s="229"/>
      <c r="Y1000" s="229"/>
      <c r="Z1000" s="229"/>
    </row>
  </sheetData>
  <mergeCells count="4">
    <mergeCell ref="E4:K4"/>
    <mergeCell ref="M4:O4"/>
    <mergeCell ref="Q4:U4"/>
    <mergeCell ref="W4:W5"/>
  </mergeCells>
  <phoneticPr fontId="1" type="Hiragana"/>
  <pageMargins left="0.15748031496062992" right="0.15748031496062992" top="0.55118110236220474" bottom="0.35433070866141736" header="0" footer="0"/>
  <pageSetup paperSize="9" scale="59" fitToWidth="1" fitToHeight="0" orientation="landscape"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workbookViewId="0">
      <selection activeCell="G4" sqref="G4"/>
    </sheetView>
  </sheetViews>
  <sheetFormatPr defaultColWidth="14.4296875" defaultRowHeight="15" customHeight="1"/>
  <cols>
    <col min="1" max="1" width="1.859375" customWidth="1"/>
    <col min="2" max="3" width="9" customWidth="1"/>
    <col min="4" max="4" width="45.56640625" customWidth="1"/>
    <col min="5" max="26" width="9" customWidth="1"/>
  </cols>
  <sheetData>
    <row r="1" spans="1:26" ht="18.75" customHeight="1">
      <c r="A1" s="243"/>
      <c r="B1" s="243" t="s">
        <v>116</v>
      </c>
      <c r="C1" s="243"/>
      <c r="D1" s="248"/>
      <c r="E1" s="248"/>
      <c r="F1" s="248"/>
      <c r="G1" s="243"/>
      <c r="H1" s="243"/>
      <c r="I1" s="243"/>
      <c r="J1" s="243"/>
      <c r="K1" s="243"/>
      <c r="L1" s="243"/>
      <c r="M1" s="243"/>
      <c r="N1" s="243"/>
      <c r="O1" s="243"/>
      <c r="P1" s="243"/>
      <c r="Q1" s="243"/>
      <c r="R1" s="243"/>
      <c r="S1" s="243"/>
      <c r="T1" s="243"/>
      <c r="U1" s="243"/>
      <c r="V1" s="243"/>
      <c r="W1" s="243"/>
      <c r="X1" s="243"/>
      <c r="Y1" s="243"/>
      <c r="Z1" s="243"/>
    </row>
    <row r="2" spans="1:26" ht="20.25" customHeight="1">
      <c r="A2" s="4"/>
      <c r="B2" s="244" t="s">
        <v>107</v>
      </c>
      <c r="C2" s="244"/>
      <c r="D2" s="248"/>
      <c r="E2" s="248"/>
      <c r="F2" s="248"/>
      <c r="G2" s="4"/>
      <c r="H2" s="4"/>
      <c r="I2" s="4"/>
      <c r="J2" s="4"/>
      <c r="K2" s="4"/>
      <c r="L2" s="4"/>
      <c r="M2" s="4"/>
      <c r="N2" s="4"/>
      <c r="O2" s="4"/>
      <c r="P2" s="4"/>
      <c r="Q2" s="4"/>
      <c r="R2" s="4"/>
      <c r="S2" s="4"/>
      <c r="T2" s="4"/>
      <c r="U2" s="4"/>
      <c r="V2" s="4"/>
      <c r="W2" s="4"/>
      <c r="X2" s="4"/>
      <c r="Y2" s="4"/>
      <c r="Z2" s="4"/>
    </row>
    <row r="3" spans="1:26" ht="20.25" customHeight="1">
      <c r="A3" s="4"/>
      <c r="B3" s="244"/>
      <c r="C3" s="244"/>
      <c r="D3" s="248"/>
      <c r="E3" s="248"/>
      <c r="F3" s="248"/>
      <c r="G3" s="4"/>
      <c r="H3" s="4"/>
      <c r="I3" s="4"/>
      <c r="J3" s="4"/>
      <c r="K3" s="4"/>
      <c r="L3" s="4"/>
      <c r="M3" s="4"/>
      <c r="N3" s="4"/>
      <c r="O3" s="4"/>
      <c r="P3" s="4"/>
      <c r="Q3" s="4"/>
      <c r="R3" s="4"/>
      <c r="S3" s="4"/>
      <c r="T3" s="4"/>
      <c r="U3" s="4"/>
      <c r="V3" s="4"/>
      <c r="W3" s="4"/>
      <c r="X3" s="4"/>
      <c r="Y3" s="4"/>
      <c r="Z3" s="4"/>
    </row>
    <row r="4" spans="1:26" ht="20.25" customHeight="1">
      <c r="A4" s="4"/>
      <c r="B4" s="245"/>
      <c r="C4" s="248" t="s">
        <v>117</v>
      </c>
      <c r="D4" s="248"/>
      <c r="E4" s="4"/>
      <c r="G4" s="256"/>
      <c r="H4" s="4" t="s">
        <v>118</v>
      </c>
      <c r="I4" s="256"/>
      <c r="J4" s="256"/>
      <c r="K4" s="256"/>
      <c r="L4" s="4"/>
      <c r="M4" s="4"/>
      <c r="N4" s="4"/>
      <c r="O4" s="4"/>
      <c r="P4" s="4"/>
      <c r="Q4" s="4"/>
      <c r="R4" s="4"/>
      <c r="S4" s="4"/>
      <c r="T4" s="4"/>
      <c r="U4" s="4"/>
      <c r="V4" s="4"/>
      <c r="W4" s="4"/>
      <c r="X4" s="4"/>
      <c r="Y4" s="4"/>
      <c r="Z4" s="4"/>
    </row>
    <row r="5" spans="1:26" ht="20.25" customHeight="1">
      <c r="A5" s="4"/>
      <c r="B5" s="246"/>
      <c r="C5" s="248" t="s">
        <v>48</v>
      </c>
      <c r="D5" s="248"/>
      <c r="E5" s="4"/>
      <c r="F5" s="256"/>
      <c r="G5" s="256"/>
      <c r="H5" s="256"/>
      <c r="I5" s="256"/>
      <c r="J5" s="256"/>
      <c r="K5" s="256"/>
      <c r="L5" s="4"/>
      <c r="M5" s="4"/>
      <c r="N5" s="4"/>
      <c r="O5" s="4"/>
      <c r="P5" s="4"/>
      <c r="Q5" s="4"/>
      <c r="R5" s="4"/>
      <c r="S5" s="4"/>
      <c r="T5" s="4"/>
      <c r="U5" s="4"/>
      <c r="V5" s="4"/>
      <c r="W5" s="4"/>
      <c r="X5" s="4"/>
      <c r="Y5" s="4"/>
      <c r="Z5" s="4"/>
    </row>
    <row r="6" spans="1:26" ht="20.25" customHeight="1">
      <c r="A6" s="4"/>
      <c r="B6" s="247" t="s">
        <v>119</v>
      </c>
      <c r="C6" s="248"/>
      <c r="D6" s="248"/>
      <c r="E6" s="251"/>
      <c r="F6" s="248"/>
      <c r="G6" s="4"/>
      <c r="H6" s="4"/>
      <c r="I6" s="4"/>
      <c r="J6" s="4"/>
      <c r="K6" s="4"/>
      <c r="L6" s="4"/>
      <c r="M6" s="4"/>
      <c r="N6" s="4"/>
      <c r="O6" s="4"/>
      <c r="P6" s="4"/>
      <c r="Q6" s="4"/>
      <c r="R6" s="4"/>
      <c r="S6" s="4"/>
      <c r="T6" s="4"/>
      <c r="U6" s="4"/>
      <c r="V6" s="4"/>
      <c r="W6" s="4"/>
      <c r="X6" s="4"/>
      <c r="Y6" s="4"/>
      <c r="Z6" s="4"/>
    </row>
    <row r="7" spans="1:26" ht="20.25" customHeight="1">
      <c r="A7" s="4"/>
      <c r="B7" s="244"/>
      <c r="C7" s="244"/>
      <c r="D7" s="248"/>
      <c r="E7" s="251"/>
      <c r="F7" s="248"/>
      <c r="G7" s="4"/>
      <c r="H7" s="4"/>
      <c r="I7" s="4"/>
      <c r="J7" s="4"/>
      <c r="K7" s="4"/>
      <c r="L7" s="4"/>
      <c r="M7" s="4"/>
      <c r="N7" s="4"/>
      <c r="O7" s="4"/>
      <c r="P7" s="4"/>
      <c r="Q7" s="4"/>
      <c r="R7" s="4"/>
      <c r="S7" s="4"/>
      <c r="T7" s="4"/>
      <c r="U7" s="4"/>
      <c r="V7" s="4"/>
      <c r="W7" s="4"/>
      <c r="X7" s="4"/>
      <c r="Y7" s="4"/>
      <c r="Z7" s="4"/>
    </row>
    <row r="8" spans="1:26" ht="20.25" customHeight="1">
      <c r="A8" s="4"/>
      <c r="B8" s="248" t="s">
        <v>120</v>
      </c>
      <c r="C8" s="244"/>
      <c r="D8" s="248"/>
      <c r="E8" s="251"/>
      <c r="F8" s="248"/>
      <c r="G8" s="4"/>
      <c r="H8" s="4"/>
      <c r="I8" s="4"/>
      <c r="J8" s="4"/>
      <c r="K8" s="4"/>
      <c r="L8" s="4"/>
      <c r="M8" s="4"/>
      <c r="N8" s="4"/>
      <c r="O8" s="4"/>
      <c r="P8" s="4"/>
      <c r="Q8" s="4"/>
      <c r="R8" s="4"/>
      <c r="S8" s="4"/>
      <c r="T8" s="4"/>
      <c r="U8" s="4"/>
      <c r="V8" s="4"/>
      <c r="W8" s="4"/>
      <c r="X8" s="4"/>
      <c r="Y8" s="4"/>
      <c r="Z8" s="4"/>
    </row>
    <row r="9" spans="1:26" ht="20.25" customHeight="1">
      <c r="A9" s="4"/>
      <c r="B9" s="244"/>
      <c r="C9" s="244"/>
      <c r="D9" s="248"/>
      <c r="E9" s="248"/>
      <c r="F9" s="248"/>
      <c r="G9" s="4"/>
      <c r="H9" s="4"/>
      <c r="I9" s="4"/>
      <c r="J9" s="4"/>
      <c r="K9" s="4"/>
      <c r="L9" s="4"/>
      <c r="M9" s="4"/>
      <c r="N9" s="4"/>
      <c r="O9" s="4"/>
      <c r="P9" s="4"/>
      <c r="Q9" s="4"/>
      <c r="R9" s="4"/>
      <c r="S9" s="4"/>
      <c r="T9" s="4"/>
      <c r="U9" s="4"/>
      <c r="V9" s="4"/>
      <c r="W9" s="4"/>
      <c r="X9" s="4"/>
      <c r="Y9" s="4"/>
      <c r="Z9" s="4"/>
    </row>
    <row r="10" spans="1:26" ht="20.25" customHeight="1">
      <c r="A10" s="4"/>
      <c r="B10" s="248" t="s">
        <v>121</v>
      </c>
      <c r="C10" s="244"/>
      <c r="D10" s="248"/>
      <c r="E10" s="248"/>
      <c r="F10" s="248"/>
      <c r="G10" s="4"/>
      <c r="H10" s="4"/>
      <c r="I10" s="4"/>
      <c r="J10" s="4"/>
      <c r="K10" s="4"/>
      <c r="L10" s="4"/>
      <c r="M10" s="4"/>
      <c r="N10" s="4"/>
      <c r="O10" s="4"/>
      <c r="P10" s="4"/>
      <c r="Q10" s="4"/>
      <c r="R10" s="4"/>
      <c r="S10" s="4"/>
      <c r="T10" s="4"/>
      <c r="U10" s="4"/>
      <c r="V10" s="4"/>
      <c r="W10" s="4"/>
      <c r="X10" s="4"/>
      <c r="Y10" s="4"/>
      <c r="Z10" s="4"/>
    </row>
    <row r="11" spans="1:26" ht="20.25" customHeight="1">
      <c r="A11" s="4"/>
      <c r="B11" s="248"/>
      <c r="C11" s="244"/>
      <c r="D11" s="248"/>
      <c r="E11" s="248"/>
      <c r="F11" s="248"/>
      <c r="G11" s="4"/>
      <c r="H11" s="4"/>
      <c r="I11" s="4"/>
      <c r="J11" s="4"/>
      <c r="K11" s="4"/>
      <c r="L11" s="4"/>
      <c r="M11" s="4"/>
      <c r="N11" s="4"/>
      <c r="O11" s="4"/>
      <c r="P11" s="4"/>
      <c r="Q11" s="4"/>
      <c r="R11" s="4"/>
      <c r="S11" s="4"/>
      <c r="T11" s="4"/>
      <c r="U11" s="4"/>
      <c r="V11" s="4"/>
      <c r="W11" s="4"/>
      <c r="X11" s="4"/>
      <c r="Y11" s="4"/>
      <c r="Z11" s="4"/>
    </row>
    <row r="12" spans="1:26" ht="20.25" customHeight="1">
      <c r="A12" s="4"/>
      <c r="B12" s="248" t="s">
        <v>122</v>
      </c>
      <c r="C12" s="244"/>
      <c r="D12" s="248"/>
      <c r="E12" s="4"/>
      <c r="F12" s="4"/>
      <c r="G12" s="4"/>
      <c r="H12" s="4"/>
      <c r="I12" s="4"/>
      <c r="J12" s="4"/>
      <c r="K12" s="4"/>
      <c r="L12" s="4"/>
      <c r="M12" s="4"/>
      <c r="N12" s="4"/>
      <c r="O12" s="4"/>
      <c r="P12" s="4"/>
      <c r="Q12" s="4"/>
      <c r="R12" s="4"/>
      <c r="S12" s="4"/>
      <c r="T12" s="4"/>
      <c r="U12" s="4"/>
      <c r="V12" s="4"/>
      <c r="W12" s="4"/>
      <c r="X12" s="4"/>
      <c r="Y12" s="4"/>
      <c r="Z12" s="4"/>
    </row>
    <row r="13" spans="1:26" ht="20.25" customHeight="1">
      <c r="A13" s="4"/>
      <c r="B13" s="248"/>
      <c r="C13" s="244"/>
      <c r="D13" s="248"/>
      <c r="E13" s="4"/>
      <c r="F13" s="4"/>
      <c r="G13" s="4"/>
      <c r="H13" s="4"/>
      <c r="I13" s="4"/>
      <c r="J13" s="4"/>
      <c r="K13" s="4"/>
      <c r="L13" s="4"/>
      <c r="M13" s="4"/>
      <c r="N13" s="4"/>
      <c r="O13" s="4"/>
      <c r="P13" s="4"/>
      <c r="Q13" s="4"/>
      <c r="R13" s="4"/>
      <c r="S13" s="4"/>
      <c r="T13" s="4"/>
      <c r="U13" s="4"/>
      <c r="V13" s="4"/>
      <c r="W13" s="4"/>
      <c r="X13" s="4"/>
      <c r="Y13" s="4"/>
      <c r="Z13" s="4"/>
    </row>
    <row r="14" spans="1:26" ht="20.25" customHeight="1">
      <c r="A14" s="4"/>
      <c r="B14" s="248" t="s">
        <v>123</v>
      </c>
      <c r="C14" s="244"/>
      <c r="D14" s="248"/>
      <c r="E14" s="4"/>
      <c r="F14" s="4"/>
      <c r="G14" s="4"/>
      <c r="H14" s="4"/>
      <c r="I14" s="4"/>
      <c r="J14" s="4"/>
      <c r="K14" s="4"/>
      <c r="L14" s="4"/>
      <c r="M14" s="4"/>
      <c r="N14" s="4"/>
      <c r="O14" s="4"/>
      <c r="P14" s="4"/>
      <c r="Q14" s="4"/>
      <c r="R14" s="4"/>
      <c r="S14" s="4"/>
      <c r="T14" s="4"/>
      <c r="U14" s="4"/>
      <c r="V14" s="4"/>
      <c r="W14" s="4"/>
      <c r="X14" s="4"/>
      <c r="Y14" s="4"/>
      <c r="Z14" s="4"/>
    </row>
    <row r="15" spans="1:26" ht="20.25" customHeight="1">
      <c r="A15" s="4"/>
      <c r="B15" s="248"/>
      <c r="C15" s="244"/>
      <c r="D15" s="248"/>
      <c r="E15" s="4"/>
      <c r="F15" s="4"/>
      <c r="G15" s="4"/>
      <c r="H15" s="4"/>
      <c r="I15" s="4"/>
      <c r="J15" s="4"/>
      <c r="K15" s="4"/>
      <c r="L15" s="4"/>
      <c r="M15" s="4"/>
      <c r="N15" s="4"/>
      <c r="O15" s="4"/>
      <c r="P15" s="4"/>
      <c r="Q15" s="4"/>
      <c r="R15" s="4"/>
      <c r="S15" s="4"/>
      <c r="T15" s="4"/>
      <c r="U15" s="4"/>
      <c r="V15" s="4"/>
      <c r="W15" s="4"/>
      <c r="X15" s="4"/>
      <c r="Y15" s="4"/>
      <c r="Z15" s="4"/>
    </row>
    <row r="16" spans="1:26" ht="20.25" customHeight="1">
      <c r="A16" s="4"/>
      <c r="B16" s="248" t="s">
        <v>124</v>
      </c>
      <c r="C16" s="244"/>
      <c r="D16" s="248"/>
      <c r="E16" s="4"/>
      <c r="F16" s="4"/>
      <c r="G16" s="4"/>
      <c r="H16" s="4"/>
      <c r="I16" s="4"/>
      <c r="J16" s="4"/>
      <c r="K16" s="4"/>
      <c r="L16" s="4"/>
      <c r="M16" s="4"/>
      <c r="N16" s="4"/>
      <c r="O16" s="4"/>
      <c r="P16" s="4"/>
      <c r="Q16" s="4"/>
      <c r="R16" s="4"/>
      <c r="S16" s="4"/>
      <c r="T16" s="4"/>
      <c r="U16" s="4"/>
      <c r="V16" s="4"/>
      <c r="W16" s="4"/>
      <c r="X16" s="4"/>
      <c r="Y16" s="4"/>
      <c r="Z16" s="4"/>
    </row>
    <row r="17" spans="1:26" ht="20.25" customHeight="1">
      <c r="A17" s="4"/>
      <c r="B17" s="244"/>
      <c r="C17" s="244"/>
      <c r="D17" s="248"/>
      <c r="E17" s="4"/>
      <c r="F17" s="4"/>
      <c r="G17" s="4"/>
      <c r="H17" s="4"/>
      <c r="I17" s="4"/>
      <c r="J17" s="4"/>
      <c r="K17" s="4"/>
      <c r="L17" s="4"/>
      <c r="M17" s="4"/>
      <c r="N17" s="4"/>
      <c r="O17" s="4"/>
      <c r="P17" s="4"/>
      <c r="Q17" s="4"/>
      <c r="R17" s="4"/>
      <c r="S17" s="4"/>
      <c r="T17" s="4"/>
      <c r="U17" s="4"/>
      <c r="V17" s="4"/>
      <c r="W17" s="4"/>
      <c r="X17" s="4"/>
      <c r="Y17" s="4"/>
      <c r="Z17" s="4"/>
    </row>
    <row r="18" spans="1:26" ht="20.25" customHeight="1">
      <c r="A18" s="4"/>
      <c r="B18" s="248" t="s">
        <v>125</v>
      </c>
      <c r="C18" s="244"/>
      <c r="D18" s="248"/>
      <c r="E18" s="4"/>
      <c r="F18" s="4"/>
      <c r="G18" s="4"/>
      <c r="H18" s="4"/>
      <c r="I18" s="4"/>
      <c r="J18" s="4"/>
      <c r="K18" s="4"/>
      <c r="L18" s="4"/>
      <c r="M18" s="4"/>
      <c r="N18" s="4"/>
      <c r="O18" s="4"/>
      <c r="P18" s="4"/>
      <c r="Q18" s="4"/>
      <c r="R18" s="4"/>
      <c r="S18" s="4"/>
      <c r="T18" s="4"/>
      <c r="U18" s="4"/>
      <c r="V18" s="4"/>
      <c r="W18" s="4"/>
      <c r="X18" s="4"/>
      <c r="Y18" s="4"/>
      <c r="Z18" s="4"/>
    </row>
    <row r="19" spans="1:26" ht="20.25" customHeight="1">
      <c r="A19" s="4"/>
      <c r="B19" s="244"/>
      <c r="C19" s="244"/>
      <c r="D19" s="248"/>
      <c r="E19" s="4"/>
      <c r="F19" s="4"/>
      <c r="G19" s="4"/>
      <c r="H19" s="4"/>
      <c r="I19" s="4"/>
      <c r="J19" s="4"/>
      <c r="K19" s="4"/>
      <c r="L19" s="4"/>
      <c r="M19" s="4"/>
      <c r="N19" s="4"/>
      <c r="O19" s="4"/>
      <c r="P19" s="4"/>
      <c r="Q19" s="4"/>
      <c r="R19" s="4"/>
      <c r="S19" s="4"/>
      <c r="T19" s="4"/>
      <c r="U19" s="4"/>
      <c r="V19" s="4"/>
      <c r="W19" s="4"/>
      <c r="X19" s="4"/>
      <c r="Y19" s="4"/>
      <c r="Z19" s="4"/>
    </row>
    <row r="20" spans="1:26" ht="17.25" customHeight="1">
      <c r="A20" s="4"/>
      <c r="B20" s="248" t="s">
        <v>126</v>
      </c>
      <c r="C20" s="248"/>
      <c r="D20" s="248"/>
      <c r="E20" s="4"/>
      <c r="F20" s="4"/>
      <c r="G20" s="4"/>
      <c r="H20" s="4"/>
      <c r="I20" s="4"/>
      <c r="J20" s="4"/>
      <c r="K20" s="4"/>
      <c r="L20" s="4"/>
      <c r="M20" s="4"/>
      <c r="N20" s="4"/>
      <c r="O20" s="4"/>
      <c r="P20" s="4"/>
      <c r="Q20" s="4"/>
      <c r="R20" s="4"/>
      <c r="S20" s="4"/>
      <c r="T20" s="4"/>
      <c r="U20" s="4"/>
      <c r="V20" s="4"/>
      <c r="W20" s="4"/>
      <c r="X20" s="4"/>
      <c r="Y20" s="4"/>
      <c r="Z20" s="4"/>
    </row>
    <row r="21" spans="1:26" ht="17.25" customHeight="1">
      <c r="A21" s="4"/>
      <c r="B21" s="248" t="s">
        <v>127</v>
      </c>
      <c r="C21" s="248"/>
      <c r="D21" s="248"/>
      <c r="E21" s="4"/>
      <c r="F21" s="4"/>
      <c r="G21" s="4"/>
      <c r="H21" s="4"/>
      <c r="I21" s="4"/>
      <c r="J21" s="4"/>
      <c r="K21" s="4"/>
      <c r="L21" s="4"/>
      <c r="M21" s="4"/>
      <c r="N21" s="4"/>
      <c r="O21" s="4"/>
      <c r="P21" s="4"/>
      <c r="Q21" s="4"/>
      <c r="R21" s="4"/>
      <c r="S21" s="4"/>
      <c r="T21" s="4"/>
      <c r="U21" s="4"/>
      <c r="V21" s="4"/>
      <c r="W21" s="4"/>
      <c r="X21" s="4"/>
      <c r="Y21" s="4"/>
      <c r="Z21" s="4"/>
    </row>
    <row r="22" spans="1:26" ht="17.25" customHeight="1">
      <c r="A22" s="4"/>
      <c r="B22" s="248"/>
      <c r="C22" s="248"/>
      <c r="D22" s="248"/>
      <c r="E22" s="4"/>
      <c r="F22" s="4"/>
      <c r="G22" s="4"/>
      <c r="H22" s="4"/>
      <c r="I22" s="4"/>
      <c r="J22" s="4"/>
      <c r="K22" s="4"/>
      <c r="L22" s="4"/>
      <c r="M22" s="4"/>
      <c r="N22" s="4"/>
      <c r="O22" s="4"/>
      <c r="P22" s="4"/>
      <c r="Q22" s="4"/>
      <c r="R22" s="4"/>
      <c r="S22" s="4"/>
      <c r="T22" s="4"/>
      <c r="U22" s="4"/>
      <c r="V22" s="4"/>
      <c r="W22" s="4"/>
      <c r="X22" s="4"/>
      <c r="Y22" s="4"/>
      <c r="Z22" s="4"/>
    </row>
    <row r="23" spans="1:26" ht="17.25" customHeight="1">
      <c r="A23" s="4"/>
      <c r="B23" s="248"/>
      <c r="C23" s="250" t="s">
        <v>51</v>
      </c>
      <c r="D23" s="250" t="s">
        <v>128</v>
      </c>
      <c r="E23" s="4"/>
      <c r="F23" s="4"/>
      <c r="G23" s="4"/>
      <c r="H23" s="4"/>
      <c r="I23" s="4"/>
      <c r="J23" s="4"/>
      <c r="K23" s="4"/>
      <c r="L23" s="4"/>
      <c r="M23" s="4"/>
      <c r="N23" s="4"/>
      <c r="O23" s="4"/>
      <c r="P23" s="4"/>
      <c r="Q23" s="4"/>
      <c r="R23" s="4"/>
      <c r="S23" s="4"/>
      <c r="T23" s="4"/>
      <c r="U23" s="4"/>
      <c r="V23" s="4"/>
      <c r="W23" s="4"/>
      <c r="X23" s="4"/>
      <c r="Y23" s="4"/>
      <c r="Z23" s="4"/>
    </row>
    <row r="24" spans="1:26" ht="17.25" customHeight="1">
      <c r="A24" s="4"/>
      <c r="B24" s="248"/>
      <c r="C24" s="250">
        <v>1</v>
      </c>
      <c r="D24" s="253" t="s">
        <v>14</v>
      </c>
      <c r="E24" s="4"/>
      <c r="F24" s="4"/>
      <c r="G24" s="4"/>
      <c r="H24" s="4"/>
      <c r="I24" s="4"/>
      <c r="J24" s="4"/>
      <c r="K24" s="4"/>
      <c r="L24" s="4"/>
      <c r="M24" s="4"/>
      <c r="N24" s="4"/>
      <c r="O24" s="4"/>
      <c r="P24" s="4"/>
      <c r="Q24" s="4"/>
      <c r="R24" s="4"/>
      <c r="S24" s="4"/>
      <c r="T24" s="4"/>
      <c r="U24" s="4"/>
      <c r="V24" s="4"/>
      <c r="W24" s="4"/>
      <c r="X24" s="4"/>
      <c r="Y24" s="4"/>
      <c r="Z24" s="4"/>
    </row>
    <row r="25" spans="1:26" ht="17.25" customHeight="1">
      <c r="A25" s="4"/>
      <c r="B25" s="248"/>
      <c r="C25" s="250">
        <v>2</v>
      </c>
      <c r="D25" s="253" t="s">
        <v>57</v>
      </c>
      <c r="E25" s="4"/>
      <c r="F25" s="4"/>
      <c r="G25" s="4"/>
      <c r="H25" s="4"/>
      <c r="I25" s="4"/>
      <c r="J25" s="4"/>
      <c r="K25" s="4"/>
      <c r="L25" s="4"/>
      <c r="M25" s="4"/>
      <c r="N25" s="4"/>
      <c r="O25" s="4"/>
      <c r="P25" s="4"/>
      <c r="Q25" s="4"/>
      <c r="R25" s="4"/>
      <c r="S25" s="4"/>
      <c r="T25" s="4"/>
      <c r="U25" s="4"/>
      <c r="V25" s="4"/>
      <c r="W25" s="4"/>
      <c r="X25" s="4"/>
      <c r="Y25" s="4"/>
      <c r="Z25" s="4"/>
    </row>
    <row r="26" spans="1:26" ht="17.25" customHeight="1">
      <c r="A26" s="4"/>
      <c r="B26" s="248"/>
      <c r="C26" s="250">
        <v>3</v>
      </c>
      <c r="D26" s="253" t="s">
        <v>15</v>
      </c>
      <c r="E26" s="4"/>
      <c r="F26" s="4"/>
      <c r="G26" s="4"/>
      <c r="H26" s="4"/>
      <c r="I26" s="4"/>
      <c r="J26" s="4"/>
      <c r="K26" s="4"/>
      <c r="L26" s="4"/>
      <c r="M26" s="4"/>
      <c r="N26" s="4"/>
      <c r="O26" s="4"/>
      <c r="P26" s="4"/>
      <c r="Q26" s="4"/>
      <c r="R26" s="4"/>
      <c r="S26" s="4"/>
      <c r="T26" s="4"/>
      <c r="U26" s="4"/>
      <c r="V26" s="4"/>
      <c r="W26" s="4"/>
      <c r="X26" s="4"/>
      <c r="Y26" s="4"/>
      <c r="Z26" s="4"/>
    </row>
    <row r="27" spans="1:26" ht="17.25" customHeight="1">
      <c r="A27" s="4"/>
      <c r="B27" s="248"/>
      <c r="C27" s="250">
        <v>4</v>
      </c>
      <c r="D27" s="253" t="s">
        <v>75</v>
      </c>
      <c r="E27" s="4"/>
      <c r="F27" s="4"/>
      <c r="G27" s="4"/>
      <c r="H27" s="4"/>
      <c r="I27" s="4"/>
      <c r="J27" s="4"/>
      <c r="K27" s="4"/>
      <c r="L27" s="4"/>
      <c r="M27" s="4"/>
      <c r="N27" s="4"/>
      <c r="O27" s="4"/>
      <c r="P27" s="4"/>
      <c r="Q27" s="4"/>
      <c r="R27" s="4"/>
      <c r="S27" s="4"/>
      <c r="T27" s="4"/>
      <c r="U27" s="4"/>
      <c r="V27" s="4"/>
      <c r="W27" s="4"/>
      <c r="X27" s="4"/>
      <c r="Y27" s="4"/>
      <c r="Z27" s="4"/>
    </row>
    <row r="28" spans="1:26" ht="17.25" customHeight="1">
      <c r="A28" s="4"/>
      <c r="B28" s="248"/>
      <c r="C28" s="250">
        <v>5</v>
      </c>
      <c r="D28" s="253" t="s">
        <v>76</v>
      </c>
      <c r="E28" s="4"/>
      <c r="F28" s="4"/>
      <c r="G28" s="4"/>
      <c r="H28" s="4"/>
      <c r="I28" s="4"/>
      <c r="J28" s="4"/>
      <c r="K28" s="4"/>
      <c r="L28" s="4"/>
      <c r="M28" s="4"/>
      <c r="N28" s="4"/>
      <c r="O28" s="4"/>
      <c r="P28" s="4"/>
      <c r="Q28" s="4"/>
      <c r="R28" s="4"/>
      <c r="S28" s="4"/>
      <c r="T28" s="4"/>
      <c r="U28" s="4"/>
      <c r="V28" s="4"/>
      <c r="W28" s="4"/>
      <c r="X28" s="4"/>
      <c r="Y28" s="4"/>
      <c r="Z28" s="4"/>
    </row>
    <row r="29" spans="1:26" ht="17.25" customHeight="1">
      <c r="A29" s="4"/>
      <c r="B29" s="248"/>
      <c r="C29" s="251"/>
      <c r="D29" s="248"/>
      <c r="E29" s="4"/>
      <c r="F29" s="4"/>
      <c r="G29" s="4"/>
      <c r="H29" s="4"/>
      <c r="I29" s="4"/>
      <c r="J29" s="4"/>
      <c r="K29" s="4"/>
      <c r="L29" s="4"/>
      <c r="M29" s="4"/>
      <c r="N29" s="4"/>
      <c r="O29" s="4"/>
      <c r="P29" s="4"/>
      <c r="Q29" s="4"/>
      <c r="R29" s="4"/>
      <c r="S29" s="4"/>
      <c r="T29" s="4"/>
      <c r="U29" s="4"/>
      <c r="V29" s="4"/>
      <c r="W29" s="4"/>
      <c r="X29" s="4"/>
      <c r="Y29" s="4"/>
      <c r="Z29" s="4"/>
    </row>
    <row r="30" spans="1:26" ht="17.25" customHeight="1">
      <c r="A30" s="4"/>
      <c r="B30" s="248" t="s">
        <v>129</v>
      </c>
      <c r="C30" s="248"/>
      <c r="D30" s="248"/>
      <c r="E30" s="4"/>
      <c r="F30" s="4"/>
      <c r="G30" s="4"/>
      <c r="H30" s="4"/>
      <c r="I30" s="4"/>
      <c r="J30" s="4"/>
      <c r="K30" s="4"/>
      <c r="L30" s="4"/>
      <c r="M30" s="4"/>
      <c r="N30" s="4"/>
      <c r="O30" s="4"/>
      <c r="P30" s="4"/>
      <c r="Q30" s="4"/>
      <c r="R30" s="4"/>
      <c r="S30" s="4"/>
      <c r="T30" s="4"/>
      <c r="U30" s="4"/>
      <c r="V30" s="4"/>
      <c r="W30" s="4"/>
      <c r="X30" s="4"/>
      <c r="Y30" s="4"/>
      <c r="Z30" s="4"/>
    </row>
    <row r="31" spans="1:26" ht="17.25" customHeight="1">
      <c r="A31" s="4"/>
      <c r="B31" s="248" t="s">
        <v>130</v>
      </c>
      <c r="C31" s="248"/>
      <c r="D31" s="248"/>
      <c r="E31" s="4"/>
      <c r="F31" s="4"/>
      <c r="G31" s="4"/>
      <c r="H31" s="4"/>
      <c r="I31" s="4"/>
      <c r="J31" s="4"/>
      <c r="K31" s="4"/>
      <c r="L31" s="4"/>
      <c r="M31" s="4"/>
      <c r="N31" s="4"/>
      <c r="O31" s="4"/>
      <c r="P31" s="4"/>
      <c r="Q31" s="4"/>
      <c r="R31" s="4"/>
      <c r="S31" s="4"/>
      <c r="T31" s="4"/>
      <c r="U31" s="4"/>
      <c r="V31" s="4"/>
      <c r="W31" s="4"/>
      <c r="X31" s="4"/>
      <c r="Y31" s="4"/>
      <c r="Z31" s="4"/>
    </row>
    <row r="32" spans="1:26" ht="17.25" customHeight="1">
      <c r="A32" s="4"/>
      <c r="B32" s="248"/>
      <c r="C32" s="248"/>
      <c r="D32" s="248"/>
      <c r="E32" s="4"/>
      <c r="F32" s="4"/>
      <c r="G32" s="254"/>
      <c r="H32" s="254"/>
      <c r="I32" s="4"/>
      <c r="J32" s="254"/>
      <c r="K32" s="254"/>
      <c r="L32" s="254"/>
      <c r="M32" s="254"/>
      <c r="N32" s="254"/>
      <c r="O32" s="254"/>
      <c r="P32" s="4"/>
      <c r="Q32" s="4"/>
      <c r="R32" s="254"/>
      <c r="S32" s="254"/>
      <c r="T32" s="254"/>
      <c r="U32" s="4"/>
      <c r="V32" s="4"/>
      <c r="W32" s="254"/>
      <c r="X32" s="254"/>
      <c r="Y32" s="254"/>
      <c r="Z32" s="4"/>
    </row>
    <row r="33" spans="1:26" ht="17.25" customHeight="1">
      <c r="A33" s="4"/>
      <c r="B33" s="248"/>
      <c r="C33" s="250" t="s">
        <v>52</v>
      </c>
      <c r="D33" s="250" t="s">
        <v>132</v>
      </c>
      <c r="E33" s="4"/>
      <c r="F33" s="4"/>
      <c r="G33" s="254"/>
      <c r="H33" s="254"/>
      <c r="I33" s="4"/>
      <c r="J33" s="254"/>
      <c r="K33" s="254"/>
      <c r="L33" s="254"/>
      <c r="M33" s="254"/>
      <c r="N33" s="254"/>
      <c r="O33" s="254"/>
      <c r="P33" s="4"/>
      <c r="Q33" s="4"/>
      <c r="R33" s="254"/>
      <c r="S33" s="254"/>
      <c r="T33" s="254"/>
      <c r="U33" s="4"/>
      <c r="V33" s="4"/>
      <c r="W33" s="254"/>
      <c r="X33" s="254"/>
      <c r="Y33" s="254"/>
      <c r="Z33" s="4"/>
    </row>
    <row r="34" spans="1:26" ht="17.25" customHeight="1">
      <c r="A34" s="4"/>
      <c r="B34" s="248"/>
      <c r="C34" s="250" t="s">
        <v>68</v>
      </c>
      <c r="D34" s="253" t="s">
        <v>133</v>
      </c>
      <c r="E34" s="4"/>
      <c r="F34" s="4"/>
      <c r="G34" s="254"/>
      <c r="H34" s="254"/>
      <c r="I34" s="4"/>
      <c r="J34" s="254"/>
      <c r="K34" s="254"/>
      <c r="L34" s="254"/>
      <c r="M34" s="254"/>
      <c r="N34" s="254"/>
      <c r="O34" s="254"/>
      <c r="P34" s="4"/>
      <c r="Q34" s="4"/>
      <c r="R34" s="254"/>
      <c r="S34" s="254"/>
      <c r="T34" s="254"/>
      <c r="U34" s="4"/>
      <c r="V34" s="4"/>
      <c r="W34" s="254"/>
      <c r="X34" s="254"/>
      <c r="Y34" s="254"/>
      <c r="Z34" s="4"/>
    </row>
    <row r="35" spans="1:26" ht="17.25" customHeight="1">
      <c r="A35" s="4"/>
      <c r="B35" s="248"/>
      <c r="C35" s="250" t="s">
        <v>134</v>
      </c>
      <c r="D35" s="253" t="s">
        <v>135</v>
      </c>
      <c r="E35" s="4"/>
      <c r="F35" s="4"/>
      <c r="G35" s="254"/>
      <c r="H35" s="254"/>
      <c r="I35" s="4"/>
      <c r="J35" s="254"/>
      <c r="K35" s="254"/>
      <c r="L35" s="254"/>
      <c r="M35" s="254"/>
      <c r="N35" s="254"/>
      <c r="O35" s="254"/>
      <c r="P35" s="4"/>
      <c r="Q35" s="4"/>
      <c r="R35" s="254"/>
      <c r="S35" s="254"/>
      <c r="T35" s="254"/>
      <c r="U35" s="4"/>
      <c r="V35" s="4"/>
      <c r="W35" s="254"/>
      <c r="X35" s="254"/>
      <c r="Y35" s="254"/>
      <c r="Z35" s="4"/>
    </row>
    <row r="36" spans="1:26" ht="17.25" customHeight="1">
      <c r="A36" s="4"/>
      <c r="B36" s="248"/>
      <c r="C36" s="250" t="s">
        <v>136</v>
      </c>
      <c r="D36" s="253" t="s">
        <v>137</v>
      </c>
      <c r="E36" s="4"/>
      <c r="F36" s="4"/>
      <c r="G36" s="254"/>
      <c r="H36" s="254"/>
      <c r="I36" s="4"/>
      <c r="J36" s="254"/>
      <c r="K36" s="254"/>
      <c r="L36" s="254"/>
      <c r="M36" s="254"/>
      <c r="N36" s="254"/>
      <c r="O36" s="254"/>
      <c r="P36" s="4"/>
      <c r="Q36" s="4"/>
      <c r="R36" s="254"/>
      <c r="S36" s="254"/>
      <c r="T36" s="254"/>
      <c r="U36" s="4"/>
      <c r="V36" s="4"/>
      <c r="W36" s="254"/>
      <c r="X36" s="254"/>
      <c r="Y36" s="254"/>
      <c r="Z36" s="4"/>
    </row>
    <row r="37" spans="1:26" ht="17.25" customHeight="1">
      <c r="A37" s="4"/>
      <c r="B37" s="248"/>
      <c r="C37" s="250" t="s">
        <v>138</v>
      </c>
      <c r="D37" s="253" t="s">
        <v>139</v>
      </c>
      <c r="E37" s="4"/>
      <c r="F37" s="4"/>
      <c r="G37" s="254"/>
      <c r="H37" s="254"/>
      <c r="I37" s="4"/>
      <c r="J37" s="254"/>
      <c r="K37" s="254"/>
      <c r="L37" s="254"/>
      <c r="M37" s="254"/>
      <c r="N37" s="254"/>
      <c r="O37" s="254"/>
      <c r="P37" s="4"/>
      <c r="Q37" s="4"/>
      <c r="R37" s="254"/>
      <c r="S37" s="254"/>
      <c r="T37" s="254"/>
      <c r="U37" s="4"/>
      <c r="V37" s="4"/>
      <c r="W37" s="254"/>
      <c r="X37" s="254"/>
      <c r="Y37" s="254"/>
      <c r="Z37" s="4"/>
    </row>
    <row r="38" spans="1:26" ht="17.25" customHeight="1">
      <c r="A38" s="4"/>
      <c r="B38" s="248"/>
      <c r="C38" s="248"/>
      <c r="D38" s="248"/>
      <c r="E38" s="4"/>
      <c r="F38" s="4"/>
      <c r="G38" s="254"/>
      <c r="H38" s="254"/>
      <c r="I38" s="4"/>
      <c r="J38" s="254"/>
      <c r="K38" s="254"/>
      <c r="L38" s="254"/>
      <c r="M38" s="254"/>
      <c r="N38" s="254"/>
      <c r="O38" s="254"/>
      <c r="P38" s="4"/>
      <c r="Q38" s="4"/>
      <c r="R38" s="254"/>
      <c r="S38" s="254"/>
      <c r="T38" s="254"/>
      <c r="U38" s="4"/>
      <c r="V38" s="4"/>
      <c r="W38" s="254"/>
      <c r="X38" s="254"/>
      <c r="Y38" s="254"/>
      <c r="Z38" s="4"/>
    </row>
    <row r="39" spans="1:26" ht="17.25" customHeight="1">
      <c r="A39" s="4"/>
      <c r="B39" s="248"/>
      <c r="C39" s="252" t="s">
        <v>50</v>
      </c>
      <c r="D39" s="248"/>
      <c r="E39" s="4"/>
      <c r="F39" s="4"/>
      <c r="G39" s="254"/>
      <c r="H39" s="254"/>
      <c r="I39" s="4"/>
      <c r="J39" s="254"/>
      <c r="K39" s="254"/>
      <c r="L39" s="254"/>
      <c r="M39" s="254"/>
      <c r="N39" s="254"/>
      <c r="O39" s="254"/>
      <c r="P39" s="4"/>
      <c r="Q39" s="4"/>
      <c r="R39" s="254"/>
      <c r="S39" s="254"/>
      <c r="T39" s="254"/>
      <c r="U39" s="4"/>
      <c r="V39" s="4"/>
      <c r="W39" s="254"/>
      <c r="X39" s="254"/>
      <c r="Y39" s="254"/>
      <c r="Z39" s="4"/>
    </row>
    <row r="40" spans="1:26" ht="17.25" customHeight="1">
      <c r="A40" s="4"/>
      <c r="B40" s="4"/>
      <c r="C40" s="248" t="s">
        <v>140</v>
      </c>
      <c r="D40" s="4"/>
      <c r="E40" s="4"/>
      <c r="F40" s="252"/>
      <c r="G40" s="254"/>
      <c r="H40" s="254"/>
      <c r="I40" s="4"/>
      <c r="J40" s="254"/>
      <c r="K40" s="254"/>
      <c r="L40" s="254"/>
      <c r="M40" s="254"/>
      <c r="N40" s="254"/>
      <c r="O40" s="254"/>
      <c r="P40" s="4"/>
      <c r="Q40" s="4"/>
      <c r="R40" s="254"/>
      <c r="S40" s="254"/>
      <c r="T40" s="254"/>
      <c r="U40" s="4"/>
      <c r="V40" s="4"/>
      <c r="W40" s="254"/>
      <c r="X40" s="254"/>
      <c r="Y40" s="254"/>
      <c r="Z40" s="4"/>
    </row>
    <row r="41" spans="1:26" ht="17.25" customHeight="1">
      <c r="A41" s="4"/>
      <c r="B41" s="4"/>
      <c r="C41" s="248" t="s">
        <v>141</v>
      </c>
      <c r="D41" s="4"/>
      <c r="E41" s="4"/>
      <c r="F41" s="248"/>
      <c r="G41" s="254"/>
      <c r="H41" s="254"/>
      <c r="I41" s="4"/>
      <c r="J41" s="254"/>
      <c r="K41" s="254"/>
      <c r="L41" s="254"/>
      <c r="M41" s="254"/>
      <c r="N41" s="254"/>
      <c r="O41" s="254"/>
      <c r="P41" s="4"/>
      <c r="Q41" s="4"/>
      <c r="R41" s="254"/>
      <c r="S41" s="254"/>
      <c r="T41" s="254"/>
      <c r="U41" s="4"/>
      <c r="V41" s="4"/>
      <c r="W41" s="254"/>
      <c r="X41" s="254"/>
      <c r="Y41" s="254"/>
      <c r="Z41" s="4"/>
    </row>
    <row r="42" spans="1:26" ht="17.25" customHeight="1">
      <c r="A42" s="4"/>
      <c r="B42" s="248"/>
      <c r="C42" s="248"/>
      <c r="D42" s="248"/>
      <c r="E42" s="252"/>
      <c r="F42" s="254"/>
      <c r="G42" s="254"/>
      <c r="H42" s="254"/>
      <c r="I42" s="4"/>
      <c r="J42" s="254"/>
      <c r="K42" s="254"/>
      <c r="L42" s="254"/>
      <c r="M42" s="254"/>
      <c r="N42" s="254"/>
      <c r="O42" s="254"/>
      <c r="P42" s="4"/>
      <c r="Q42" s="4"/>
      <c r="R42" s="254"/>
      <c r="S42" s="254"/>
      <c r="T42" s="254"/>
      <c r="U42" s="4"/>
      <c r="V42" s="4"/>
      <c r="W42" s="254"/>
      <c r="X42" s="254"/>
      <c r="Y42" s="254"/>
      <c r="Z42" s="4"/>
    </row>
    <row r="43" spans="1:26" ht="17.25" customHeight="1">
      <c r="A43" s="4"/>
      <c r="B43" s="248" t="s">
        <v>142</v>
      </c>
      <c r="C43" s="248"/>
      <c r="D43" s="248"/>
      <c r="E43" s="4"/>
      <c r="F43" s="4"/>
      <c r="G43" s="4"/>
      <c r="H43" s="4"/>
      <c r="I43" s="4"/>
      <c r="J43" s="4"/>
      <c r="K43" s="4"/>
      <c r="L43" s="4"/>
      <c r="M43" s="4"/>
      <c r="N43" s="4"/>
      <c r="O43" s="4"/>
      <c r="P43" s="4"/>
      <c r="Q43" s="4"/>
      <c r="R43" s="4"/>
      <c r="S43" s="4"/>
      <c r="T43" s="4"/>
      <c r="U43" s="4"/>
      <c r="V43" s="4"/>
      <c r="W43" s="4"/>
      <c r="X43" s="4"/>
      <c r="Y43" s="4"/>
      <c r="Z43" s="4"/>
    </row>
    <row r="44" spans="1:26" ht="17.25" customHeight="1">
      <c r="A44" s="4"/>
      <c r="B44" s="248" t="s">
        <v>143</v>
      </c>
      <c r="C44" s="248"/>
      <c r="D44" s="248"/>
      <c r="E44" s="4"/>
      <c r="F44" s="4"/>
      <c r="G44" s="4"/>
      <c r="H44" s="4"/>
      <c r="I44" s="4"/>
      <c r="J44" s="4"/>
      <c r="K44" s="4"/>
      <c r="L44" s="4"/>
      <c r="M44" s="4"/>
      <c r="N44" s="4"/>
      <c r="O44" s="4"/>
      <c r="P44" s="4"/>
      <c r="Q44" s="4"/>
      <c r="R44" s="4"/>
      <c r="S44" s="4"/>
      <c r="T44" s="4"/>
      <c r="U44" s="4"/>
      <c r="V44" s="4"/>
      <c r="W44" s="4"/>
      <c r="X44" s="4"/>
      <c r="Y44" s="4"/>
      <c r="Z44" s="4"/>
    </row>
    <row r="45" spans="1:26" ht="17.25" customHeight="1">
      <c r="A45" s="4"/>
      <c r="B45" s="249" t="s">
        <v>144</v>
      </c>
      <c r="C45" s="4"/>
      <c r="D45" s="4"/>
      <c r="E45" s="254"/>
      <c r="F45" s="254"/>
      <c r="G45" s="254"/>
      <c r="H45" s="254"/>
      <c r="I45" s="254"/>
      <c r="J45" s="254"/>
      <c r="K45" s="254"/>
      <c r="L45" s="254"/>
      <c r="M45" s="254"/>
      <c r="N45" s="254"/>
      <c r="O45" s="254"/>
      <c r="P45" s="254"/>
      <c r="Q45" s="254"/>
      <c r="R45" s="254"/>
      <c r="S45" s="254"/>
      <c r="T45" s="254"/>
      <c r="U45" s="254"/>
      <c r="V45" s="4"/>
      <c r="W45" s="4"/>
      <c r="X45" s="4"/>
      <c r="Y45" s="254"/>
      <c r="Z45" s="254"/>
    </row>
    <row r="46" spans="1:26" ht="17.2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7.25" customHeight="1">
      <c r="A47" s="4"/>
      <c r="B47" s="248" t="s">
        <v>147</v>
      </c>
      <c r="C47" s="248"/>
      <c r="D47" s="4"/>
      <c r="E47" s="4"/>
      <c r="F47" s="4"/>
      <c r="G47" s="4"/>
      <c r="H47" s="4"/>
      <c r="I47" s="4"/>
      <c r="J47" s="4"/>
      <c r="K47" s="4"/>
      <c r="L47" s="4"/>
      <c r="M47" s="4"/>
      <c r="N47" s="4"/>
      <c r="O47" s="4"/>
      <c r="P47" s="4"/>
      <c r="Q47" s="4"/>
      <c r="R47" s="4"/>
      <c r="S47" s="4"/>
      <c r="T47" s="4"/>
      <c r="U47" s="4"/>
      <c r="V47" s="4"/>
      <c r="W47" s="4"/>
      <c r="X47" s="4"/>
      <c r="Y47" s="4"/>
      <c r="Z47" s="4"/>
    </row>
    <row r="48" spans="1:26" ht="17.25" customHeight="1">
      <c r="A48" s="4"/>
      <c r="B48" s="248"/>
      <c r="C48" s="248"/>
      <c r="D48" s="4"/>
      <c r="E48" s="4"/>
      <c r="F48" s="4"/>
      <c r="G48" s="4"/>
      <c r="H48" s="4"/>
      <c r="I48" s="4"/>
      <c r="J48" s="4"/>
      <c r="K48" s="4"/>
      <c r="L48" s="4"/>
      <c r="M48" s="4"/>
      <c r="N48" s="4"/>
      <c r="O48" s="4"/>
      <c r="P48" s="4"/>
      <c r="Q48" s="4"/>
      <c r="R48" s="4"/>
      <c r="S48" s="4"/>
      <c r="T48" s="4"/>
      <c r="U48" s="4"/>
      <c r="V48" s="4"/>
      <c r="W48" s="4"/>
      <c r="X48" s="4"/>
      <c r="Y48" s="4"/>
      <c r="Z48" s="4"/>
    </row>
    <row r="49" spans="1:26" ht="17.25" customHeight="1">
      <c r="A49" s="4"/>
      <c r="B49" s="248" t="s">
        <v>148</v>
      </c>
      <c r="C49" s="248"/>
      <c r="D49" s="4"/>
      <c r="E49" s="4"/>
      <c r="F49" s="4"/>
      <c r="G49" s="4"/>
      <c r="H49" s="4"/>
      <c r="I49" s="4"/>
      <c r="J49" s="4"/>
      <c r="K49" s="4"/>
      <c r="L49" s="4"/>
      <c r="M49" s="4"/>
      <c r="N49" s="4"/>
      <c r="O49" s="4"/>
      <c r="P49" s="4"/>
      <c r="Q49" s="4"/>
      <c r="R49" s="4"/>
      <c r="S49" s="4"/>
      <c r="T49" s="4"/>
      <c r="U49" s="4"/>
      <c r="V49" s="4"/>
      <c r="W49" s="4"/>
      <c r="X49" s="4"/>
      <c r="Y49" s="4"/>
      <c r="Z49" s="4"/>
    </row>
    <row r="50" spans="1:26" ht="17.25" customHeight="1">
      <c r="A50" s="4"/>
      <c r="B50" s="248" t="s">
        <v>149</v>
      </c>
      <c r="C50" s="248"/>
      <c r="D50" s="4"/>
      <c r="E50" s="4"/>
      <c r="F50" s="4"/>
      <c r="G50" s="4"/>
      <c r="H50" s="4"/>
      <c r="I50" s="4"/>
      <c r="J50" s="4"/>
      <c r="K50" s="4"/>
      <c r="L50" s="4"/>
      <c r="M50" s="4"/>
      <c r="N50" s="4"/>
      <c r="O50" s="4"/>
      <c r="P50" s="4"/>
      <c r="Q50" s="4"/>
      <c r="R50" s="4"/>
      <c r="S50" s="4"/>
      <c r="T50" s="4"/>
      <c r="U50" s="4"/>
      <c r="V50" s="4"/>
      <c r="W50" s="4"/>
      <c r="X50" s="4"/>
      <c r="Y50" s="4"/>
      <c r="Z50" s="4"/>
    </row>
    <row r="51" spans="1:26" ht="17.25" customHeight="1">
      <c r="A51" s="4"/>
      <c r="B51" s="248"/>
      <c r="C51" s="248"/>
      <c r="D51" s="4"/>
      <c r="E51" s="4"/>
      <c r="F51" s="4"/>
      <c r="G51" s="4"/>
      <c r="H51" s="4"/>
      <c r="I51" s="4"/>
      <c r="J51" s="4"/>
      <c r="K51" s="4"/>
      <c r="L51" s="4"/>
      <c r="M51" s="4"/>
      <c r="N51" s="4"/>
      <c r="O51" s="4"/>
      <c r="P51" s="4"/>
      <c r="Q51" s="4"/>
      <c r="R51" s="4"/>
      <c r="S51" s="4"/>
      <c r="T51" s="4"/>
      <c r="U51" s="4"/>
      <c r="V51" s="4"/>
      <c r="W51" s="4"/>
      <c r="X51" s="4"/>
      <c r="Y51" s="4"/>
      <c r="Z51" s="4"/>
    </row>
    <row r="52" spans="1:26" ht="17.25" customHeight="1">
      <c r="A52" s="4"/>
      <c r="B52" s="248" t="s">
        <v>22</v>
      </c>
      <c r="C52" s="248"/>
      <c r="D52" s="4"/>
      <c r="E52" s="4"/>
      <c r="F52" s="4"/>
      <c r="G52" s="4"/>
      <c r="H52" s="4"/>
      <c r="I52" s="4"/>
      <c r="J52" s="4"/>
      <c r="K52" s="4"/>
      <c r="L52" s="4"/>
      <c r="M52" s="4"/>
      <c r="N52" s="4"/>
      <c r="O52" s="4"/>
      <c r="P52" s="4"/>
      <c r="Q52" s="4"/>
      <c r="R52" s="4"/>
      <c r="S52" s="4"/>
      <c r="T52" s="4"/>
      <c r="U52" s="4"/>
      <c r="V52" s="4"/>
      <c r="W52" s="4"/>
      <c r="X52" s="4"/>
      <c r="Y52" s="4"/>
      <c r="Z52" s="4"/>
    </row>
    <row r="53" spans="1:26" ht="17.25" customHeight="1">
      <c r="A53" s="4"/>
      <c r="B53" s="248" t="s">
        <v>150</v>
      </c>
      <c r="C53" s="248"/>
      <c r="D53" s="4"/>
      <c r="E53" s="4"/>
      <c r="F53" s="4"/>
      <c r="G53" s="4"/>
      <c r="H53" s="4"/>
      <c r="I53" s="4"/>
      <c r="J53" s="4"/>
      <c r="K53" s="4"/>
      <c r="L53" s="4"/>
      <c r="M53" s="4"/>
      <c r="N53" s="4"/>
      <c r="O53" s="4"/>
      <c r="P53" s="4"/>
      <c r="Q53" s="4"/>
      <c r="R53" s="4"/>
      <c r="S53" s="4"/>
      <c r="T53" s="4"/>
      <c r="U53" s="4"/>
      <c r="V53" s="4"/>
      <c r="W53" s="4"/>
      <c r="X53" s="4"/>
      <c r="Y53" s="4"/>
      <c r="Z53" s="4"/>
    </row>
    <row r="54" spans="1:26" ht="17.25" customHeight="1">
      <c r="A54" s="4"/>
      <c r="B54" s="248"/>
      <c r="C54" s="248"/>
      <c r="D54" s="4"/>
      <c r="E54" s="4"/>
      <c r="F54" s="4"/>
      <c r="G54" s="4"/>
      <c r="H54" s="4"/>
      <c r="I54" s="4"/>
      <c r="J54" s="4"/>
      <c r="K54" s="4"/>
      <c r="L54" s="4"/>
      <c r="M54" s="4"/>
      <c r="N54" s="4"/>
      <c r="O54" s="4"/>
      <c r="P54" s="4"/>
      <c r="Q54" s="4"/>
      <c r="R54" s="4"/>
      <c r="S54" s="4"/>
      <c r="T54" s="4"/>
      <c r="U54" s="4"/>
      <c r="V54" s="4"/>
      <c r="W54" s="4"/>
      <c r="X54" s="4"/>
      <c r="Y54" s="4"/>
      <c r="Z54" s="4"/>
    </row>
    <row r="55" spans="1:26" ht="17.25" customHeight="1">
      <c r="A55" s="4"/>
      <c r="B55" s="248" t="s">
        <v>151</v>
      </c>
      <c r="C55" s="248"/>
      <c r="D55" s="248"/>
      <c r="E55" s="4"/>
      <c r="F55" s="4"/>
      <c r="G55" s="4"/>
      <c r="H55" s="4"/>
      <c r="I55" s="4"/>
      <c r="J55" s="4"/>
      <c r="K55" s="4"/>
      <c r="L55" s="4"/>
      <c r="M55" s="4"/>
      <c r="N55" s="4"/>
      <c r="O55" s="4"/>
      <c r="P55" s="4"/>
      <c r="Q55" s="4"/>
      <c r="R55" s="4"/>
      <c r="S55" s="4"/>
      <c r="T55" s="4"/>
      <c r="U55" s="4"/>
      <c r="V55" s="4"/>
      <c r="W55" s="4"/>
      <c r="X55" s="4"/>
      <c r="Y55" s="4"/>
      <c r="Z55" s="4"/>
    </row>
    <row r="56" spans="1:26" ht="17.25" customHeight="1">
      <c r="A56" s="4"/>
      <c r="B56" s="248"/>
      <c r="C56" s="248"/>
      <c r="D56" s="248"/>
      <c r="E56" s="4"/>
      <c r="F56" s="4"/>
      <c r="G56" s="4"/>
      <c r="H56" s="4"/>
      <c r="I56" s="4"/>
      <c r="J56" s="4"/>
      <c r="K56" s="4"/>
      <c r="L56" s="4"/>
      <c r="M56" s="4"/>
      <c r="N56" s="4"/>
      <c r="O56" s="4"/>
      <c r="P56" s="4"/>
      <c r="Q56" s="4"/>
      <c r="R56" s="4"/>
      <c r="S56" s="4"/>
      <c r="T56" s="4"/>
      <c r="U56" s="4"/>
      <c r="V56" s="4"/>
      <c r="W56" s="4"/>
      <c r="X56" s="4"/>
      <c r="Y56" s="4"/>
      <c r="Z56" s="4"/>
    </row>
    <row r="57" spans="1:26" ht="17.25" customHeight="1">
      <c r="A57" s="4"/>
      <c r="B57" s="4" t="s">
        <v>152</v>
      </c>
      <c r="C57" s="4"/>
      <c r="D57" s="248"/>
      <c r="E57" s="4"/>
      <c r="F57" s="4"/>
      <c r="G57" s="4"/>
      <c r="H57" s="4"/>
      <c r="I57" s="4"/>
      <c r="J57" s="4"/>
      <c r="K57" s="4"/>
      <c r="L57" s="4"/>
      <c r="M57" s="4"/>
      <c r="N57" s="4"/>
      <c r="O57" s="4"/>
      <c r="P57" s="4"/>
      <c r="Q57" s="4"/>
      <c r="R57" s="4"/>
      <c r="S57" s="4"/>
      <c r="T57" s="4"/>
      <c r="U57" s="4"/>
      <c r="V57" s="4"/>
      <c r="W57" s="4"/>
      <c r="X57" s="4"/>
      <c r="Y57" s="4"/>
      <c r="Z57" s="4"/>
    </row>
    <row r="58" spans="1:26" ht="17.25" customHeight="1">
      <c r="A58" s="4"/>
      <c r="B58" s="4" t="s">
        <v>153</v>
      </c>
      <c r="C58" s="4"/>
      <c r="D58" s="248"/>
      <c r="E58" s="4"/>
      <c r="F58" s="4"/>
      <c r="G58" s="4"/>
      <c r="H58" s="4"/>
      <c r="I58" s="4"/>
      <c r="J58" s="4"/>
      <c r="K58" s="4"/>
      <c r="L58" s="4"/>
      <c r="M58" s="4"/>
      <c r="N58" s="4"/>
      <c r="O58" s="4"/>
      <c r="P58" s="4"/>
      <c r="Q58" s="4"/>
      <c r="R58" s="4"/>
      <c r="S58" s="4"/>
      <c r="T58" s="4"/>
      <c r="U58" s="4"/>
      <c r="V58" s="4"/>
      <c r="W58" s="4"/>
      <c r="X58" s="4"/>
      <c r="Y58" s="4"/>
      <c r="Z58" s="4"/>
    </row>
    <row r="59" spans="1:26" ht="17.25" customHeight="1">
      <c r="A59" s="4"/>
      <c r="B59" s="4" t="s">
        <v>28</v>
      </c>
      <c r="C59" s="4"/>
      <c r="D59" s="248"/>
      <c r="E59" s="4"/>
      <c r="F59" s="4"/>
      <c r="G59" s="4"/>
      <c r="H59" s="4"/>
      <c r="I59" s="4"/>
      <c r="J59" s="4"/>
      <c r="K59" s="4"/>
      <c r="L59" s="4"/>
      <c r="M59" s="4"/>
      <c r="N59" s="4"/>
      <c r="O59" s="4"/>
      <c r="P59" s="4"/>
      <c r="Q59" s="4"/>
      <c r="R59" s="4"/>
      <c r="S59" s="4"/>
      <c r="T59" s="4"/>
      <c r="U59" s="4"/>
      <c r="V59" s="4"/>
      <c r="W59" s="4"/>
      <c r="X59" s="4"/>
      <c r="Y59" s="4"/>
      <c r="Z59" s="4"/>
    </row>
    <row r="60" spans="1:26" ht="17.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7.25" customHeight="1">
      <c r="A61" s="4"/>
      <c r="B61" s="4" t="s">
        <v>2</v>
      </c>
      <c r="C61" s="4"/>
      <c r="D61" s="4"/>
      <c r="E61" s="255"/>
      <c r="F61" s="255"/>
      <c r="G61" s="255"/>
      <c r="H61" s="255"/>
      <c r="I61" s="255"/>
      <c r="J61" s="255"/>
      <c r="K61" s="255"/>
      <c r="L61" s="255"/>
      <c r="M61" s="255"/>
      <c r="N61" s="255"/>
      <c r="O61" s="255"/>
      <c r="P61" s="255"/>
      <c r="Q61" s="255"/>
      <c r="R61" s="255"/>
      <c r="S61" s="255"/>
      <c r="T61" s="255"/>
      <c r="U61" s="255"/>
      <c r="V61" s="255"/>
      <c r="W61" s="255"/>
      <c r="X61" s="255"/>
      <c r="Y61" s="255"/>
      <c r="Z61" s="255"/>
    </row>
    <row r="62" spans="1:26" ht="17.25" customHeight="1">
      <c r="A62" s="4"/>
      <c r="B62" s="4"/>
      <c r="C62" s="4"/>
      <c r="D62" s="4"/>
      <c r="E62" s="255"/>
      <c r="F62" s="255"/>
      <c r="G62" s="255"/>
      <c r="H62" s="255"/>
      <c r="I62" s="255"/>
      <c r="J62" s="255"/>
      <c r="K62" s="255"/>
      <c r="L62" s="255"/>
      <c r="M62" s="255"/>
      <c r="N62" s="255"/>
      <c r="O62" s="255"/>
      <c r="P62" s="255"/>
      <c r="Q62" s="255"/>
      <c r="R62" s="255"/>
      <c r="S62" s="255"/>
      <c r="T62" s="255"/>
      <c r="U62" s="255"/>
      <c r="V62" s="255"/>
      <c r="W62" s="255"/>
      <c r="X62" s="255"/>
      <c r="Y62" s="255"/>
      <c r="Z62" s="255"/>
    </row>
    <row r="63" spans="1:26" ht="17.25" customHeight="1">
      <c r="A63" s="4"/>
      <c r="B63" s="4" t="s">
        <v>154</v>
      </c>
      <c r="C63" s="4"/>
      <c r="D63" s="4"/>
      <c r="E63" s="255"/>
      <c r="F63" s="255"/>
      <c r="G63" s="255"/>
      <c r="H63" s="255"/>
      <c r="I63" s="255"/>
      <c r="J63" s="255"/>
      <c r="K63" s="255"/>
      <c r="L63" s="255"/>
      <c r="M63" s="255"/>
      <c r="N63" s="255"/>
      <c r="O63" s="255"/>
      <c r="P63" s="255"/>
      <c r="Q63" s="255"/>
      <c r="R63" s="255"/>
      <c r="S63" s="255"/>
      <c r="T63" s="255"/>
      <c r="U63" s="255"/>
      <c r="V63" s="255"/>
      <c r="W63" s="255"/>
      <c r="X63" s="255"/>
      <c r="Y63" s="255"/>
      <c r="Z63" s="255"/>
    </row>
    <row r="64" spans="1:26" ht="17.25" customHeight="1">
      <c r="A64" s="4"/>
      <c r="B64" s="4"/>
      <c r="C64" s="4"/>
      <c r="D64" s="4"/>
      <c r="E64" s="255"/>
      <c r="F64" s="255"/>
      <c r="G64" s="255"/>
      <c r="H64" s="255"/>
      <c r="I64" s="255"/>
      <c r="J64" s="255"/>
      <c r="K64" s="255"/>
      <c r="L64" s="255"/>
      <c r="M64" s="255"/>
      <c r="N64" s="255"/>
      <c r="O64" s="255"/>
      <c r="P64" s="255"/>
      <c r="Q64" s="255"/>
      <c r="R64" s="255"/>
      <c r="S64" s="255"/>
      <c r="T64" s="255"/>
      <c r="U64" s="255"/>
      <c r="V64" s="255"/>
      <c r="W64" s="255"/>
      <c r="X64" s="255"/>
      <c r="Y64" s="255"/>
      <c r="Z64" s="255"/>
    </row>
    <row r="65" spans="1:26" ht="17.25" customHeight="1">
      <c r="A65" s="4"/>
      <c r="B65" s="4" t="s">
        <v>155</v>
      </c>
      <c r="C65" s="4"/>
      <c r="D65" s="4"/>
      <c r="E65" s="255"/>
      <c r="F65" s="255"/>
      <c r="G65" s="255"/>
      <c r="H65" s="255"/>
      <c r="I65" s="255"/>
      <c r="J65" s="255"/>
      <c r="K65" s="255"/>
      <c r="L65" s="255"/>
      <c r="M65" s="255"/>
      <c r="N65" s="255"/>
      <c r="O65" s="255"/>
      <c r="P65" s="255"/>
      <c r="Q65" s="255"/>
      <c r="R65" s="255"/>
      <c r="S65" s="255"/>
      <c r="T65" s="255"/>
      <c r="U65" s="255"/>
      <c r="V65" s="255"/>
      <c r="W65" s="255"/>
      <c r="X65" s="255"/>
      <c r="Y65" s="255"/>
      <c r="Z65" s="255"/>
    </row>
    <row r="66" spans="1:26" ht="17.25" customHeight="1">
      <c r="A66" s="4"/>
      <c r="B66" s="4"/>
      <c r="C66" s="4"/>
      <c r="D66" s="4"/>
      <c r="E66" s="255"/>
      <c r="F66" s="255"/>
      <c r="G66" s="255"/>
      <c r="H66" s="255"/>
      <c r="I66" s="255"/>
      <c r="J66" s="255"/>
      <c r="K66" s="255"/>
      <c r="L66" s="255"/>
      <c r="M66" s="255"/>
      <c r="N66" s="255"/>
      <c r="O66" s="255"/>
      <c r="P66" s="255"/>
      <c r="Q66" s="255"/>
      <c r="R66" s="255"/>
      <c r="S66" s="255"/>
      <c r="T66" s="255"/>
      <c r="U66" s="255"/>
      <c r="V66" s="255"/>
      <c r="W66" s="255"/>
      <c r="X66" s="255"/>
      <c r="Y66" s="255"/>
      <c r="Z66" s="255"/>
    </row>
    <row r="67" spans="1:26" ht="17.25" customHeight="1">
      <c r="A67" s="4"/>
      <c r="B67" s="4" t="s">
        <v>156</v>
      </c>
      <c r="C67" s="4"/>
      <c r="D67" s="4"/>
      <c r="E67" s="4"/>
      <c r="F67" s="4"/>
      <c r="G67" s="4"/>
      <c r="H67" s="4"/>
      <c r="I67" s="4"/>
      <c r="J67" s="4"/>
      <c r="K67" s="4"/>
      <c r="L67" s="4"/>
      <c r="M67" s="4"/>
      <c r="N67" s="4"/>
      <c r="O67" s="4"/>
      <c r="P67" s="4"/>
      <c r="Q67" s="4"/>
      <c r="R67" s="4"/>
      <c r="S67" s="4"/>
      <c r="T67" s="4"/>
      <c r="U67" s="4"/>
      <c r="V67" s="4"/>
      <c r="W67" s="4"/>
      <c r="X67" s="4"/>
      <c r="Y67" s="4"/>
      <c r="Z67" s="4"/>
    </row>
    <row r="68" spans="1:26" ht="17.25" customHeight="1">
      <c r="A68" s="4"/>
      <c r="B68" s="4"/>
      <c r="C68" s="4"/>
      <c r="D68" s="4"/>
      <c r="E68" s="255"/>
      <c r="F68" s="255"/>
      <c r="G68" s="255"/>
      <c r="H68" s="255"/>
      <c r="I68" s="255"/>
      <c r="J68" s="255"/>
      <c r="K68" s="255"/>
      <c r="L68" s="255"/>
      <c r="M68" s="255"/>
      <c r="N68" s="255"/>
      <c r="O68" s="255"/>
      <c r="P68" s="255"/>
      <c r="Q68" s="255"/>
      <c r="R68" s="255"/>
      <c r="S68" s="255"/>
      <c r="T68" s="255"/>
      <c r="U68" s="255"/>
      <c r="V68" s="255"/>
      <c r="W68" s="255"/>
      <c r="X68" s="255"/>
      <c r="Y68" s="255"/>
      <c r="Z68" s="255"/>
    </row>
    <row r="69" spans="1:26" ht="17.25" customHeight="1">
      <c r="A69" s="4"/>
      <c r="B69" s="4" t="s">
        <v>157</v>
      </c>
      <c r="C69" s="4"/>
      <c r="D69" s="4"/>
      <c r="E69" s="255"/>
      <c r="F69" s="255"/>
      <c r="G69" s="255"/>
      <c r="H69" s="255"/>
      <c r="I69" s="255"/>
      <c r="J69" s="255"/>
      <c r="K69" s="255"/>
      <c r="L69" s="255"/>
      <c r="M69" s="255"/>
      <c r="N69" s="255"/>
      <c r="O69" s="255"/>
      <c r="P69" s="255"/>
      <c r="Q69" s="255"/>
      <c r="R69" s="255"/>
      <c r="S69" s="255"/>
      <c r="T69" s="255"/>
      <c r="U69" s="255"/>
      <c r="V69" s="255"/>
      <c r="W69" s="255"/>
      <c r="X69" s="255"/>
      <c r="Y69" s="255"/>
      <c r="Z69" s="255"/>
    </row>
    <row r="70" spans="1:26" ht="17.25" customHeight="1">
      <c r="A70" s="4"/>
      <c r="B70" s="4"/>
      <c r="C70" s="4"/>
      <c r="D70" s="4"/>
      <c r="E70" s="255"/>
      <c r="F70" s="255"/>
      <c r="G70" s="255"/>
      <c r="H70" s="255"/>
      <c r="I70" s="255"/>
      <c r="J70" s="255"/>
      <c r="K70" s="255"/>
      <c r="L70" s="255"/>
      <c r="M70" s="255"/>
      <c r="N70" s="255"/>
      <c r="O70" s="255"/>
      <c r="P70" s="255"/>
      <c r="Q70" s="255"/>
      <c r="R70" s="255"/>
      <c r="S70" s="255"/>
      <c r="T70" s="255"/>
      <c r="U70" s="255"/>
      <c r="V70" s="255"/>
      <c r="W70" s="255"/>
      <c r="X70" s="255"/>
      <c r="Y70" s="255"/>
      <c r="Z70" s="255"/>
    </row>
    <row r="71" spans="1:26" ht="17.25" customHeight="1">
      <c r="A71" s="243"/>
      <c r="B71" s="243" t="s">
        <v>158</v>
      </c>
      <c r="C71" s="243"/>
      <c r="D71" s="243"/>
      <c r="E71" s="243"/>
      <c r="F71" s="243"/>
      <c r="G71" s="243"/>
      <c r="H71" s="243"/>
      <c r="I71" s="243"/>
      <c r="J71" s="243"/>
      <c r="K71" s="243"/>
      <c r="L71" s="243"/>
      <c r="M71" s="243"/>
      <c r="N71" s="243"/>
      <c r="O71" s="243"/>
      <c r="P71" s="243"/>
      <c r="Q71" s="243"/>
      <c r="R71" s="243"/>
      <c r="S71" s="243"/>
      <c r="T71" s="243"/>
      <c r="U71" s="243"/>
      <c r="V71" s="243"/>
      <c r="W71" s="243"/>
      <c r="X71" s="243"/>
      <c r="Y71" s="243"/>
      <c r="Z71" s="243"/>
    </row>
    <row r="72" spans="1:26" ht="17.25" customHeight="1">
      <c r="A72" s="243"/>
      <c r="B72" s="4" t="s">
        <v>159</v>
      </c>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row>
    <row r="73" spans="1:26" ht="17.25" customHeight="1">
      <c r="A73" s="243"/>
      <c r="B73" s="4" t="s">
        <v>160</v>
      </c>
      <c r="C73" s="243"/>
      <c r="D73" s="243"/>
      <c r="E73" s="243"/>
      <c r="F73" s="243"/>
      <c r="G73" s="243"/>
      <c r="H73" s="243"/>
      <c r="I73" s="243"/>
      <c r="J73" s="243"/>
      <c r="K73" s="243"/>
      <c r="L73" s="243"/>
      <c r="M73" s="243"/>
      <c r="N73" s="243"/>
      <c r="O73" s="243"/>
      <c r="P73" s="243"/>
      <c r="Q73" s="243"/>
      <c r="R73" s="243"/>
      <c r="S73" s="243"/>
      <c r="T73" s="243"/>
      <c r="U73" s="243"/>
      <c r="V73" s="243"/>
      <c r="W73" s="243"/>
      <c r="X73" s="243"/>
      <c r="Y73" s="243"/>
      <c r="Z73" s="243"/>
    </row>
    <row r="74" spans="1:26" ht="17.25" customHeight="1">
      <c r="A74" s="243"/>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c r="Z74" s="243"/>
    </row>
    <row r="75" spans="1:26" ht="18.75" customHeight="1">
      <c r="A75" s="243"/>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c r="Z75" s="243"/>
    </row>
    <row r="76" spans="1:26" ht="18.75" customHeight="1">
      <c r="A76" s="243"/>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c r="Z76" s="243"/>
    </row>
    <row r="77" spans="1:26" ht="18.75" customHeight="1">
      <c r="A77" s="243"/>
      <c r="B77" s="243"/>
      <c r="C77" s="243"/>
      <c r="D77" s="243"/>
      <c r="E77" s="243"/>
      <c r="F77" s="243"/>
      <c r="G77" s="243"/>
      <c r="H77" s="243"/>
      <c r="I77" s="243"/>
      <c r="J77" s="243"/>
      <c r="K77" s="243"/>
      <c r="L77" s="243"/>
      <c r="M77" s="243"/>
      <c r="N77" s="243"/>
      <c r="O77" s="243"/>
      <c r="P77" s="243"/>
      <c r="Q77" s="243"/>
      <c r="R77" s="243"/>
      <c r="S77" s="243"/>
      <c r="T77" s="243"/>
      <c r="U77" s="243"/>
      <c r="V77" s="243"/>
      <c r="W77" s="243"/>
      <c r="X77" s="243"/>
      <c r="Y77" s="243"/>
      <c r="Z77" s="243"/>
    </row>
    <row r="78" spans="1:26" ht="18.75" customHeight="1">
      <c r="A78" s="243"/>
      <c r="B78" s="243"/>
      <c r="C78" s="243"/>
      <c r="D78" s="243"/>
      <c r="E78" s="243"/>
      <c r="F78" s="243"/>
      <c r="G78" s="243"/>
      <c r="H78" s="243"/>
      <c r="I78" s="243"/>
      <c r="J78" s="243"/>
      <c r="K78" s="243"/>
      <c r="L78" s="243"/>
      <c r="M78" s="243"/>
      <c r="N78" s="243"/>
      <c r="O78" s="243"/>
      <c r="P78" s="243"/>
      <c r="Q78" s="243"/>
      <c r="R78" s="243"/>
      <c r="S78" s="243"/>
      <c r="T78" s="243"/>
      <c r="U78" s="243"/>
      <c r="V78" s="243"/>
      <c r="W78" s="243"/>
      <c r="X78" s="243"/>
      <c r="Y78" s="243"/>
      <c r="Z78" s="243"/>
    </row>
    <row r="79" spans="1:26" ht="18.75" customHeight="1">
      <c r="A79" s="243"/>
      <c r="B79" s="243"/>
      <c r="C79" s="243"/>
      <c r="D79" s="243"/>
      <c r="E79" s="243"/>
      <c r="F79" s="243"/>
      <c r="G79" s="243"/>
      <c r="H79" s="243"/>
      <c r="I79" s="243"/>
      <c r="J79" s="243"/>
      <c r="K79" s="243"/>
      <c r="L79" s="243"/>
      <c r="M79" s="243"/>
      <c r="N79" s="243"/>
      <c r="O79" s="243"/>
      <c r="P79" s="243"/>
      <c r="Q79" s="243"/>
      <c r="R79" s="243"/>
      <c r="S79" s="243"/>
      <c r="T79" s="243"/>
      <c r="U79" s="243"/>
      <c r="V79" s="243"/>
      <c r="W79" s="243"/>
      <c r="X79" s="243"/>
      <c r="Y79" s="243"/>
      <c r="Z79" s="243"/>
    </row>
    <row r="80" spans="1:26" ht="18.75" customHeight="1">
      <c r="A80" s="243"/>
      <c r="B80" s="243"/>
      <c r="C80" s="243"/>
      <c r="D80" s="243"/>
      <c r="E80" s="243"/>
      <c r="F80" s="243"/>
      <c r="G80" s="243"/>
      <c r="H80" s="243"/>
      <c r="I80" s="243"/>
      <c r="J80" s="243"/>
      <c r="K80" s="243"/>
      <c r="L80" s="243"/>
      <c r="M80" s="243"/>
      <c r="N80" s="243"/>
      <c r="O80" s="243"/>
      <c r="P80" s="243"/>
      <c r="Q80" s="243"/>
      <c r="R80" s="243"/>
      <c r="S80" s="243"/>
      <c r="T80" s="243"/>
      <c r="U80" s="243"/>
      <c r="V80" s="243"/>
      <c r="W80" s="243"/>
      <c r="X80" s="243"/>
      <c r="Y80" s="243"/>
      <c r="Z80" s="243"/>
    </row>
    <row r="81" spans="1:26" ht="18.75" customHeight="1">
      <c r="A81" s="243"/>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ht="18.75" customHeight="1">
      <c r="A82" s="243"/>
      <c r="B82" s="243"/>
      <c r="C82" s="243"/>
      <c r="D82" s="243"/>
      <c r="E82" s="243"/>
      <c r="F82" s="243"/>
      <c r="G82" s="243"/>
      <c r="H82" s="243"/>
      <c r="I82" s="243"/>
      <c r="J82" s="243"/>
      <c r="K82" s="243"/>
      <c r="L82" s="243"/>
      <c r="M82" s="243"/>
      <c r="N82" s="243"/>
      <c r="O82" s="243"/>
      <c r="P82" s="243"/>
      <c r="Q82" s="243"/>
      <c r="R82" s="243"/>
      <c r="S82" s="243"/>
      <c r="T82" s="243"/>
      <c r="U82" s="243"/>
      <c r="V82" s="243"/>
      <c r="W82" s="243"/>
      <c r="X82" s="243"/>
      <c r="Y82" s="243"/>
      <c r="Z82" s="243"/>
    </row>
    <row r="83" spans="1:26" ht="18.75" customHeight="1">
      <c r="A83" s="243"/>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row>
    <row r="84" spans="1:26" ht="18.75" customHeight="1">
      <c r="A84" s="243"/>
      <c r="B84" s="243"/>
      <c r="C84" s="243"/>
      <c r="D84" s="243"/>
      <c r="E84" s="243"/>
      <c r="F84" s="243"/>
      <c r="G84" s="243"/>
      <c r="H84" s="243"/>
      <c r="I84" s="243"/>
      <c r="J84" s="243"/>
      <c r="K84" s="243"/>
      <c r="L84" s="243"/>
      <c r="M84" s="243"/>
      <c r="N84" s="243"/>
      <c r="O84" s="243"/>
      <c r="P84" s="243"/>
      <c r="Q84" s="243"/>
      <c r="R84" s="243"/>
      <c r="S84" s="243"/>
      <c r="T84" s="243"/>
      <c r="U84" s="243"/>
      <c r="V84" s="243"/>
      <c r="W84" s="243"/>
      <c r="X84" s="243"/>
      <c r="Y84" s="243"/>
      <c r="Z84" s="243"/>
    </row>
    <row r="85" spans="1:26" ht="18.75" customHeight="1">
      <c r="A85" s="243"/>
      <c r="B85" s="243"/>
      <c r="C85" s="243"/>
      <c r="D85" s="243"/>
      <c r="E85" s="243"/>
      <c r="F85" s="243"/>
      <c r="G85" s="243"/>
      <c r="H85" s="243"/>
      <c r="I85" s="243"/>
      <c r="J85" s="243"/>
      <c r="K85" s="243"/>
      <c r="L85" s="243"/>
      <c r="M85" s="243"/>
      <c r="N85" s="243"/>
      <c r="O85" s="243"/>
      <c r="P85" s="243"/>
      <c r="Q85" s="243"/>
      <c r="R85" s="243"/>
      <c r="S85" s="243"/>
      <c r="T85" s="243"/>
      <c r="U85" s="243"/>
      <c r="V85" s="243"/>
      <c r="W85" s="243"/>
      <c r="X85" s="243"/>
      <c r="Y85" s="243"/>
      <c r="Z85" s="243"/>
    </row>
    <row r="86" spans="1:26" ht="18.75" customHeight="1">
      <c r="A86" s="243"/>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row>
    <row r="87" spans="1:26" ht="18.75" customHeight="1">
      <c r="A87" s="243"/>
      <c r="B87" s="243"/>
      <c r="C87" s="243"/>
      <c r="D87" s="243"/>
      <c r="E87" s="243"/>
      <c r="F87" s="243"/>
      <c r="G87" s="243"/>
      <c r="H87" s="243"/>
      <c r="I87" s="243"/>
      <c r="J87" s="243"/>
      <c r="K87" s="243"/>
      <c r="L87" s="243"/>
      <c r="M87" s="243"/>
      <c r="N87" s="243"/>
      <c r="O87" s="243"/>
      <c r="P87" s="243"/>
      <c r="Q87" s="243"/>
      <c r="R87" s="243"/>
      <c r="S87" s="243"/>
      <c r="T87" s="243"/>
      <c r="U87" s="243"/>
      <c r="V87" s="243"/>
      <c r="W87" s="243"/>
      <c r="X87" s="243"/>
      <c r="Y87" s="243"/>
      <c r="Z87" s="243"/>
    </row>
    <row r="88" spans="1:26" ht="18.75" customHeight="1">
      <c r="A88" s="243"/>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row>
    <row r="89" spans="1:26" ht="18.75" customHeight="1">
      <c r="A89" s="243"/>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row>
    <row r="90" spans="1:26" ht="18.75" customHeight="1">
      <c r="A90" s="243"/>
      <c r="B90" s="243"/>
      <c r="C90" s="243"/>
      <c r="D90" s="243"/>
      <c r="E90" s="243"/>
      <c r="F90" s="243"/>
      <c r="G90" s="243"/>
      <c r="H90" s="243"/>
      <c r="I90" s="243"/>
      <c r="J90" s="243"/>
      <c r="K90" s="243"/>
      <c r="L90" s="243"/>
      <c r="M90" s="243"/>
      <c r="N90" s="243"/>
      <c r="O90" s="243"/>
      <c r="P90" s="243"/>
      <c r="Q90" s="243"/>
      <c r="R90" s="243"/>
      <c r="S90" s="243"/>
      <c r="T90" s="243"/>
      <c r="U90" s="243"/>
      <c r="V90" s="243"/>
      <c r="W90" s="243"/>
      <c r="X90" s="243"/>
      <c r="Y90" s="243"/>
      <c r="Z90" s="243"/>
    </row>
    <row r="91" spans="1:26" ht="18.75" customHeight="1">
      <c r="A91" s="243"/>
      <c r="B91" s="243"/>
      <c r="C91" s="243"/>
      <c r="D91" s="243"/>
      <c r="E91" s="243"/>
      <c r="F91" s="243"/>
      <c r="G91" s="243"/>
      <c r="H91" s="243"/>
      <c r="I91" s="243"/>
      <c r="J91" s="243"/>
      <c r="K91" s="243"/>
      <c r="L91" s="243"/>
      <c r="M91" s="243"/>
      <c r="N91" s="243"/>
      <c r="O91" s="243"/>
      <c r="P91" s="243"/>
      <c r="Q91" s="243"/>
      <c r="R91" s="243"/>
      <c r="S91" s="243"/>
      <c r="T91" s="243"/>
      <c r="U91" s="243"/>
      <c r="V91" s="243"/>
      <c r="W91" s="243"/>
      <c r="X91" s="243"/>
      <c r="Y91" s="243"/>
      <c r="Z91" s="243"/>
    </row>
    <row r="92" spans="1:26" ht="18.75" customHeight="1">
      <c r="A92" s="243"/>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row>
    <row r="93" spans="1:26" ht="18.75" customHeight="1">
      <c r="A93" s="243"/>
      <c r="B93" s="243"/>
      <c r="C93" s="243"/>
      <c r="D93" s="243"/>
      <c r="E93" s="243"/>
      <c r="F93" s="243"/>
      <c r="G93" s="243"/>
      <c r="H93" s="243"/>
      <c r="I93" s="243"/>
      <c r="J93" s="243"/>
      <c r="K93" s="243"/>
      <c r="L93" s="243"/>
      <c r="M93" s="243"/>
      <c r="N93" s="243"/>
      <c r="O93" s="243"/>
      <c r="P93" s="243"/>
      <c r="Q93" s="243"/>
      <c r="R93" s="243"/>
      <c r="S93" s="243"/>
      <c r="T93" s="243"/>
      <c r="U93" s="243"/>
      <c r="V93" s="243"/>
      <c r="W93" s="243"/>
      <c r="X93" s="243"/>
      <c r="Y93" s="243"/>
      <c r="Z93" s="243"/>
    </row>
    <row r="94" spans="1:26" ht="18.75" customHeight="1">
      <c r="A94" s="243"/>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row>
    <row r="95" spans="1:26" ht="18.75" customHeight="1">
      <c r="A95" s="243"/>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row>
    <row r="96" spans="1:26" ht="18.75" customHeight="1">
      <c r="A96" s="243"/>
      <c r="B96" s="243"/>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row>
    <row r="97" spans="1:26" ht="18.75" customHeight="1">
      <c r="A97" s="243"/>
      <c r="B97" s="243"/>
      <c r="C97" s="243"/>
      <c r="D97" s="243"/>
      <c r="E97" s="243"/>
      <c r="F97" s="243"/>
      <c r="G97" s="243"/>
      <c r="H97" s="243"/>
      <c r="I97" s="243"/>
      <c r="J97" s="243"/>
      <c r="K97" s="243"/>
      <c r="L97" s="243"/>
      <c r="M97" s="243"/>
      <c r="N97" s="243"/>
      <c r="O97" s="243"/>
      <c r="P97" s="243"/>
      <c r="Q97" s="243"/>
      <c r="R97" s="243"/>
      <c r="S97" s="243"/>
      <c r="T97" s="243"/>
      <c r="U97" s="243"/>
      <c r="V97" s="243"/>
      <c r="W97" s="243"/>
      <c r="X97" s="243"/>
      <c r="Y97" s="243"/>
      <c r="Z97" s="243"/>
    </row>
    <row r="98" spans="1:26" ht="18.75" customHeight="1">
      <c r="A98" s="243"/>
      <c r="B98" s="243"/>
      <c r="C98" s="243"/>
      <c r="D98" s="243"/>
      <c r="E98" s="243"/>
      <c r="F98" s="243"/>
      <c r="G98" s="243"/>
      <c r="H98" s="243"/>
      <c r="I98" s="243"/>
      <c r="J98" s="243"/>
      <c r="K98" s="243"/>
      <c r="L98" s="243"/>
      <c r="M98" s="243"/>
      <c r="N98" s="243"/>
      <c r="O98" s="243"/>
      <c r="P98" s="243"/>
      <c r="Q98" s="243"/>
      <c r="R98" s="243"/>
      <c r="S98" s="243"/>
      <c r="T98" s="243"/>
      <c r="U98" s="243"/>
      <c r="V98" s="243"/>
      <c r="W98" s="243"/>
      <c r="X98" s="243"/>
      <c r="Y98" s="243"/>
      <c r="Z98" s="243"/>
    </row>
    <row r="99" spans="1:26" ht="18.75" customHeight="1">
      <c r="A99" s="243"/>
      <c r="B99" s="243"/>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row>
    <row r="100" spans="1:26" ht="18.75" customHeight="1">
      <c r="A100" s="243"/>
      <c r="B100" s="243"/>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row>
    <row r="101" spans="1:26" ht="18.75" customHeight="1">
      <c r="A101" s="243"/>
      <c r="B101" s="243"/>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row>
    <row r="102" spans="1:26" ht="18.75" customHeight="1">
      <c r="A102" s="243"/>
      <c r="B102" s="243"/>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row>
    <row r="103" spans="1:26" ht="18.75" customHeight="1">
      <c r="A103" s="243"/>
      <c r="B103" s="243"/>
      <c r="C103" s="243"/>
      <c r="D103" s="243"/>
      <c r="E103" s="243"/>
      <c r="F103" s="243"/>
      <c r="G103" s="243"/>
      <c r="H103" s="243"/>
      <c r="I103" s="243"/>
      <c r="J103" s="243"/>
      <c r="K103" s="243"/>
      <c r="L103" s="243"/>
      <c r="M103" s="243"/>
      <c r="N103" s="243"/>
      <c r="O103" s="243"/>
      <c r="P103" s="243"/>
      <c r="Q103" s="243"/>
      <c r="R103" s="243"/>
      <c r="S103" s="243"/>
      <c r="T103" s="243"/>
      <c r="U103" s="243"/>
      <c r="V103" s="243"/>
      <c r="W103" s="243"/>
      <c r="X103" s="243"/>
      <c r="Y103" s="243"/>
      <c r="Z103" s="243"/>
    </row>
    <row r="104" spans="1:26" ht="18.75" customHeight="1">
      <c r="A104" s="243"/>
      <c r="B104" s="243"/>
      <c r="C104" s="243"/>
      <c r="D104" s="243"/>
      <c r="E104" s="243"/>
      <c r="F104" s="243"/>
      <c r="G104" s="243"/>
      <c r="H104" s="243"/>
      <c r="I104" s="243"/>
      <c r="J104" s="243"/>
      <c r="K104" s="243"/>
      <c r="L104" s="243"/>
      <c r="M104" s="243"/>
      <c r="N104" s="243"/>
      <c r="O104" s="243"/>
      <c r="P104" s="243"/>
      <c r="Q104" s="243"/>
      <c r="R104" s="243"/>
      <c r="S104" s="243"/>
      <c r="T104" s="243"/>
      <c r="U104" s="243"/>
      <c r="V104" s="243"/>
      <c r="W104" s="243"/>
      <c r="X104" s="243"/>
      <c r="Y104" s="243"/>
      <c r="Z104" s="243"/>
    </row>
    <row r="105" spans="1:26" ht="18.75" customHeight="1">
      <c r="A105" s="243"/>
      <c r="B105" s="243"/>
      <c r="C105" s="243"/>
      <c r="D105" s="243"/>
      <c r="E105" s="243"/>
      <c r="F105" s="243"/>
      <c r="G105" s="243"/>
      <c r="H105" s="243"/>
      <c r="I105" s="243"/>
      <c r="J105" s="243"/>
      <c r="K105" s="243"/>
      <c r="L105" s="243"/>
      <c r="M105" s="243"/>
      <c r="N105" s="243"/>
      <c r="O105" s="243"/>
      <c r="P105" s="243"/>
      <c r="Q105" s="243"/>
      <c r="R105" s="243"/>
      <c r="S105" s="243"/>
      <c r="T105" s="243"/>
      <c r="U105" s="243"/>
      <c r="V105" s="243"/>
      <c r="W105" s="243"/>
      <c r="X105" s="243"/>
      <c r="Y105" s="243"/>
      <c r="Z105" s="243"/>
    </row>
    <row r="106" spans="1:26" ht="18.75" customHeight="1">
      <c r="A106" s="243"/>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row>
    <row r="107" spans="1:26" ht="18.75" customHeight="1">
      <c r="A107" s="243"/>
      <c r="B107" s="243"/>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row>
    <row r="108" spans="1:26" ht="18.75" customHeight="1">
      <c r="A108" s="243"/>
      <c r="B108" s="243"/>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c r="Z108" s="243"/>
    </row>
    <row r="109" spans="1:26" ht="18.75" customHeight="1">
      <c r="A109" s="243"/>
      <c r="B109" s="243"/>
      <c r="C109" s="243"/>
      <c r="D109" s="243"/>
      <c r="E109" s="243"/>
      <c r="F109" s="243"/>
      <c r="G109" s="243"/>
      <c r="H109" s="243"/>
      <c r="I109" s="243"/>
      <c r="J109" s="243"/>
      <c r="K109" s="243"/>
      <c r="L109" s="243"/>
      <c r="M109" s="243"/>
      <c r="N109" s="243"/>
      <c r="O109" s="243"/>
      <c r="P109" s="243"/>
      <c r="Q109" s="243"/>
      <c r="R109" s="243"/>
      <c r="S109" s="243"/>
      <c r="T109" s="243"/>
      <c r="U109" s="243"/>
      <c r="V109" s="243"/>
      <c r="W109" s="243"/>
      <c r="X109" s="243"/>
      <c r="Y109" s="243"/>
      <c r="Z109" s="243"/>
    </row>
    <row r="110" spans="1:26" ht="18.75" customHeight="1">
      <c r="A110" s="243"/>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row>
    <row r="111" spans="1:26" ht="18.75" customHeight="1">
      <c r="A111" s="243"/>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row>
    <row r="112" spans="1:26" ht="18.7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c r="W112" s="243"/>
      <c r="X112" s="243"/>
      <c r="Y112" s="243"/>
      <c r="Z112" s="243"/>
    </row>
    <row r="113" spans="1:26" ht="18.7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c r="W113" s="243"/>
      <c r="X113" s="243"/>
      <c r="Y113" s="243"/>
      <c r="Z113" s="243"/>
    </row>
    <row r="114" spans="1:26" ht="18.7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row>
    <row r="115" spans="1:26" ht="18.7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row>
    <row r="116" spans="1:26" ht="18.7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c r="W116" s="243"/>
      <c r="X116" s="243"/>
      <c r="Y116" s="243"/>
      <c r="Z116" s="243"/>
    </row>
    <row r="117" spans="1:26" ht="18.7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row>
    <row r="118" spans="1:26" ht="18.7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243"/>
      <c r="Z118" s="243"/>
    </row>
    <row r="119" spans="1:26" ht="18.7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c r="Z119" s="243"/>
    </row>
    <row r="120" spans="1:26" ht="18.7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ht="18.7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c r="Z121" s="243"/>
    </row>
    <row r="122" spans="1:26" ht="18.7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c r="Y122" s="243"/>
      <c r="Z122" s="243"/>
    </row>
    <row r="123" spans="1:26" ht="18.7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c r="Y123" s="243"/>
      <c r="Z123" s="243"/>
    </row>
    <row r="124" spans="1:26" ht="18.7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row>
    <row r="125" spans="1:26" ht="18.7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c r="Y125" s="243"/>
      <c r="Z125" s="243"/>
    </row>
    <row r="126" spans="1:26" ht="18.7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row>
    <row r="127" spans="1:26" ht="18.7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row>
    <row r="128" spans="1:26" ht="18.7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row>
    <row r="129" spans="1:26" ht="18.7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row>
    <row r="130" spans="1:26" ht="18.7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row>
    <row r="131" spans="1:26" ht="18.7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row>
    <row r="132" spans="1:26" ht="18.7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row>
    <row r="133" spans="1:26" ht="18.7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row>
    <row r="134" spans="1:26" ht="18.7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row>
    <row r="135" spans="1:26" ht="18.7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row>
    <row r="136" spans="1:26" ht="18.7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row>
    <row r="137" spans="1:26" ht="18.7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row>
    <row r="138" spans="1:26" ht="18.7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row>
    <row r="139" spans="1:26" ht="18.7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row>
    <row r="140" spans="1:26" ht="18.7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row>
    <row r="141" spans="1:26" ht="18.7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row>
    <row r="142" spans="1:26" ht="18.7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row>
    <row r="143" spans="1:26" ht="18.7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row>
    <row r="144" spans="1:26" ht="18.7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row>
    <row r="145" spans="1:26" ht="18.7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row>
    <row r="146" spans="1:26" ht="18.7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row>
    <row r="147" spans="1:26" ht="18.7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row>
    <row r="148" spans="1:26" ht="18.7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row>
    <row r="149" spans="1:26" ht="18.7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row>
    <row r="150" spans="1:26" ht="18.7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row>
    <row r="151" spans="1:26" ht="18.7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row>
    <row r="152" spans="1:26" ht="18.7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row>
    <row r="153" spans="1:26" ht="18.7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row>
    <row r="154" spans="1:26" ht="18.7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row>
    <row r="155" spans="1:26" ht="18.7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row>
    <row r="156" spans="1:26" ht="18.7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row>
    <row r="157" spans="1:26" ht="18.7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row>
    <row r="158" spans="1:26" ht="18.7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row>
    <row r="159" spans="1:26" ht="18.7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row>
    <row r="160" spans="1:26" ht="18.7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1" spans="1:26" ht="18.7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row>
    <row r="162" spans="1:26" ht="18.7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row>
    <row r="163" spans="1:26" ht="18.7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row>
    <row r="164" spans="1:26" ht="18.7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row>
    <row r="165" spans="1:26" ht="18.7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row>
    <row r="166" spans="1:26" ht="18.7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row>
    <row r="167" spans="1:26" ht="18.7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row>
    <row r="168" spans="1:26" ht="18.7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row>
    <row r="169" spans="1:26" ht="18.7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c r="Z169" s="243"/>
    </row>
    <row r="170" spans="1:26" ht="18.7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row>
    <row r="171" spans="1:26" ht="18.7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row>
    <row r="172" spans="1:26" ht="18.7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row>
    <row r="173" spans="1:26" ht="18.7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row>
    <row r="174" spans="1:26" ht="18.7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row>
    <row r="175" spans="1:26" ht="18.7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row>
    <row r="176" spans="1:26" ht="18.7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row>
    <row r="177" spans="1:26" ht="18.7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row>
    <row r="178" spans="1:26" ht="18.7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row>
    <row r="179" spans="1:26" ht="18.7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row>
    <row r="180" spans="1:26" ht="18.7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row>
    <row r="181" spans="1:26" ht="18.7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row>
    <row r="182" spans="1:26" ht="18.7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row>
    <row r="183" spans="1:26" ht="18.7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row>
    <row r="184" spans="1:26" ht="18.7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row>
    <row r="185" spans="1:26" ht="18.7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row>
    <row r="186" spans="1:26" ht="18.7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row>
    <row r="187" spans="1:26" ht="18.7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row>
    <row r="188" spans="1:26" ht="18.7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row>
    <row r="189" spans="1:26" ht="18.7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row>
    <row r="190" spans="1:26" ht="18.7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row>
    <row r="191" spans="1:26" ht="18.7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row>
    <row r="192" spans="1:26" ht="18.7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row>
    <row r="193" spans="1:26" ht="18.7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row>
    <row r="194" spans="1:26" ht="18.7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row>
    <row r="195" spans="1:26" ht="18.7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row>
    <row r="196" spans="1:26" ht="18.7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row>
    <row r="197" spans="1:26" ht="18.7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row>
    <row r="198" spans="1:26" ht="18.7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row>
    <row r="199" spans="1:26" ht="18.7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row>
    <row r="200" spans="1:26" ht="18.7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row>
    <row r="201" spans="1:26" ht="18.7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row>
    <row r="202" spans="1:26" ht="18.7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row>
    <row r="203" spans="1:26" ht="18.7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row>
    <row r="204" spans="1:26" ht="18.7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row>
    <row r="205" spans="1:26" ht="18.7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row>
    <row r="206" spans="1:26" ht="18.7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row>
    <row r="207" spans="1:26" ht="18.7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row>
    <row r="208" spans="1:26" ht="18.7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row>
    <row r="209" spans="1:26" ht="18.7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row>
    <row r="210" spans="1:26" ht="18.7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row>
    <row r="211" spans="1:26" ht="18.7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row>
    <row r="212" spans="1:26" ht="18.7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row>
    <row r="213" spans="1:26" ht="18.7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row>
    <row r="214" spans="1:26" ht="18.7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row>
    <row r="215" spans="1:26" ht="18.7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row>
    <row r="216" spans="1:26" ht="18.7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row>
    <row r="217" spans="1:26" ht="18.7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row>
    <row r="218" spans="1:26" ht="18.7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row>
    <row r="219" spans="1:26" ht="18.7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row>
    <row r="220" spans="1:26" ht="18.7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row>
    <row r="221" spans="1:26" ht="18.7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row>
    <row r="222" spans="1:26" ht="18.7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row>
    <row r="223" spans="1:26" ht="18.7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row>
    <row r="224" spans="1:26" ht="18.7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row>
    <row r="225" spans="1:26" ht="18.7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row>
    <row r="226" spans="1:26" ht="18.7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row>
    <row r="227" spans="1:26" ht="18.7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row>
    <row r="228" spans="1:26" ht="18.7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row>
    <row r="229" spans="1:26" ht="18.7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row>
    <row r="230" spans="1:26" ht="18.7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row>
    <row r="231" spans="1:26" ht="18.7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row>
    <row r="232" spans="1:26" ht="18.7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row>
    <row r="233" spans="1:26" ht="18.7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row>
    <row r="234" spans="1:26" ht="18.7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row>
    <row r="235" spans="1:26" ht="18.7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row>
    <row r="236" spans="1:26" ht="18.7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row>
    <row r="237" spans="1:26" ht="18.7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row>
    <row r="238" spans="1:26" ht="18.7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row>
    <row r="239" spans="1:26" ht="18.7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row>
    <row r="240" spans="1:26" ht="18.7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row>
    <row r="241" spans="1:26" ht="18.7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row>
    <row r="242" spans="1:26" ht="18.7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row>
    <row r="243" spans="1:26" ht="18.7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row>
    <row r="244" spans="1:26" ht="18.7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row>
    <row r="245" spans="1:26" ht="18.7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row>
    <row r="246" spans="1:26" ht="18.7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row>
    <row r="247" spans="1:26" ht="18.7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row>
    <row r="248" spans="1:26" ht="18.7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row>
    <row r="249" spans="1:26" ht="18.7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row>
    <row r="250" spans="1:26" ht="18.7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row>
    <row r="251" spans="1:26" ht="18.7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row>
    <row r="252" spans="1:26" ht="18.7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row>
    <row r="253" spans="1:26" ht="18.7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row>
    <row r="254" spans="1:26" ht="18.7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row>
    <row r="255" spans="1:26" ht="18.7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row>
    <row r="256" spans="1:26" ht="18.7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row>
    <row r="257" spans="1:26" ht="18.7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row>
    <row r="258" spans="1:26" ht="18.7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row>
    <row r="259" spans="1:26" ht="18.7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row>
    <row r="260" spans="1:26" ht="18.7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row>
    <row r="261" spans="1:26" ht="18.7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row>
    <row r="262" spans="1:26" ht="18.7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row>
    <row r="263" spans="1:26" ht="18.7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row>
    <row r="264" spans="1:26" ht="18.7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row>
    <row r="265" spans="1:26" ht="18.7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row>
    <row r="266" spans="1:26" ht="18.7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row>
    <row r="267" spans="1:26" ht="18.7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row>
    <row r="268" spans="1:26" ht="18.7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row>
    <row r="269" spans="1:26" ht="18.7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row>
    <row r="270" spans="1:26" ht="18.7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row>
    <row r="271" spans="1:26" ht="18.7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row>
    <row r="272" spans="1:26" ht="18.7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row>
    <row r="273" spans="1:26" ht="18.7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row>
    <row r="274" spans="1:26" ht="18.7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row>
    <row r="275" spans="1:26" ht="18.7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row>
    <row r="276" spans="1:26" ht="18.7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row>
    <row r="277" spans="1:26" ht="18.7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row>
    <row r="278" spans="1:26" ht="18.7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row>
    <row r="279" spans="1:26" ht="18.7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row>
    <row r="280" spans="1:26" ht="18.7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row>
    <row r="281" spans="1:26" ht="18.7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row>
    <row r="282" spans="1:26" ht="18.7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row>
    <row r="283" spans="1:26" ht="18.7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row>
    <row r="284" spans="1:26" ht="18.7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row>
    <row r="285" spans="1:26" ht="18.7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row>
    <row r="286" spans="1:26" ht="18.7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row>
    <row r="287" spans="1:26" ht="18.7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row>
    <row r="288" spans="1:26" ht="18.7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row>
    <row r="289" spans="1:26" ht="18.7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row>
    <row r="290" spans="1:26" ht="18.7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row>
    <row r="291" spans="1:26" ht="18.7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row>
    <row r="292" spans="1:26" ht="18.7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row>
    <row r="293" spans="1:26" ht="18.7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row>
    <row r="294" spans="1:26" ht="18.7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row>
    <row r="295" spans="1:26" ht="18.7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row>
    <row r="296" spans="1:26" ht="18.7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row>
    <row r="297" spans="1:26" ht="18.7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row>
    <row r="298" spans="1:26" ht="18.7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row>
    <row r="299" spans="1:26" ht="18.7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row>
    <row r="300" spans="1:26" ht="18.7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row>
    <row r="301" spans="1:26" ht="18.7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row>
    <row r="302" spans="1:26" ht="18.7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row>
    <row r="303" spans="1:26" ht="18.7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row>
    <row r="304" spans="1:26" ht="18.7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row>
    <row r="305" spans="1:26" ht="18.7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row>
    <row r="306" spans="1:26" ht="18.7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row>
    <row r="307" spans="1:26" ht="18.7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row>
    <row r="308" spans="1:26" ht="18.7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row>
    <row r="309" spans="1:26" ht="18.7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row>
    <row r="310" spans="1:26" ht="18.7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row>
    <row r="311" spans="1:26" ht="18.7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row>
    <row r="312" spans="1:26" ht="18.7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row>
    <row r="313" spans="1:26" ht="18.7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row>
    <row r="314" spans="1:26" ht="18.7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row>
    <row r="315" spans="1:26" ht="18.7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row>
    <row r="316" spans="1:26" ht="18.7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row>
    <row r="317" spans="1:26" ht="18.7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row>
    <row r="318" spans="1:26" ht="18.7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row>
    <row r="319" spans="1:26" ht="18.7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row>
    <row r="320" spans="1:26" ht="18.7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row>
    <row r="321" spans="1:26" ht="18.7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row>
    <row r="322" spans="1:26" ht="18.7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row>
    <row r="323" spans="1:26" ht="18.7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row>
    <row r="324" spans="1:26" ht="18.7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row>
    <row r="325" spans="1:26" ht="18.7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row>
    <row r="326" spans="1:26" ht="18.7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row>
    <row r="327" spans="1:26" ht="18.7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row>
    <row r="328" spans="1:26" ht="18.7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row>
    <row r="329" spans="1:26" ht="18.7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row>
    <row r="330" spans="1:26" ht="18.7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row>
    <row r="331" spans="1:26" ht="18.7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row>
    <row r="332" spans="1:26" ht="18.7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row>
    <row r="333" spans="1:26" ht="18.7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row>
    <row r="334" spans="1:26" ht="18.7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row>
    <row r="335" spans="1:26" ht="18.7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row>
    <row r="336" spans="1:26" ht="18.7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row>
    <row r="337" spans="1:26" ht="18.7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row>
    <row r="338" spans="1:26" ht="18.7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row>
    <row r="339" spans="1:26" ht="18.7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row>
    <row r="340" spans="1:26" ht="18.7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row>
    <row r="341" spans="1:26" ht="18.7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row>
    <row r="342" spans="1:26" ht="18.7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row>
    <row r="343" spans="1:26" ht="18.7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row>
    <row r="344" spans="1:26" ht="18.7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row>
    <row r="345" spans="1:26" ht="18.7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row>
    <row r="346" spans="1:26" ht="18.7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row>
    <row r="347" spans="1:26" ht="18.7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row>
    <row r="348" spans="1:26" ht="18.7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row>
    <row r="349" spans="1:26" ht="18.7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row>
    <row r="350" spans="1:26" ht="18.7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row>
    <row r="351" spans="1:26" ht="18.7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row>
    <row r="352" spans="1:26" ht="18.7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row>
    <row r="353" spans="1:26" ht="18.7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row>
    <row r="354" spans="1:26" ht="18.7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row>
    <row r="355" spans="1:26" ht="18.7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row>
    <row r="356" spans="1:26" ht="18.7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row>
    <row r="357" spans="1:26" ht="18.7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row>
    <row r="358" spans="1:26" ht="18.7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row>
    <row r="359" spans="1:26" ht="18.7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row>
    <row r="360" spans="1:26" ht="18.7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row>
    <row r="361" spans="1:26" ht="18.7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row>
    <row r="362" spans="1:26" ht="18.7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row>
    <row r="363" spans="1:26" ht="18.7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row>
    <row r="364" spans="1:26" ht="18.7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row>
    <row r="365" spans="1:26" ht="18.7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row>
    <row r="366" spans="1:26" ht="18.7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row>
    <row r="367" spans="1:26" ht="18.7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row>
    <row r="368" spans="1:26" ht="18.7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row>
    <row r="369" spans="1:26" ht="18.7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row>
    <row r="370" spans="1:26" ht="18.7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row>
    <row r="371" spans="1:26" ht="18.7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row>
    <row r="372" spans="1:26" ht="18.7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row>
    <row r="373" spans="1:26" ht="18.7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row>
    <row r="374" spans="1:26" ht="18.7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row>
    <row r="375" spans="1:26" ht="18.7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row>
    <row r="376" spans="1:26" ht="18.7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row>
    <row r="377" spans="1:26" ht="18.7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row>
    <row r="378" spans="1:26" ht="18.7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row>
    <row r="379" spans="1:26" ht="18.7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row>
    <row r="380" spans="1:26" ht="18.7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row>
    <row r="381" spans="1:26" ht="18.7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row>
    <row r="382" spans="1:26" ht="18.7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row>
    <row r="383" spans="1:26" ht="18.7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row>
    <row r="384" spans="1:26" ht="18.7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row>
    <row r="385" spans="1:26" ht="18.7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row>
    <row r="386" spans="1:26" ht="18.7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row>
    <row r="387" spans="1:26" ht="18.7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row>
    <row r="388" spans="1:26" ht="18.7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row>
    <row r="389" spans="1:26" ht="18.7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row>
    <row r="390" spans="1:26" ht="18.7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row>
    <row r="391" spans="1:26" ht="18.7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row>
    <row r="392" spans="1:26" ht="18.7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row>
    <row r="393" spans="1:26" ht="18.7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row>
    <row r="394" spans="1:26" ht="18.7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row>
    <row r="395" spans="1:26" ht="18.7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row>
    <row r="396" spans="1:26" ht="18.7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row>
    <row r="397" spans="1:26" ht="18.7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row>
    <row r="398" spans="1:26" ht="18.7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row>
    <row r="399" spans="1:26" ht="18.7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row>
    <row r="400" spans="1:26" ht="18.7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row>
    <row r="401" spans="1:26" ht="18.7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row>
    <row r="402" spans="1:26" ht="18.7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row>
    <row r="403" spans="1:26" ht="18.7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row>
    <row r="404" spans="1:26" ht="18.7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row>
    <row r="405" spans="1:26" ht="18.7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row>
    <row r="406" spans="1:26" ht="18.7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row>
    <row r="407" spans="1:26" ht="18.7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row>
    <row r="408" spans="1:26" ht="18.7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row>
    <row r="409" spans="1:26" ht="18.7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row>
    <row r="410" spans="1:26" ht="18.7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row>
    <row r="411" spans="1:26" ht="18.7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row>
    <row r="412" spans="1:26" ht="18.7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row>
    <row r="413" spans="1:26" ht="18.7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row>
    <row r="414" spans="1:26" ht="18.7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row>
    <row r="415" spans="1:26" ht="18.7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row>
    <row r="416" spans="1:26" ht="18.7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row>
    <row r="417" spans="1:26" ht="18.7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row>
    <row r="418" spans="1:26" ht="18.7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row>
    <row r="419" spans="1:26" ht="18.7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row>
    <row r="420" spans="1:26" ht="18.7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row>
    <row r="421" spans="1:26" ht="18.7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row>
    <row r="422" spans="1:26" ht="18.7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row>
    <row r="423" spans="1:26" ht="18.7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row>
    <row r="424" spans="1:26" ht="18.7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row>
    <row r="425" spans="1:26" ht="18.7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row>
    <row r="426" spans="1:26" ht="18.7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row>
    <row r="427" spans="1:26" ht="18.7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row>
    <row r="428" spans="1:26" ht="18.7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row>
    <row r="429" spans="1:26" ht="18.7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row>
    <row r="430" spans="1:26" ht="18.7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row>
    <row r="431" spans="1:26" ht="18.7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row>
    <row r="432" spans="1:26" ht="18.7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row>
    <row r="433" spans="1:26" ht="18.7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row>
    <row r="434" spans="1:26" ht="18.7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row>
    <row r="435" spans="1:26" ht="18.7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row>
    <row r="436" spans="1:26" ht="18.7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row>
    <row r="437" spans="1:26" ht="18.7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row>
    <row r="438" spans="1:26" ht="18.7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row>
    <row r="439" spans="1:26" ht="18.7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row>
    <row r="440" spans="1:26" ht="18.7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row>
    <row r="441" spans="1:26" ht="18.7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row>
    <row r="442" spans="1:26" ht="18.7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row>
    <row r="443" spans="1:26" ht="18.7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row>
    <row r="444" spans="1:26" ht="18.7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row>
    <row r="445" spans="1:26" ht="18.7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row>
    <row r="446" spans="1:26" ht="18.7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row>
    <row r="447" spans="1:26" ht="18.7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row>
    <row r="448" spans="1:26" ht="18.7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row>
    <row r="449" spans="1:26" ht="18.7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row>
    <row r="450" spans="1:26" ht="18.7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row>
    <row r="451" spans="1:26" ht="18.7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row>
    <row r="452" spans="1:26" ht="18.7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row>
    <row r="453" spans="1:26" ht="18.7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row>
    <row r="454" spans="1:26" ht="18.7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row>
    <row r="455" spans="1:26" ht="18.7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row>
    <row r="456" spans="1:26" ht="18.7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row>
    <row r="457" spans="1:26" ht="18.7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row>
    <row r="458" spans="1:26" ht="18.7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row>
    <row r="459" spans="1:26" ht="18.7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row>
    <row r="460" spans="1:26" ht="18.7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row>
    <row r="461" spans="1:26" ht="18.7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row>
    <row r="462" spans="1:26" ht="18.7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row>
    <row r="463" spans="1:26" ht="18.7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row>
    <row r="464" spans="1:26" ht="18.7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row>
    <row r="465" spans="1:26" ht="18.7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row>
    <row r="466" spans="1:26" ht="18.7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row>
    <row r="467" spans="1:26" ht="18.7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row>
    <row r="468" spans="1:26" ht="18.7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row>
    <row r="469" spans="1:26" ht="18.7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row>
    <row r="470" spans="1:26" ht="18.7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row>
    <row r="471" spans="1:26" ht="18.7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row>
    <row r="472" spans="1:26" ht="18.7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row>
    <row r="473" spans="1:26" ht="18.7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row>
    <row r="474" spans="1:26" ht="18.7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row>
    <row r="475" spans="1:26" ht="18.7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row>
    <row r="476" spans="1:26" ht="18.7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row>
    <row r="477" spans="1:26" ht="18.7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row>
    <row r="478" spans="1:26" ht="18.7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row>
    <row r="479" spans="1:26" ht="18.7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row>
    <row r="480" spans="1:26" ht="18.7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row>
    <row r="481" spans="1:26" ht="18.7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row>
    <row r="482" spans="1:26" ht="18.7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row>
    <row r="483" spans="1:26" ht="18.7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row>
    <row r="484" spans="1:26" ht="18.7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row>
    <row r="485" spans="1:26" ht="18.7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row>
    <row r="486" spans="1:26" ht="18.7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row>
    <row r="487" spans="1:26" ht="18.7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row>
    <row r="488" spans="1:26" ht="18.7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row>
    <row r="489" spans="1:26" ht="18.7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row>
    <row r="490" spans="1:26" ht="18.7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row>
    <row r="491" spans="1:26" ht="18.7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row>
    <row r="492" spans="1:26" ht="18.7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row>
    <row r="493" spans="1:26" ht="18.7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row>
    <row r="494" spans="1:26" ht="18.7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row>
    <row r="495" spans="1:26" ht="18.7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row>
    <row r="496" spans="1:26" ht="18.7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row>
    <row r="497" spans="1:26" ht="18.7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row>
    <row r="498" spans="1:26" ht="18.7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row>
    <row r="499" spans="1:26" ht="18.7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row>
    <row r="500" spans="1:26" ht="18.7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row>
    <row r="501" spans="1:26" ht="18.7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row>
    <row r="502" spans="1:26" ht="18.7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row>
    <row r="503" spans="1:26" ht="18.7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row>
    <row r="504" spans="1:26" ht="18.7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row>
    <row r="505" spans="1:26" ht="18.7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row>
    <row r="506" spans="1:26" ht="18.7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row>
    <row r="507" spans="1:26" ht="18.7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row>
    <row r="508" spans="1:26" ht="18.7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row>
    <row r="509" spans="1:26" ht="18.7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row>
    <row r="510" spans="1:26" ht="18.7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row>
    <row r="511" spans="1:26" ht="18.7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row>
    <row r="512" spans="1:26" ht="18.7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row>
    <row r="513" spans="1:26" ht="18.7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row>
    <row r="514" spans="1:26" ht="18.7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row>
    <row r="515" spans="1:26" ht="18.7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row>
    <row r="516" spans="1:26" ht="18.7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row>
    <row r="517" spans="1:26" ht="18.7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row>
    <row r="518" spans="1:26" ht="18.7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row>
    <row r="519" spans="1:26" ht="18.7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row>
    <row r="520" spans="1:26" ht="18.7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row>
    <row r="521" spans="1:26" ht="18.7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row>
    <row r="522" spans="1:26" ht="18.7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row>
    <row r="523" spans="1:26" ht="18.7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row>
    <row r="524" spans="1:26" ht="18.7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row>
    <row r="525" spans="1:26" ht="18.7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row>
    <row r="526" spans="1:26" ht="18.7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row>
    <row r="527" spans="1:26" ht="18.7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row>
    <row r="528" spans="1:26" ht="18.7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row>
    <row r="529" spans="1:26" ht="18.7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row>
    <row r="530" spans="1:26" ht="18.7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row>
    <row r="531" spans="1:26" ht="18.7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row>
    <row r="532" spans="1:26" ht="18.7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row>
    <row r="533" spans="1:26" ht="18.7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row>
    <row r="534" spans="1:26" ht="18.7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row>
    <row r="535" spans="1:26" ht="18.7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row>
    <row r="536" spans="1:26" ht="18.7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row>
    <row r="537" spans="1:26" ht="18.7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row>
    <row r="538" spans="1:26" ht="18.7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row>
    <row r="539" spans="1:26" ht="18.7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row>
    <row r="540" spans="1:26" ht="18.7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row>
    <row r="541" spans="1:26" ht="18.7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row>
    <row r="542" spans="1:26" ht="18.7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row>
    <row r="543" spans="1:26" ht="18.7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row>
    <row r="544" spans="1:26" ht="18.7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row>
    <row r="545" spans="1:26" ht="18.7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row>
    <row r="546" spans="1:26" ht="18.7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row>
    <row r="547" spans="1:26" ht="18.7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row>
    <row r="548" spans="1:26" ht="18.7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row>
    <row r="549" spans="1:26" ht="18.7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row>
    <row r="550" spans="1:26" ht="18.7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row>
    <row r="551" spans="1:26" ht="18.7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row>
    <row r="552" spans="1:26" ht="18.7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row>
    <row r="553" spans="1:26" ht="18.7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row>
    <row r="554" spans="1:26" ht="18.7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row>
    <row r="555" spans="1:26" ht="18.7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row>
    <row r="556" spans="1:26" ht="18.7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row>
    <row r="557" spans="1:26" ht="18.7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row>
    <row r="558" spans="1:26" ht="18.7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row>
    <row r="559" spans="1:26" ht="18.7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row>
    <row r="560" spans="1:26" ht="18.7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row>
    <row r="561" spans="1:26" ht="18.7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row>
    <row r="562" spans="1:26" ht="18.7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row>
    <row r="563" spans="1:26" ht="18.7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row>
    <row r="564" spans="1:26" ht="18.7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row>
    <row r="565" spans="1:26" ht="18.7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row>
    <row r="566" spans="1:26" ht="18.7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row>
    <row r="567" spans="1:26" ht="18.7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row>
    <row r="568" spans="1:26" ht="18.7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row>
    <row r="569" spans="1:26" ht="18.7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row>
    <row r="570" spans="1:26" ht="18.7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row>
    <row r="571" spans="1:26" ht="18.7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row>
    <row r="572" spans="1:26" ht="18.7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row>
    <row r="573" spans="1:26" ht="18.7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row>
    <row r="574" spans="1:26" ht="18.7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row>
    <row r="575" spans="1:26" ht="18.7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row>
    <row r="576" spans="1:26" ht="18.7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row>
    <row r="577" spans="1:26" ht="18.7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row>
    <row r="578" spans="1:26" ht="18.7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row>
    <row r="579" spans="1:26" ht="18.7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row>
    <row r="580" spans="1:26" ht="18.7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row>
    <row r="581" spans="1:26" ht="18.7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row>
    <row r="582" spans="1:26" ht="18.7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row>
    <row r="583" spans="1:26" ht="18.7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row>
    <row r="584" spans="1:26" ht="18.7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row>
    <row r="585" spans="1:26" ht="18.7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row>
    <row r="586" spans="1:26" ht="18.7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row>
    <row r="587" spans="1:26" ht="18.7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row>
    <row r="588" spans="1:26" ht="18.7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row>
    <row r="589" spans="1:26" ht="18.7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row>
    <row r="590" spans="1:26" ht="18.7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row>
    <row r="591" spans="1:26" ht="18.7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row>
    <row r="592" spans="1:26" ht="18.7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row>
    <row r="593" spans="1:26" ht="18.7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row>
    <row r="594" spans="1:26" ht="18.7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row>
    <row r="595" spans="1:26" ht="18.7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row>
    <row r="596" spans="1:26" ht="18.7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row>
    <row r="597" spans="1:26" ht="18.7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row>
    <row r="598" spans="1:26" ht="18.7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row>
    <row r="599" spans="1:26" ht="18.7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row>
    <row r="600" spans="1:26" ht="18.7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row>
    <row r="601" spans="1:26" ht="18.7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row>
    <row r="602" spans="1:26" ht="18.7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row>
    <row r="603" spans="1:26" ht="18.7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row>
    <row r="604" spans="1:26" ht="18.7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row>
    <row r="605" spans="1:26" ht="18.7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row>
    <row r="606" spans="1:26" ht="18.7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row>
    <row r="607" spans="1:26" ht="18.7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row>
    <row r="608" spans="1:26" ht="18.7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row>
    <row r="609" spans="1:26" ht="18.7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row>
    <row r="610" spans="1:26" ht="18.7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row>
    <row r="611" spans="1:26" ht="18.7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row>
    <row r="612" spans="1:26" ht="18.7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row>
    <row r="613" spans="1:26" ht="18.7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row>
    <row r="614" spans="1:26" ht="18.7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row>
    <row r="615" spans="1:26" ht="18.7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row>
    <row r="616" spans="1:26" ht="18.7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row>
    <row r="617" spans="1:26" ht="18.7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row>
    <row r="618" spans="1:26" ht="18.7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row>
    <row r="619" spans="1:26" ht="18.7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row>
    <row r="620" spans="1:26" ht="18.7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row>
    <row r="621" spans="1:26" ht="18.7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row>
    <row r="622" spans="1:26" ht="18.7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row>
    <row r="623" spans="1:26" ht="18.7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row>
    <row r="624" spans="1:26" ht="18.7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row>
    <row r="625" spans="1:26" ht="18.7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row>
    <row r="626" spans="1:26" ht="18.7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row>
    <row r="627" spans="1:26" ht="18.7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row>
    <row r="628" spans="1:26" ht="18.7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row>
    <row r="629" spans="1:26" ht="18.7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row>
    <row r="630" spans="1:26" ht="18.7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row>
    <row r="631" spans="1:26" ht="18.7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row>
    <row r="632" spans="1:26" ht="18.7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row>
    <row r="633" spans="1:26" ht="18.7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row>
    <row r="634" spans="1:26" ht="18.7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row>
    <row r="635" spans="1:26" ht="18.7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row>
    <row r="636" spans="1:26" ht="18.7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row>
    <row r="637" spans="1:26" ht="18.7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row>
    <row r="638" spans="1:26" ht="18.7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row>
    <row r="639" spans="1:26" ht="18.7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row>
    <row r="640" spans="1:26" ht="18.7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row>
    <row r="641" spans="1:26" ht="18.7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row>
    <row r="642" spans="1:26" ht="18.7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row>
    <row r="643" spans="1:26" ht="18.7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row>
    <row r="644" spans="1:26" ht="18.7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row>
    <row r="645" spans="1:26" ht="18.7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row>
    <row r="646" spans="1:26" ht="18.7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row>
    <row r="647" spans="1:26" ht="18.7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row>
    <row r="648" spans="1:26" ht="18.7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row>
    <row r="649" spans="1:26" ht="18.7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row>
    <row r="650" spans="1:26" ht="18.7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row>
    <row r="651" spans="1:26" ht="18.7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row>
    <row r="652" spans="1:26" ht="18.7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row>
    <row r="653" spans="1:26" ht="18.7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row>
    <row r="654" spans="1:26" ht="18.7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row>
    <row r="655" spans="1:26" ht="18.7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row>
    <row r="656" spans="1:26" ht="18.7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row>
    <row r="657" spans="1:26" ht="18.7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row>
    <row r="658" spans="1:26" ht="18.7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row>
    <row r="659" spans="1:26" ht="18.7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row>
    <row r="660" spans="1:26" ht="18.7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row>
    <row r="661" spans="1:26" ht="18.7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row>
    <row r="662" spans="1:26" ht="18.7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row>
    <row r="663" spans="1:26" ht="18.7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row>
    <row r="664" spans="1:26" ht="18.7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row>
    <row r="665" spans="1:26" ht="18.7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row>
    <row r="666" spans="1:26" ht="18.7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row>
    <row r="667" spans="1:26" ht="18.7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row>
    <row r="668" spans="1:26" ht="18.7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row>
    <row r="669" spans="1:26" ht="18.7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row>
    <row r="670" spans="1:26" ht="18.7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row>
    <row r="671" spans="1:26" ht="18.7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row>
    <row r="672" spans="1:26" ht="18.7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row>
    <row r="673" spans="1:26" ht="18.7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row>
    <row r="674" spans="1:26" ht="18.7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row>
    <row r="675" spans="1:26" ht="18.7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row>
    <row r="676" spans="1:26" ht="18.7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row>
    <row r="677" spans="1:26" ht="18.7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row>
    <row r="678" spans="1:26" ht="18.7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row>
    <row r="679" spans="1:26" ht="18.7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row>
    <row r="680" spans="1:26" ht="18.7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row>
    <row r="681" spans="1:26" ht="18.7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row>
    <row r="682" spans="1:26" ht="18.7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row>
    <row r="683" spans="1:26" ht="18.7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row>
    <row r="684" spans="1:26" ht="18.7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row>
    <row r="685" spans="1:26" ht="18.7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row>
    <row r="686" spans="1:26" ht="18.7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row>
    <row r="687" spans="1:26" ht="18.7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row>
    <row r="688" spans="1:26" ht="18.7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row>
    <row r="689" spans="1:26" ht="18.7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row>
    <row r="690" spans="1:26" ht="18.7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row>
    <row r="691" spans="1:26" ht="18.7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row>
    <row r="692" spans="1:26" ht="18.7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row>
    <row r="693" spans="1:26" ht="18.7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row>
    <row r="694" spans="1:26" ht="18.7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row>
    <row r="695" spans="1:26" ht="18.7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row>
    <row r="696" spans="1:26" ht="18.7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row>
    <row r="697" spans="1:26" ht="18.7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row>
    <row r="698" spans="1:26" ht="18.7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row>
    <row r="699" spans="1:26" ht="18.7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row>
    <row r="700" spans="1:26" ht="18.7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row>
    <row r="701" spans="1:26" ht="18.7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row>
    <row r="702" spans="1:26" ht="18.7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row>
    <row r="703" spans="1:26" ht="18.7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row>
    <row r="704" spans="1:26" ht="18.7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row>
    <row r="705" spans="1:26" ht="18.7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row>
    <row r="706" spans="1:26" ht="18.7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row>
    <row r="707" spans="1:26" ht="18.7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row>
    <row r="708" spans="1:26" ht="18.7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row>
    <row r="709" spans="1:26" ht="18.7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row>
    <row r="710" spans="1:26" ht="18.7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row>
    <row r="711" spans="1:26" ht="18.7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row>
    <row r="712" spans="1:26" ht="18.7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row>
    <row r="713" spans="1:26" ht="18.7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row>
    <row r="714" spans="1:26" ht="18.7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row>
    <row r="715" spans="1:26" ht="18.7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row>
    <row r="716" spans="1:26" ht="18.7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row>
    <row r="717" spans="1:26" ht="18.7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row>
    <row r="718" spans="1:26" ht="18.7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row>
    <row r="719" spans="1:26" ht="18.7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row>
    <row r="720" spans="1:26" ht="18.7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row>
    <row r="721" spans="1:26" ht="18.7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row>
    <row r="722" spans="1:26" ht="18.7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row>
    <row r="723" spans="1:26" ht="18.7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row>
    <row r="724" spans="1:26" ht="18.7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row>
    <row r="725" spans="1:26" ht="18.7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row>
    <row r="726" spans="1:26" ht="18.7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row>
    <row r="727" spans="1:26" ht="18.7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row>
    <row r="728" spans="1:26" ht="18.7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row>
    <row r="729" spans="1:26" ht="18.7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row>
    <row r="730" spans="1:26" ht="18.7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row>
    <row r="731" spans="1:26" ht="18.7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row>
    <row r="732" spans="1:26" ht="18.7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row>
    <row r="733" spans="1:26" ht="18.7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row>
    <row r="734" spans="1:26" ht="18.7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row>
    <row r="735" spans="1:26" ht="18.7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row>
    <row r="736" spans="1:26" ht="18.7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row>
    <row r="737" spans="1:26" ht="18.7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row>
    <row r="738" spans="1:26" ht="18.7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row>
    <row r="739" spans="1:26" ht="18.7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row>
    <row r="740" spans="1:26" ht="18.7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row>
    <row r="741" spans="1:26" ht="18.7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row>
    <row r="742" spans="1:26" ht="18.7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row>
    <row r="743" spans="1:26" ht="18.7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row>
    <row r="744" spans="1:26" ht="18.7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row>
    <row r="745" spans="1:26" ht="18.7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row>
    <row r="746" spans="1:26" ht="18.7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row>
    <row r="747" spans="1:26" ht="18.7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row>
    <row r="748" spans="1:26" ht="18.7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row>
    <row r="749" spans="1:26" ht="18.7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row>
    <row r="750" spans="1:26" ht="18.7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row>
    <row r="751" spans="1:26" ht="18.7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row>
    <row r="752" spans="1:26" ht="18.7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row>
    <row r="753" spans="1:26" ht="18.7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row>
    <row r="754" spans="1:26" ht="18.7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row>
    <row r="755" spans="1:26" ht="18.7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row>
    <row r="756" spans="1:26" ht="18.7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row>
    <row r="757" spans="1:26" ht="18.7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row>
    <row r="758" spans="1:26" ht="18.7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row>
    <row r="759" spans="1:26" ht="18.7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row>
    <row r="760" spans="1:26" ht="18.7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row>
    <row r="761" spans="1:26" ht="18.7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row>
    <row r="762" spans="1:26" ht="18.7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row>
    <row r="763" spans="1:26" ht="18.7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row>
    <row r="764" spans="1:26" ht="18.7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row>
    <row r="765" spans="1:26" ht="18.7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row>
    <row r="766" spans="1:26" ht="18.7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row>
    <row r="767" spans="1:26" ht="18.7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row>
    <row r="768" spans="1:26" ht="18.7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row>
    <row r="769" spans="1:26" ht="18.7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row>
    <row r="770" spans="1:26" ht="18.7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row>
    <row r="771" spans="1:26" ht="18.7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row>
    <row r="772" spans="1:26" ht="18.7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row>
    <row r="773" spans="1:26" ht="18.7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row>
    <row r="774" spans="1:26" ht="18.7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row>
    <row r="775" spans="1:26" ht="18.7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row>
    <row r="776" spans="1:26" ht="18.7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row>
    <row r="777" spans="1:26" ht="18.7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row>
    <row r="778" spans="1:26" ht="18.7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row>
    <row r="779" spans="1:26" ht="18.7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row>
    <row r="780" spans="1:26" ht="18.7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row>
    <row r="781" spans="1:26" ht="18.7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row>
    <row r="782" spans="1:26" ht="18.7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row>
    <row r="783" spans="1:26" ht="18.7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row>
    <row r="784" spans="1:26" ht="18.7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row>
    <row r="785" spans="1:26" ht="18.7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row>
    <row r="786" spans="1:26" ht="18.7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row>
    <row r="787" spans="1:26" ht="18.7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row>
    <row r="788" spans="1:26" ht="18.7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row>
    <row r="789" spans="1:26" ht="18.7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row>
    <row r="790" spans="1:26" ht="18.7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row>
    <row r="791" spans="1:26" ht="18.7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row>
    <row r="792" spans="1:26" ht="18.7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row>
    <row r="793" spans="1:26" ht="18.7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row>
    <row r="794" spans="1:26" ht="18.7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row>
    <row r="795" spans="1:26" ht="18.7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row>
    <row r="796" spans="1:26" ht="18.7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row>
    <row r="797" spans="1:26" ht="18.7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row>
    <row r="798" spans="1:26" ht="18.7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row>
    <row r="799" spans="1:26" ht="18.7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row>
    <row r="800" spans="1:26" ht="18.7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row>
    <row r="801" spans="1:26" ht="18.7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row>
    <row r="802" spans="1:26" ht="18.7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row>
    <row r="803" spans="1:26" ht="18.7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row>
    <row r="804" spans="1:26" ht="18.7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row>
    <row r="805" spans="1:26" ht="18.7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row>
    <row r="806" spans="1:26" ht="18.7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row>
    <row r="807" spans="1:26" ht="18.7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row>
    <row r="808" spans="1:26" ht="18.7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row>
    <row r="809" spans="1:26" ht="18.7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row>
    <row r="810" spans="1:26" ht="18.7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row>
    <row r="811" spans="1:26" ht="18.7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row>
    <row r="812" spans="1:26" ht="18.7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row>
    <row r="813" spans="1:26" ht="18.7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row>
    <row r="814" spans="1:26" ht="18.7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row>
    <row r="815" spans="1:26" ht="18.7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row>
    <row r="816" spans="1:26" ht="18.7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row>
    <row r="817" spans="1:26" ht="18.7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row>
    <row r="818" spans="1:26" ht="18.7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row>
    <row r="819" spans="1:26" ht="18.7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row>
    <row r="820" spans="1:26" ht="18.7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row>
    <row r="821" spans="1:26" ht="18.7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row>
    <row r="822" spans="1:26" ht="18.7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row>
    <row r="823" spans="1:26" ht="18.7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row>
    <row r="824" spans="1:26" ht="18.7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row>
    <row r="825" spans="1:26" ht="18.7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row>
    <row r="826" spans="1:26" ht="18.7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row>
    <row r="827" spans="1:26" ht="18.7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row>
    <row r="828" spans="1:26" ht="18.7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row>
    <row r="829" spans="1:26" ht="18.7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row>
    <row r="830" spans="1:26" ht="18.7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row>
    <row r="831" spans="1:26" ht="18.7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row>
    <row r="832" spans="1:26" ht="18.7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row>
    <row r="833" spans="1:26" ht="18.7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row>
    <row r="834" spans="1:26" ht="18.7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row>
    <row r="835" spans="1:26" ht="18.7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row>
    <row r="836" spans="1:26" ht="18.7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row>
    <row r="837" spans="1:26" ht="18.7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row>
    <row r="838" spans="1:26" ht="18.7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row>
    <row r="839" spans="1:26" ht="18.7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row>
    <row r="840" spans="1:26" ht="18.7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row>
    <row r="841" spans="1:26" ht="18.7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row>
    <row r="842" spans="1:26" ht="18.7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row>
    <row r="843" spans="1:26" ht="18.7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row>
    <row r="844" spans="1:26" ht="18.7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row>
    <row r="845" spans="1:26" ht="18.7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row>
    <row r="846" spans="1:26" ht="18.7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row>
    <row r="847" spans="1:26" ht="18.7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row>
    <row r="848" spans="1:26" ht="18.7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row>
    <row r="849" spans="1:26" ht="18.7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row>
    <row r="850" spans="1:26" ht="18.7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row>
    <row r="851" spans="1:26" ht="18.7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row>
    <row r="852" spans="1:26" ht="18.7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row>
    <row r="853" spans="1:26" ht="18.7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row>
    <row r="854" spans="1:26" ht="18.7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row>
    <row r="855" spans="1:26" ht="18.7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row>
    <row r="856" spans="1:26" ht="18.7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row>
    <row r="857" spans="1:26" ht="18.7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row>
    <row r="858" spans="1:26" ht="18.7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row>
    <row r="859" spans="1:26" ht="18.7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row>
    <row r="860" spans="1:26" ht="18.7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row>
    <row r="861" spans="1:26" ht="18.7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row>
    <row r="862" spans="1:26" ht="18.7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row>
    <row r="863" spans="1:26" ht="18.7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row>
    <row r="864" spans="1:26" ht="18.7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row>
    <row r="865" spans="1:26" ht="18.7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row>
    <row r="866" spans="1:26" ht="18.7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row>
    <row r="867" spans="1:26" ht="18.7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row>
    <row r="868" spans="1:26" ht="18.7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row>
    <row r="869" spans="1:26" ht="18.7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row>
    <row r="870" spans="1:26" ht="18.7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row>
    <row r="871" spans="1:26" ht="18.7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row>
    <row r="872" spans="1:26" ht="18.7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row>
    <row r="873" spans="1:26" ht="18.7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row>
    <row r="874" spans="1:26" ht="18.7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row>
    <row r="875" spans="1:26" ht="18.7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row>
    <row r="876" spans="1:26" ht="18.7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row>
    <row r="877" spans="1:26" ht="18.7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row>
    <row r="878" spans="1:26" ht="18.7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row>
    <row r="879" spans="1:26" ht="18.7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row>
    <row r="880" spans="1:26" ht="18.7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row>
    <row r="881" spans="1:26" ht="18.7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row>
    <row r="882" spans="1:26" ht="18.7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row>
    <row r="883" spans="1:26" ht="18.7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row>
    <row r="884" spans="1:26" ht="18.7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row>
    <row r="885" spans="1:26" ht="18.7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row>
    <row r="886" spans="1:26" ht="18.7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row>
    <row r="887" spans="1:26" ht="18.7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row>
    <row r="888" spans="1:26" ht="18.7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row>
    <row r="889" spans="1:26" ht="18.7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row>
    <row r="890" spans="1:26" ht="18.7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row>
    <row r="891" spans="1:26" ht="18.7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row>
    <row r="892" spans="1:26" ht="18.7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row>
    <row r="893" spans="1:26" ht="18.7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row>
    <row r="894" spans="1:26" ht="18.7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row>
    <row r="895" spans="1:26" ht="18.7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row>
    <row r="896" spans="1:26" ht="18.7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row>
    <row r="897" spans="1:26" ht="18.7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row>
    <row r="898" spans="1:26" ht="18.7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row>
    <row r="899" spans="1:26" ht="18.7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row>
    <row r="900" spans="1:26" ht="18.7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row>
    <row r="901" spans="1:26" ht="18.7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row>
    <row r="902" spans="1:26" ht="18.7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row>
    <row r="903" spans="1:26" ht="18.7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row>
    <row r="904" spans="1:26" ht="18.7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row>
    <row r="905" spans="1:26" ht="18.7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row>
    <row r="906" spans="1:26" ht="18.7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row>
    <row r="907" spans="1:26" ht="18.7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row>
    <row r="908" spans="1:26" ht="18.7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row>
    <row r="909" spans="1:26" ht="18.7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row>
    <row r="910" spans="1:26" ht="18.7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row>
    <row r="911" spans="1:26" ht="18.7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row>
    <row r="912" spans="1:26" ht="18.7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row>
    <row r="913" spans="1:26" ht="18.7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row>
    <row r="914" spans="1:26" ht="18.7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row>
    <row r="915" spans="1:26" ht="18.7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row>
    <row r="916" spans="1:26" ht="18.7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row>
    <row r="917" spans="1:26" ht="18.7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row>
    <row r="918" spans="1:26" ht="18.7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row>
    <row r="919" spans="1:26" ht="18.7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row>
    <row r="920" spans="1:26" ht="18.7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row>
    <row r="921" spans="1:26" ht="18.7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row>
    <row r="922" spans="1:26" ht="18.7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row>
    <row r="923" spans="1:26" ht="18.7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row>
    <row r="924" spans="1:26" ht="18.7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row>
    <row r="925" spans="1:26" ht="18.7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row>
    <row r="926" spans="1:26" ht="18.7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row>
    <row r="927" spans="1:26" ht="18.7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row>
    <row r="928" spans="1:26" ht="18.7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row>
    <row r="929" spans="1:26" ht="18.7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row>
    <row r="930" spans="1:26" ht="18.7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row>
    <row r="931" spans="1:26" ht="18.7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row>
    <row r="932" spans="1:26" ht="18.7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row>
    <row r="933" spans="1:26" ht="18.7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row>
    <row r="934" spans="1:26" ht="18.7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row>
    <row r="935" spans="1:26" ht="18.7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row>
    <row r="936" spans="1:26" ht="18.7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row>
    <row r="937" spans="1:26" ht="18.7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row>
    <row r="938" spans="1:26" ht="18.7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row>
    <row r="939" spans="1:26" ht="18.7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row>
    <row r="940" spans="1:26" ht="18.7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row>
    <row r="941" spans="1:26" ht="18.7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row>
    <row r="942" spans="1:26" ht="18.7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row>
    <row r="943" spans="1:26" ht="18.7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row>
    <row r="944" spans="1:26" ht="18.7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row>
    <row r="945" spans="1:26" ht="18.7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row>
    <row r="946" spans="1:26" ht="18.7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row>
    <row r="947" spans="1:26" ht="18.7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row>
    <row r="948" spans="1:26" ht="18.7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row>
    <row r="949" spans="1:26" ht="18.7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row>
    <row r="950" spans="1:26" ht="18.7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row>
    <row r="951" spans="1:26" ht="18.7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row>
    <row r="952" spans="1:26" ht="18.7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row>
    <row r="953" spans="1:26" ht="18.7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row>
    <row r="954" spans="1:26" ht="18.7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row>
    <row r="955" spans="1:26" ht="18.7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row>
    <row r="956" spans="1:26" ht="18.7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row>
    <row r="957" spans="1:26" ht="18.7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row>
    <row r="958" spans="1:26" ht="18.7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row>
    <row r="959" spans="1:26" ht="18.7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row>
    <row r="960" spans="1:26" ht="18.7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row>
    <row r="961" spans="1:26" ht="18.7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row>
    <row r="962" spans="1:26" ht="18.7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row>
    <row r="963" spans="1:26" ht="18.7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row>
    <row r="964" spans="1:26" ht="18.7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row>
    <row r="965" spans="1:26" ht="18.7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row>
    <row r="966" spans="1:26" ht="18.7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row>
    <row r="967" spans="1:26" ht="18.7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row>
    <row r="968" spans="1:26" ht="18.7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row>
    <row r="969" spans="1:26" ht="18.7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row>
    <row r="970" spans="1:26" ht="18.7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row>
    <row r="971" spans="1:26" ht="18.7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row>
    <row r="972" spans="1:26" ht="18.7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row>
    <row r="973" spans="1:26" ht="18.7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row>
    <row r="974" spans="1:26" ht="18.7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row>
    <row r="975" spans="1:26" ht="18.7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row>
    <row r="976" spans="1:26" ht="18.7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row>
    <row r="977" spans="1:26" ht="18.7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row>
    <row r="978" spans="1:26" ht="18.7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row>
    <row r="979" spans="1:26" ht="18.7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row>
    <row r="980" spans="1:26" ht="18.7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row>
    <row r="981" spans="1:26" ht="18.7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row>
    <row r="982" spans="1:26" ht="18.7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row>
    <row r="983" spans="1:26" ht="18.7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row>
    <row r="984" spans="1:26" ht="18.7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row>
    <row r="985" spans="1:26" ht="18.7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row>
    <row r="986" spans="1:26" ht="18.7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row>
    <row r="987" spans="1:26" ht="18.7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row>
    <row r="988" spans="1:26" ht="18.7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row>
    <row r="989" spans="1:26" ht="18.7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row>
    <row r="990" spans="1:26" ht="18.7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row>
    <row r="991" spans="1:26" ht="18.7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row>
    <row r="992" spans="1:26" ht="18.7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row>
    <row r="993" spans="1:26" ht="18.7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row>
    <row r="994" spans="1:26" ht="18.7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row>
    <row r="995" spans="1:26" ht="18.7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row>
    <row r="996" spans="1:26" ht="18.7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row>
    <row r="997" spans="1:26" ht="18.7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row>
    <row r="998" spans="1:26" ht="18.7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row>
    <row r="999" spans="1:26" ht="18.7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row>
    <row r="1000" spans="1:26" ht="18.7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row>
  </sheetData>
  <phoneticPr fontId="1" type="Hiragana"/>
  <pageMargins left="0.70866141732283472" right="0.70866141732283472" top="0.74803149606299213" bottom="0.74803149606299213" header="0" footer="0"/>
  <pageSetup paperSize="9"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zoomScale="85" zoomScaleNormal="85" workbookViewId="0"/>
  </sheetViews>
  <sheetFormatPr defaultColWidth="14.4296875" defaultRowHeight="15" customHeight="1"/>
  <cols>
    <col min="1" max="1" width="1.70703125" customWidth="1"/>
    <col min="2" max="2" width="9" customWidth="1"/>
    <col min="3" max="12" width="40.56640625" customWidth="1"/>
    <col min="13" max="26" width="8.70703125" customWidth="1"/>
  </cols>
  <sheetData>
    <row r="1" spans="1:26" ht="25.5" customHeight="1">
      <c r="A1" s="257"/>
      <c r="B1" s="6" t="s">
        <v>161</v>
      </c>
      <c r="C1" s="6"/>
      <c r="D1" s="6"/>
      <c r="E1" s="229"/>
      <c r="F1" s="229"/>
      <c r="G1" s="229"/>
      <c r="H1" s="229"/>
      <c r="I1" s="229"/>
      <c r="J1" s="229"/>
      <c r="K1" s="229"/>
      <c r="L1" s="229"/>
      <c r="M1" s="229"/>
      <c r="N1" s="229"/>
      <c r="O1" s="229"/>
      <c r="P1" s="229"/>
      <c r="Q1" s="229"/>
      <c r="R1" s="229"/>
      <c r="S1" s="229"/>
      <c r="T1" s="229"/>
      <c r="U1" s="229"/>
      <c r="V1" s="229"/>
      <c r="W1" s="229"/>
      <c r="X1" s="229"/>
      <c r="Y1" s="229"/>
      <c r="Z1" s="229"/>
    </row>
    <row r="2" spans="1:26" ht="25.5" customHeight="1">
      <c r="A2" s="257"/>
      <c r="B2" s="6"/>
      <c r="C2" s="6"/>
      <c r="D2" s="6"/>
      <c r="E2" s="229"/>
      <c r="F2" s="229"/>
      <c r="G2" s="229"/>
      <c r="H2" s="229"/>
      <c r="I2" s="229"/>
      <c r="J2" s="229"/>
      <c r="K2" s="229"/>
      <c r="L2" s="229"/>
      <c r="M2" s="229"/>
      <c r="N2" s="229"/>
      <c r="O2" s="229"/>
      <c r="P2" s="229"/>
      <c r="Q2" s="229"/>
      <c r="R2" s="229"/>
      <c r="S2" s="229"/>
      <c r="T2" s="229"/>
      <c r="U2" s="229"/>
      <c r="V2" s="229"/>
      <c r="W2" s="229"/>
      <c r="X2" s="229"/>
      <c r="Y2" s="229"/>
      <c r="Z2" s="229"/>
    </row>
    <row r="3" spans="1:26" ht="25.5" customHeight="1">
      <c r="A3" s="257"/>
      <c r="B3" s="258" t="s">
        <v>51</v>
      </c>
      <c r="C3" s="258" t="s">
        <v>85</v>
      </c>
      <c r="D3" s="6"/>
      <c r="E3" s="229"/>
      <c r="F3" s="229"/>
      <c r="G3" s="229"/>
      <c r="H3" s="229"/>
      <c r="I3" s="229"/>
      <c r="J3" s="229"/>
      <c r="K3" s="229"/>
      <c r="L3" s="229"/>
      <c r="M3" s="229"/>
      <c r="N3" s="229"/>
      <c r="O3" s="229"/>
      <c r="P3" s="229"/>
      <c r="Q3" s="229"/>
      <c r="R3" s="229"/>
      <c r="S3" s="229"/>
      <c r="T3" s="229"/>
      <c r="U3" s="229"/>
      <c r="V3" s="229"/>
      <c r="W3" s="229"/>
      <c r="X3" s="229"/>
      <c r="Y3" s="229"/>
      <c r="Z3" s="229"/>
    </row>
    <row r="4" spans="1:26" ht="25.5" customHeight="1">
      <c r="A4" s="257"/>
      <c r="B4" s="259">
        <v>1</v>
      </c>
      <c r="C4" s="262" t="s">
        <v>13</v>
      </c>
      <c r="D4" s="6"/>
      <c r="E4" s="229"/>
      <c r="F4" s="229"/>
      <c r="G4" s="229"/>
      <c r="H4" s="229"/>
      <c r="I4" s="229"/>
      <c r="J4" s="229"/>
      <c r="K4" s="229"/>
      <c r="L4" s="229"/>
      <c r="M4" s="229"/>
      <c r="N4" s="229"/>
      <c r="O4" s="229"/>
      <c r="P4" s="229"/>
      <c r="Q4" s="229"/>
      <c r="R4" s="229"/>
      <c r="S4" s="229"/>
      <c r="T4" s="229"/>
      <c r="U4" s="229"/>
      <c r="V4" s="229"/>
      <c r="W4" s="229"/>
      <c r="X4" s="229"/>
      <c r="Y4" s="229"/>
      <c r="Z4" s="229"/>
    </row>
    <row r="5" spans="1:26" ht="25.5" customHeight="1">
      <c r="A5" s="257"/>
      <c r="B5" s="259">
        <v>2</v>
      </c>
      <c r="C5" s="262" t="s">
        <v>162</v>
      </c>
      <c r="D5" s="229"/>
      <c r="E5" s="229"/>
      <c r="F5" s="229"/>
      <c r="G5" s="229"/>
      <c r="H5" s="229"/>
      <c r="I5" s="229"/>
      <c r="J5" s="229"/>
      <c r="K5" s="229"/>
      <c r="L5" s="229"/>
      <c r="M5" s="229"/>
      <c r="N5" s="229"/>
      <c r="O5" s="229"/>
      <c r="P5" s="229"/>
      <c r="Q5" s="229"/>
      <c r="R5" s="229"/>
      <c r="S5" s="229"/>
      <c r="T5" s="229"/>
      <c r="U5" s="229"/>
      <c r="V5" s="229"/>
      <c r="W5" s="229"/>
      <c r="X5" s="229"/>
      <c r="Y5" s="229"/>
      <c r="Z5" s="229"/>
    </row>
    <row r="6" spans="1:26" ht="25.5" customHeight="1">
      <c r="A6" s="257"/>
      <c r="B6" s="259">
        <v>3</v>
      </c>
      <c r="C6" s="262" t="s">
        <v>146</v>
      </c>
      <c r="D6" s="6"/>
      <c r="E6" s="229"/>
      <c r="F6" s="229"/>
      <c r="G6" s="229"/>
      <c r="H6" s="229"/>
      <c r="I6" s="229"/>
      <c r="J6" s="229"/>
      <c r="K6" s="229"/>
      <c r="L6" s="229"/>
      <c r="M6" s="229"/>
      <c r="N6" s="229"/>
      <c r="O6" s="229"/>
      <c r="P6" s="229"/>
      <c r="Q6" s="229"/>
      <c r="R6" s="229"/>
      <c r="S6" s="229"/>
      <c r="T6" s="229"/>
      <c r="U6" s="229"/>
      <c r="V6" s="229"/>
      <c r="W6" s="229"/>
      <c r="X6" s="229"/>
      <c r="Y6" s="229"/>
      <c r="Z6" s="229"/>
    </row>
    <row r="7" spans="1:26" ht="25.5" customHeight="1">
      <c r="A7" s="257"/>
      <c r="B7" s="259">
        <v>4</v>
      </c>
      <c r="C7" s="262" t="s">
        <v>146</v>
      </c>
      <c r="D7" s="6"/>
      <c r="E7" s="229"/>
      <c r="F7" s="229"/>
      <c r="G7" s="229"/>
      <c r="H7" s="229"/>
      <c r="I7" s="229"/>
      <c r="J7" s="229"/>
      <c r="K7" s="229"/>
      <c r="L7" s="229"/>
      <c r="M7" s="229"/>
      <c r="N7" s="229"/>
      <c r="O7" s="229"/>
      <c r="P7" s="229"/>
      <c r="Q7" s="229"/>
      <c r="R7" s="229"/>
      <c r="S7" s="229"/>
      <c r="T7" s="229"/>
      <c r="U7" s="229"/>
      <c r="V7" s="229"/>
      <c r="W7" s="229"/>
      <c r="X7" s="229"/>
      <c r="Y7" s="229"/>
      <c r="Z7" s="229"/>
    </row>
    <row r="8" spans="1:26" ht="25.5" customHeight="1">
      <c r="A8" s="257"/>
      <c r="B8" s="259">
        <v>5</v>
      </c>
      <c r="C8" s="262" t="s">
        <v>146</v>
      </c>
      <c r="D8" s="6"/>
      <c r="E8" s="229"/>
      <c r="F8" s="229"/>
      <c r="G8" s="229"/>
      <c r="H8" s="229"/>
      <c r="I8" s="229"/>
      <c r="J8" s="229"/>
      <c r="K8" s="229"/>
      <c r="L8" s="229"/>
      <c r="M8" s="229"/>
      <c r="N8" s="229"/>
      <c r="O8" s="229"/>
      <c r="P8" s="229"/>
      <c r="Q8" s="229"/>
      <c r="R8" s="229"/>
      <c r="S8" s="229"/>
      <c r="T8" s="229"/>
      <c r="U8" s="229"/>
      <c r="V8" s="229"/>
      <c r="W8" s="229"/>
      <c r="X8" s="229"/>
      <c r="Y8" s="229"/>
      <c r="Z8" s="229"/>
    </row>
    <row r="9" spans="1:26" ht="25.5" customHeight="1">
      <c r="A9" s="257"/>
      <c r="B9" s="6"/>
      <c r="C9" s="6"/>
      <c r="D9" s="6"/>
      <c r="E9" s="229"/>
      <c r="F9" s="229"/>
      <c r="G9" s="229"/>
      <c r="H9" s="229"/>
      <c r="I9" s="229"/>
      <c r="J9" s="229"/>
      <c r="K9" s="229"/>
      <c r="L9" s="229"/>
      <c r="M9" s="229"/>
      <c r="N9" s="229"/>
      <c r="O9" s="229"/>
      <c r="P9" s="229"/>
      <c r="Q9" s="229"/>
      <c r="R9" s="229"/>
      <c r="S9" s="229"/>
      <c r="T9" s="229"/>
      <c r="U9" s="229"/>
      <c r="V9" s="229"/>
      <c r="W9" s="229"/>
      <c r="X9" s="229"/>
      <c r="Y9" s="229"/>
      <c r="Z9" s="229"/>
    </row>
    <row r="10" spans="1:26" ht="25.5" customHeight="1">
      <c r="A10" s="257"/>
      <c r="B10" s="6" t="s">
        <v>163</v>
      </c>
      <c r="C10" s="6"/>
      <c r="D10" s="6"/>
      <c r="E10" s="229"/>
      <c r="F10" s="229"/>
      <c r="G10" s="229"/>
      <c r="H10" s="229"/>
      <c r="I10" s="229"/>
      <c r="J10" s="229"/>
      <c r="K10" s="229"/>
      <c r="L10" s="229"/>
      <c r="M10" s="229"/>
      <c r="N10" s="229"/>
      <c r="O10" s="229"/>
      <c r="P10" s="229"/>
      <c r="Q10" s="229"/>
      <c r="R10" s="229"/>
      <c r="S10" s="229"/>
      <c r="T10" s="229"/>
      <c r="U10" s="229"/>
      <c r="V10" s="229"/>
      <c r="W10" s="229"/>
      <c r="X10" s="229"/>
      <c r="Y10" s="229"/>
      <c r="Z10" s="229"/>
    </row>
    <row r="11" spans="1:26" ht="25.5" customHeight="1">
      <c r="A11" s="257"/>
      <c r="B11" s="6"/>
      <c r="C11" s="6"/>
      <c r="D11" s="6"/>
      <c r="E11" s="229"/>
      <c r="F11" s="229"/>
      <c r="G11" s="229"/>
      <c r="H11" s="229"/>
      <c r="I11" s="229"/>
      <c r="J11" s="229"/>
      <c r="K11" s="229"/>
      <c r="L11" s="229"/>
      <c r="M11" s="229"/>
      <c r="N11" s="229"/>
      <c r="O11" s="229"/>
      <c r="P11" s="229"/>
      <c r="Q11" s="229"/>
      <c r="R11" s="229"/>
      <c r="S11" s="229"/>
      <c r="T11" s="229"/>
      <c r="U11" s="229"/>
      <c r="V11" s="229"/>
      <c r="W11" s="229"/>
      <c r="X11" s="229"/>
      <c r="Y11" s="229"/>
      <c r="Z11" s="229"/>
    </row>
    <row r="12" spans="1:26" ht="25.5" customHeight="1">
      <c r="A12" s="257"/>
      <c r="B12" s="260" t="s">
        <v>128</v>
      </c>
      <c r="C12" s="263" t="s">
        <v>14</v>
      </c>
      <c r="D12" s="267" t="s">
        <v>57</v>
      </c>
      <c r="E12" s="267" t="s">
        <v>15</v>
      </c>
      <c r="F12" s="267" t="s">
        <v>75</v>
      </c>
      <c r="G12" s="271" t="s">
        <v>76</v>
      </c>
      <c r="H12" s="274" t="s">
        <v>146</v>
      </c>
      <c r="I12" s="274" t="s">
        <v>146</v>
      </c>
      <c r="J12" s="274" t="s">
        <v>146</v>
      </c>
      <c r="K12" s="274" t="s">
        <v>146</v>
      </c>
      <c r="L12" s="278" t="s">
        <v>146</v>
      </c>
      <c r="M12" s="229"/>
      <c r="N12" s="229"/>
      <c r="O12" s="229"/>
      <c r="P12" s="229"/>
      <c r="Q12" s="229"/>
      <c r="R12" s="229"/>
      <c r="S12" s="229"/>
      <c r="T12" s="229"/>
      <c r="U12" s="229"/>
      <c r="V12" s="229"/>
      <c r="W12" s="229"/>
      <c r="X12" s="229"/>
      <c r="Y12" s="229"/>
      <c r="Z12" s="229"/>
    </row>
    <row r="13" spans="1:26" ht="25.5" customHeight="1">
      <c r="A13" s="257"/>
      <c r="B13" s="261" t="s">
        <v>164</v>
      </c>
      <c r="C13" s="264" t="s">
        <v>146</v>
      </c>
      <c r="D13" s="268" t="s">
        <v>165</v>
      </c>
      <c r="E13" s="268" t="s">
        <v>166</v>
      </c>
      <c r="F13" s="268" t="s">
        <v>167</v>
      </c>
      <c r="G13" s="272" t="s">
        <v>169</v>
      </c>
      <c r="H13" s="275" t="s">
        <v>146</v>
      </c>
      <c r="I13" s="275" t="s">
        <v>146</v>
      </c>
      <c r="J13" s="275" t="s">
        <v>146</v>
      </c>
      <c r="K13" s="275" t="s">
        <v>146</v>
      </c>
      <c r="L13" s="279" t="s">
        <v>146</v>
      </c>
      <c r="M13" s="229"/>
      <c r="N13" s="229"/>
      <c r="O13" s="229"/>
      <c r="P13" s="229"/>
      <c r="Q13" s="229"/>
      <c r="R13" s="229"/>
      <c r="S13" s="229"/>
      <c r="T13" s="229"/>
      <c r="U13" s="229"/>
      <c r="V13" s="229"/>
      <c r="W13" s="229"/>
      <c r="X13" s="229"/>
      <c r="Y13" s="229"/>
      <c r="Z13" s="229"/>
    </row>
    <row r="14" spans="1:26" ht="25.5" customHeight="1">
      <c r="A14" s="229"/>
      <c r="B14" s="8"/>
      <c r="C14" s="265" t="s">
        <v>146</v>
      </c>
      <c r="D14" s="262" t="s">
        <v>170</v>
      </c>
      <c r="E14" s="262" t="s">
        <v>171</v>
      </c>
      <c r="F14" s="262" t="s">
        <v>146</v>
      </c>
      <c r="G14" s="273" t="s">
        <v>4</v>
      </c>
      <c r="H14" s="259" t="s">
        <v>146</v>
      </c>
      <c r="I14" s="259" t="s">
        <v>146</v>
      </c>
      <c r="J14" s="259" t="s">
        <v>146</v>
      </c>
      <c r="K14" s="259" t="s">
        <v>146</v>
      </c>
      <c r="L14" s="280" t="s">
        <v>146</v>
      </c>
      <c r="M14" s="229"/>
      <c r="N14" s="229"/>
      <c r="O14" s="229"/>
      <c r="P14" s="229"/>
      <c r="Q14" s="229"/>
      <c r="R14" s="229"/>
      <c r="S14" s="229"/>
      <c r="T14" s="229"/>
      <c r="U14" s="229"/>
      <c r="V14" s="229"/>
      <c r="W14" s="229"/>
      <c r="X14" s="229"/>
      <c r="Y14" s="229"/>
      <c r="Z14" s="229"/>
    </row>
    <row r="15" spans="1:26" ht="25.5" customHeight="1">
      <c r="A15" s="229"/>
      <c r="B15" s="8"/>
      <c r="C15" s="265" t="s">
        <v>146</v>
      </c>
      <c r="D15" s="262" t="s">
        <v>172</v>
      </c>
      <c r="E15" s="269" t="s">
        <v>146</v>
      </c>
      <c r="F15" s="269" t="s">
        <v>146</v>
      </c>
      <c r="G15" s="273" t="s">
        <v>173</v>
      </c>
      <c r="H15" s="276" t="s">
        <v>146</v>
      </c>
      <c r="I15" s="276" t="s">
        <v>146</v>
      </c>
      <c r="J15" s="276" t="s">
        <v>146</v>
      </c>
      <c r="K15" s="276" t="s">
        <v>146</v>
      </c>
      <c r="L15" s="281" t="s">
        <v>146</v>
      </c>
      <c r="M15" s="229"/>
      <c r="N15" s="229"/>
      <c r="O15" s="229"/>
      <c r="P15" s="229"/>
      <c r="Q15" s="229"/>
      <c r="R15" s="229"/>
      <c r="S15" s="229"/>
      <c r="T15" s="229"/>
      <c r="U15" s="229"/>
      <c r="V15" s="229"/>
      <c r="W15" s="229"/>
      <c r="X15" s="229"/>
      <c r="Y15" s="229"/>
      <c r="Z15" s="229"/>
    </row>
    <row r="16" spans="1:26" ht="25.5" customHeight="1">
      <c r="A16" s="229"/>
      <c r="B16" s="8"/>
      <c r="C16" s="265" t="s">
        <v>146</v>
      </c>
      <c r="D16" s="269" t="s">
        <v>146</v>
      </c>
      <c r="E16" s="269" t="s">
        <v>146</v>
      </c>
      <c r="F16" s="269" t="s">
        <v>146</v>
      </c>
      <c r="G16" s="273" t="s">
        <v>166</v>
      </c>
      <c r="H16" s="276" t="s">
        <v>146</v>
      </c>
      <c r="I16" s="276" t="s">
        <v>146</v>
      </c>
      <c r="J16" s="276" t="s">
        <v>146</v>
      </c>
      <c r="K16" s="276" t="s">
        <v>146</v>
      </c>
      <c r="L16" s="281" t="s">
        <v>146</v>
      </c>
      <c r="M16" s="229"/>
      <c r="N16" s="229"/>
      <c r="O16" s="229"/>
      <c r="P16" s="229"/>
      <c r="Q16" s="229"/>
      <c r="R16" s="229"/>
      <c r="S16" s="229"/>
      <c r="T16" s="229"/>
      <c r="U16" s="229"/>
      <c r="V16" s="229"/>
      <c r="W16" s="229"/>
      <c r="X16" s="229"/>
      <c r="Y16" s="229"/>
      <c r="Z16" s="229"/>
    </row>
    <row r="17" spans="1:26" ht="25.5" customHeight="1">
      <c r="A17" s="229"/>
      <c r="B17" s="8"/>
      <c r="C17" s="265" t="s">
        <v>146</v>
      </c>
      <c r="D17" s="269" t="s">
        <v>146</v>
      </c>
      <c r="E17" s="269" t="s">
        <v>146</v>
      </c>
      <c r="F17" s="269" t="s">
        <v>146</v>
      </c>
      <c r="G17" s="273" t="s">
        <v>171</v>
      </c>
      <c r="H17" s="276" t="s">
        <v>146</v>
      </c>
      <c r="I17" s="276" t="s">
        <v>146</v>
      </c>
      <c r="J17" s="276" t="s">
        <v>146</v>
      </c>
      <c r="K17" s="276" t="s">
        <v>146</v>
      </c>
      <c r="L17" s="281" t="s">
        <v>146</v>
      </c>
      <c r="M17" s="229"/>
      <c r="N17" s="229"/>
      <c r="O17" s="229"/>
      <c r="P17" s="229"/>
      <c r="Q17" s="229"/>
      <c r="R17" s="229"/>
      <c r="S17" s="229"/>
      <c r="T17" s="229"/>
      <c r="U17" s="229"/>
      <c r="V17" s="229"/>
      <c r="W17" s="229"/>
      <c r="X17" s="229"/>
      <c r="Y17" s="229"/>
      <c r="Z17" s="229"/>
    </row>
    <row r="18" spans="1:26" ht="25.5" customHeight="1">
      <c r="A18" s="229"/>
      <c r="B18" s="8"/>
      <c r="C18" s="265" t="s">
        <v>146</v>
      </c>
      <c r="D18" s="269" t="s">
        <v>146</v>
      </c>
      <c r="E18" s="269" t="s">
        <v>146</v>
      </c>
      <c r="F18" s="269" t="s">
        <v>146</v>
      </c>
      <c r="G18" s="273" t="s">
        <v>174</v>
      </c>
      <c r="H18" s="276" t="s">
        <v>146</v>
      </c>
      <c r="I18" s="276" t="s">
        <v>146</v>
      </c>
      <c r="J18" s="276" t="s">
        <v>146</v>
      </c>
      <c r="K18" s="276" t="s">
        <v>146</v>
      </c>
      <c r="L18" s="281" t="s">
        <v>146</v>
      </c>
      <c r="M18" s="229"/>
      <c r="N18" s="229"/>
      <c r="O18" s="229"/>
      <c r="P18" s="229"/>
      <c r="Q18" s="229"/>
      <c r="R18" s="229"/>
      <c r="S18" s="229"/>
      <c r="T18" s="229"/>
      <c r="U18" s="229"/>
      <c r="V18" s="229"/>
      <c r="W18" s="229"/>
      <c r="X18" s="229"/>
      <c r="Y18" s="229"/>
      <c r="Z18" s="229"/>
    </row>
    <row r="19" spans="1:26" ht="25.5" customHeight="1">
      <c r="A19" s="229"/>
      <c r="B19" s="8"/>
      <c r="C19" s="265" t="s">
        <v>146</v>
      </c>
      <c r="D19" s="269" t="s">
        <v>146</v>
      </c>
      <c r="E19" s="269" t="s">
        <v>146</v>
      </c>
      <c r="F19" s="269" t="s">
        <v>146</v>
      </c>
      <c r="G19" s="273" t="s">
        <v>175</v>
      </c>
      <c r="H19" s="276" t="s">
        <v>146</v>
      </c>
      <c r="I19" s="276" t="s">
        <v>146</v>
      </c>
      <c r="J19" s="276" t="s">
        <v>146</v>
      </c>
      <c r="K19" s="276" t="s">
        <v>146</v>
      </c>
      <c r="L19" s="281" t="s">
        <v>146</v>
      </c>
      <c r="M19" s="229"/>
      <c r="N19" s="229"/>
      <c r="O19" s="229"/>
      <c r="P19" s="229"/>
      <c r="Q19" s="229"/>
      <c r="R19" s="229"/>
      <c r="S19" s="229"/>
      <c r="T19" s="229"/>
      <c r="U19" s="229"/>
      <c r="V19" s="229"/>
      <c r="W19" s="229"/>
      <c r="X19" s="229"/>
      <c r="Y19" s="229"/>
      <c r="Z19" s="229"/>
    </row>
    <row r="20" spans="1:26" ht="25.5" customHeight="1">
      <c r="A20" s="229"/>
      <c r="B20" s="8"/>
      <c r="C20" s="265" t="s">
        <v>146</v>
      </c>
      <c r="D20" s="269" t="s">
        <v>146</v>
      </c>
      <c r="E20" s="269" t="s">
        <v>146</v>
      </c>
      <c r="F20" s="269" t="s">
        <v>146</v>
      </c>
      <c r="G20" s="273" t="s">
        <v>176</v>
      </c>
      <c r="H20" s="276" t="s">
        <v>146</v>
      </c>
      <c r="I20" s="276" t="s">
        <v>146</v>
      </c>
      <c r="J20" s="276" t="s">
        <v>146</v>
      </c>
      <c r="K20" s="276" t="s">
        <v>146</v>
      </c>
      <c r="L20" s="281" t="s">
        <v>146</v>
      </c>
      <c r="M20" s="229"/>
      <c r="N20" s="229"/>
      <c r="O20" s="229"/>
      <c r="P20" s="229"/>
      <c r="Q20" s="229"/>
      <c r="R20" s="229"/>
      <c r="S20" s="229"/>
      <c r="T20" s="229"/>
      <c r="U20" s="229"/>
      <c r="V20" s="229"/>
      <c r="W20" s="229"/>
      <c r="X20" s="229"/>
      <c r="Y20" s="229"/>
      <c r="Z20" s="229"/>
    </row>
    <row r="21" spans="1:26" ht="25.5" customHeight="1">
      <c r="A21" s="229"/>
      <c r="B21" s="8"/>
      <c r="C21" s="265" t="s">
        <v>146</v>
      </c>
      <c r="D21" s="269" t="s">
        <v>146</v>
      </c>
      <c r="E21" s="269" t="s">
        <v>146</v>
      </c>
      <c r="F21" s="269" t="s">
        <v>146</v>
      </c>
      <c r="G21" s="273" t="s">
        <v>70</v>
      </c>
      <c r="H21" s="276" t="s">
        <v>146</v>
      </c>
      <c r="I21" s="276" t="s">
        <v>146</v>
      </c>
      <c r="J21" s="276" t="s">
        <v>146</v>
      </c>
      <c r="K21" s="276" t="s">
        <v>146</v>
      </c>
      <c r="L21" s="281" t="s">
        <v>146</v>
      </c>
      <c r="M21" s="229"/>
      <c r="N21" s="229"/>
      <c r="O21" s="229"/>
      <c r="P21" s="229"/>
      <c r="Q21" s="229"/>
      <c r="R21" s="229"/>
      <c r="S21" s="229"/>
      <c r="T21" s="229"/>
      <c r="U21" s="229"/>
      <c r="V21" s="229"/>
      <c r="W21" s="229"/>
      <c r="X21" s="229"/>
      <c r="Y21" s="229"/>
      <c r="Z21" s="229"/>
    </row>
    <row r="22" spans="1:26" ht="25.5" customHeight="1">
      <c r="A22" s="229"/>
      <c r="B22" s="8"/>
      <c r="C22" s="265" t="s">
        <v>146</v>
      </c>
      <c r="D22" s="269" t="s">
        <v>146</v>
      </c>
      <c r="E22" s="269" t="s">
        <v>146</v>
      </c>
      <c r="F22" s="269" t="s">
        <v>146</v>
      </c>
      <c r="G22" s="269" t="s">
        <v>146</v>
      </c>
      <c r="H22" s="276" t="s">
        <v>146</v>
      </c>
      <c r="I22" s="276" t="s">
        <v>146</v>
      </c>
      <c r="J22" s="276" t="s">
        <v>146</v>
      </c>
      <c r="K22" s="276" t="s">
        <v>146</v>
      </c>
      <c r="L22" s="281" t="s">
        <v>146</v>
      </c>
      <c r="M22" s="229"/>
      <c r="N22" s="229"/>
      <c r="O22" s="229"/>
      <c r="P22" s="229"/>
      <c r="Q22" s="229"/>
      <c r="R22" s="229"/>
      <c r="S22" s="229"/>
      <c r="T22" s="229"/>
      <c r="U22" s="229"/>
      <c r="V22" s="229"/>
      <c r="W22" s="229"/>
      <c r="X22" s="229"/>
      <c r="Y22" s="229"/>
      <c r="Z22" s="229"/>
    </row>
    <row r="23" spans="1:26" ht="25.5" customHeight="1">
      <c r="A23" s="229"/>
      <c r="B23" s="8"/>
      <c r="C23" s="265" t="s">
        <v>146</v>
      </c>
      <c r="D23" s="269" t="s">
        <v>146</v>
      </c>
      <c r="E23" s="269" t="s">
        <v>146</v>
      </c>
      <c r="F23" s="269" t="s">
        <v>146</v>
      </c>
      <c r="G23" s="269" t="s">
        <v>146</v>
      </c>
      <c r="H23" s="276" t="s">
        <v>146</v>
      </c>
      <c r="I23" s="276" t="s">
        <v>146</v>
      </c>
      <c r="J23" s="276" t="s">
        <v>146</v>
      </c>
      <c r="K23" s="276" t="s">
        <v>146</v>
      </c>
      <c r="L23" s="281" t="s">
        <v>146</v>
      </c>
      <c r="M23" s="229"/>
      <c r="N23" s="229"/>
      <c r="O23" s="229"/>
      <c r="P23" s="229"/>
      <c r="Q23" s="229"/>
      <c r="R23" s="229"/>
      <c r="S23" s="229"/>
      <c r="T23" s="229"/>
      <c r="U23" s="229"/>
      <c r="V23" s="229"/>
      <c r="W23" s="229"/>
      <c r="X23" s="229"/>
      <c r="Y23" s="229"/>
      <c r="Z23" s="229"/>
    </row>
    <row r="24" spans="1:26" ht="25.5" customHeight="1">
      <c r="A24" s="229"/>
      <c r="B24" s="8"/>
      <c r="C24" s="265" t="s">
        <v>146</v>
      </c>
      <c r="D24" s="269" t="s">
        <v>146</v>
      </c>
      <c r="E24" s="269" t="s">
        <v>146</v>
      </c>
      <c r="F24" s="269" t="s">
        <v>146</v>
      </c>
      <c r="G24" s="269" t="s">
        <v>146</v>
      </c>
      <c r="H24" s="276" t="s">
        <v>146</v>
      </c>
      <c r="I24" s="276" t="s">
        <v>146</v>
      </c>
      <c r="J24" s="276" t="s">
        <v>146</v>
      </c>
      <c r="K24" s="276" t="s">
        <v>146</v>
      </c>
      <c r="L24" s="281" t="s">
        <v>146</v>
      </c>
      <c r="M24" s="229"/>
      <c r="N24" s="229"/>
      <c r="O24" s="229"/>
      <c r="P24" s="229"/>
      <c r="Q24" s="229"/>
      <c r="R24" s="229"/>
      <c r="S24" s="229"/>
      <c r="T24" s="229"/>
      <c r="U24" s="229"/>
      <c r="V24" s="229"/>
      <c r="W24" s="229"/>
      <c r="X24" s="229"/>
      <c r="Y24" s="229"/>
      <c r="Z24" s="229"/>
    </row>
    <row r="25" spans="1:26" ht="25.5" customHeight="1">
      <c r="A25" s="229"/>
      <c r="B25" s="9"/>
      <c r="C25" s="266" t="s">
        <v>146</v>
      </c>
      <c r="D25" s="270" t="s">
        <v>146</v>
      </c>
      <c r="E25" s="270" t="s">
        <v>146</v>
      </c>
      <c r="F25" s="270" t="s">
        <v>146</v>
      </c>
      <c r="G25" s="270" t="s">
        <v>146</v>
      </c>
      <c r="H25" s="277" t="s">
        <v>146</v>
      </c>
      <c r="I25" s="277" t="s">
        <v>146</v>
      </c>
      <c r="J25" s="277" t="s">
        <v>146</v>
      </c>
      <c r="K25" s="277" t="s">
        <v>146</v>
      </c>
      <c r="L25" s="282" t="s">
        <v>146</v>
      </c>
      <c r="M25" s="229"/>
      <c r="N25" s="229"/>
      <c r="O25" s="229"/>
      <c r="P25" s="229"/>
      <c r="Q25" s="229"/>
      <c r="R25" s="229"/>
      <c r="S25" s="229"/>
      <c r="T25" s="229"/>
      <c r="U25" s="229"/>
      <c r="V25" s="229"/>
      <c r="W25" s="229"/>
      <c r="X25" s="229"/>
      <c r="Y25" s="229"/>
      <c r="Z25" s="229"/>
    </row>
    <row r="26" spans="1:26" ht="25.5" customHeight="1">
      <c r="A26" s="229"/>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row>
    <row r="27" spans="1:26" ht="25.5" customHeight="1">
      <c r="A27" s="229"/>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row>
    <row r="28" spans="1:26" ht="25.5" customHeight="1">
      <c r="A28" s="229"/>
      <c r="B28" s="229"/>
      <c r="C28" s="229" t="s">
        <v>177</v>
      </c>
      <c r="D28" s="229"/>
      <c r="E28" s="229"/>
      <c r="F28" s="229"/>
      <c r="G28" s="229"/>
      <c r="H28" s="229"/>
      <c r="I28" s="229"/>
      <c r="J28" s="229"/>
      <c r="K28" s="229"/>
      <c r="L28" s="229"/>
      <c r="M28" s="229"/>
      <c r="N28" s="229"/>
      <c r="O28" s="229"/>
      <c r="P28" s="229"/>
      <c r="Q28" s="229"/>
      <c r="R28" s="229"/>
      <c r="S28" s="229"/>
      <c r="T28" s="229"/>
      <c r="U28" s="229"/>
      <c r="V28" s="229"/>
      <c r="W28" s="229"/>
      <c r="X28" s="229"/>
      <c r="Y28" s="229"/>
      <c r="Z28" s="229"/>
    </row>
    <row r="29" spans="1:26" ht="25.5" customHeight="1">
      <c r="A29" s="229"/>
      <c r="B29" s="229"/>
      <c r="C29" s="229" t="s">
        <v>178</v>
      </c>
      <c r="D29" s="229"/>
      <c r="E29" s="229"/>
      <c r="F29" s="229"/>
      <c r="G29" s="229"/>
      <c r="H29" s="229"/>
      <c r="I29" s="229"/>
      <c r="J29" s="229"/>
      <c r="K29" s="229"/>
      <c r="L29" s="229"/>
      <c r="M29" s="229"/>
      <c r="N29" s="229"/>
      <c r="O29" s="229"/>
      <c r="P29" s="229"/>
      <c r="Q29" s="229"/>
      <c r="R29" s="229"/>
      <c r="S29" s="229"/>
      <c r="T29" s="229"/>
      <c r="U29" s="229"/>
      <c r="V29" s="229"/>
      <c r="W29" s="229"/>
      <c r="X29" s="229"/>
      <c r="Y29" s="229"/>
      <c r="Z29" s="229"/>
    </row>
    <row r="30" spans="1:26" ht="25.5" customHeight="1">
      <c r="A30" s="229"/>
      <c r="B30" s="229"/>
      <c r="C30" s="229" t="s">
        <v>179</v>
      </c>
      <c r="D30" s="229"/>
      <c r="E30" s="229"/>
      <c r="F30" s="229"/>
      <c r="G30" s="229"/>
      <c r="H30" s="229"/>
      <c r="I30" s="229"/>
      <c r="J30" s="229"/>
      <c r="K30" s="229"/>
      <c r="L30" s="229"/>
      <c r="M30" s="229"/>
      <c r="N30" s="229"/>
      <c r="O30" s="229"/>
      <c r="P30" s="229"/>
      <c r="Q30" s="229"/>
      <c r="R30" s="229"/>
      <c r="S30" s="229"/>
      <c r="T30" s="229"/>
      <c r="U30" s="229"/>
      <c r="V30" s="229"/>
      <c r="W30" s="229"/>
      <c r="X30" s="229"/>
      <c r="Y30" s="229"/>
      <c r="Z30" s="229"/>
    </row>
    <row r="31" spans="1:26" ht="25.5" customHeight="1">
      <c r="A31" s="229"/>
      <c r="B31" s="229"/>
      <c r="C31" s="229" t="s">
        <v>180</v>
      </c>
      <c r="D31" s="229"/>
      <c r="E31" s="229"/>
      <c r="F31" s="229"/>
      <c r="G31" s="229"/>
      <c r="H31" s="229"/>
      <c r="I31" s="229"/>
      <c r="J31" s="229"/>
      <c r="K31" s="229"/>
      <c r="L31" s="229"/>
      <c r="M31" s="229"/>
      <c r="N31" s="229"/>
      <c r="O31" s="229"/>
      <c r="P31" s="229"/>
      <c r="Q31" s="229"/>
      <c r="R31" s="229"/>
      <c r="S31" s="229"/>
      <c r="T31" s="229"/>
      <c r="U31" s="229"/>
      <c r="V31" s="229"/>
      <c r="W31" s="229"/>
      <c r="X31" s="229"/>
      <c r="Y31" s="229"/>
      <c r="Z31" s="229"/>
    </row>
    <row r="32" spans="1:26" ht="25.5" customHeight="1">
      <c r="A32" s="229"/>
      <c r="B32" s="229"/>
      <c r="C32" s="229" t="s">
        <v>181</v>
      </c>
      <c r="D32" s="229"/>
      <c r="E32" s="229"/>
      <c r="F32" s="229"/>
      <c r="G32" s="229"/>
      <c r="H32" s="229"/>
      <c r="I32" s="229"/>
      <c r="J32" s="229"/>
      <c r="K32" s="229"/>
      <c r="L32" s="229"/>
      <c r="M32" s="229"/>
      <c r="N32" s="229"/>
      <c r="O32" s="229"/>
      <c r="P32" s="229"/>
      <c r="Q32" s="229"/>
      <c r="R32" s="229"/>
      <c r="S32" s="229"/>
      <c r="T32" s="229"/>
      <c r="U32" s="229"/>
      <c r="V32" s="229"/>
      <c r="W32" s="229"/>
      <c r="X32" s="229"/>
      <c r="Y32" s="229"/>
      <c r="Z32" s="229"/>
    </row>
    <row r="33" spans="1:26" ht="25.5" customHeight="1">
      <c r="A33" s="229"/>
      <c r="B33" s="229"/>
      <c r="C33" s="229" t="s">
        <v>182</v>
      </c>
      <c r="D33" s="229"/>
      <c r="E33" s="229"/>
      <c r="F33" s="229"/>
      <c r="G33" s="229"/>
      <c r="H33" s="229"/>
      <c r="I33" s="229"/>
      <c r="J33" s="229"/>
      <c r="K33" s="229"/>
      <c r="L33" s="229"/>
      <c r="M33" s="229"/>
      <c r="N33" s="229"/>
      <c r="O33" s="229"/>
      <c r="P33" s="229"/>
      <c r="Q33" s="229"/>
      <c r="R33" s="229"/>
      <c r="S33" s="229"/>
      <c r="T33" s="229"/>
      <c r="U33" s="229"/>
      <c r="V33" s="229"/>
      <c r="W33" s="229"/>
      <c r="X33" s="229"/>
      <c r="Y33" s="229"/>
      <c r="Z33" s="229"/>
    </row>
    <row r="34" spans="1:26" ht="25.5" customHeight="1">
      <c r="A34" s="229"/>
      <c r="B34" s="229"/>
      <c r="C34" s="229" t="s">
        <v>183</v>
      </c>
      <c r="D34" s="229"/>
      <c r="E34" s="229"/>
      <c r="F34" s="229"/>
      <c r="G34" s="229"/>
      <c r="H34" s="229"/>
      <c r="I34" s="229"/>
      <c r="J34" s="229"/>
      <c r="K34" s="229"/>
      <c r="L34" s="229"/>
      <c r="M34" s="229"/>
      <c r="N34" s="229"/>
      <c r="O34" s="229"/>
      <c r="P34" s="229"/>
      <c r="Q34" s="229"/>
      <c r="R34" s="229"/>
      <c r="S34" s="229"/>
      <c r="T34" s="229"/>
      <c r="U34" s="229"/>
      <c r="V34" s="229"/>
      <c r="W34" s="229"/>
      <c r="X34" s="229"/>
      <c r="Y34" s="229"/>
      <c r="Z34" s="229"/>
    </row>
    <row r="35" spans="1:26" ht="25.5" customHeight="1">
      <c r="A35" s="229"/>
      <c r="B35" s="229"/>
      <c r="C35" s="229" t="s">
        <v>131</v>
      </c>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6" ht="25.5" customHeight="1">
      <c r="A36" s="229"/>
      <c r="B36" s="229"/>
      <c r="C36" s="229" t="s">
        <v>113</v>
      </c>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6" ht="25.5" customHeight="1">
      <c r="A37" s="229"/>
      <c r="B37" s="229"/>
      <c r="C37" s="229" t="s">
        <v>184</v>
      </c>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6" ht="25.5" customHeight="1">
      <c r="A38" s="229"/>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6" ht="25.5" customHeight="1">
      <c r="A39" s="229"/>
      <c r="B39" s="229"/>
      <c r="C39" s="229" t="s">
        <v>186</v>
      </c>
      <c r="D39" s="229"/>
      <c r="E39" s="229"/>
      <c r="F39" s="229"/>
      <c r="G39" s="229"/>
      <c r="H39" s="229"/>
      <c r="I39" s="229"/>
      <c r="J39" s="229"/>
      <c r="K39" s="229"/>
      <c r="L39" s="229"/>
      <c r="M39" s="229"/>
      <c r="N39" s="229"/>
      <c r="O39" s="229"/>
      <c r="P39" s="229"/>
      <c r="Q39" s="229"/>
      <c r="R39" s="229"/>
      <c r="S39" s="229"/>
      <c r="T39" s="229"/>
      <c r="U39" s="229"/>
      <c r="V39" s="229"/>
      <c r="W39" s="229"/>
      <c r="X39" s="229"/>
      <c r="Y39" s="229"/>
      <c r="Z39" s="229"/>
    </row>
    <row r="40" spans="1:26" ht="25.5" customHeight="1">
      <c r="A40" s="229"/>
      <c r="B40" s="229"/>
      <c r="C40" s="229" t="s">
        <v>185</v>
      </c>
      <c r="D40" s="229"/>
      <c r="E40" s="229"/>
      <c r="F40" s="229"/>
      <c r="G40" s="229"/>
      <c r="H40" s="229"/>
      <c r="I40" s="229"/>
      <c r="J40" s="229"/>
      <c r="K40" s="229"/>
      <c r="L40" s="229"/>
      <c r="M40" s="229"/>
      <c r="N40" s="229"/>
      <c r="O40" s="229"/>
      <c r="P40" s="229"/>
      <c r="Q40" s="229"/>
      <c r="R40" s="229"/>
      <c r="S40" s="229"/>
      <c r="T40" s="229"/>
      <c r="U40" s="229"/>
      <c r="V40" s="229"/>
      <c r="W40" s="229"/>
      <c r="X40" s="229"/>
      <c r="Y40" s="229"/>
      <c r="Z40" s="229"/>
    </row>
    <row r="41" spans="1:26" ht="25.5" customHeight="1">
      <c r="A41" s="229"/>
      <c r="B41" s="229"/>
      <c r="C41" s="229" t="s">
        <v>145</v>
      </c>
      <c r="D41" s="229"/>
      <c r="E41" s="229"/>
      <c r="F41" s="229"/>
      <c r="G41" s="229"/>
      <c r="H41" s="229"/>
      <c r="I41" s="229"/>
      <c r="J41" s="229"/>
      <c r="K41" s="229"/>
      <c r="L41" s="229"/>
      <c r="M41" s="229"/>
      <c r="N41" s="229"/>
      <c r="O41" s="229"/>
      <c r="P41" s="229"/>
      <c r="Q41" s="229"/>
      <c r="R41" s="229"/>
      <c r="S41" s="229"/>
      <c r="T41" s="229"/>
      <c r="U41" s="229"/>
      <c r="V41" s="229"/>
      <c r="W41" s="229"/>
      <c r="X41" s="229"/>
      <c r="Y41" s="229"/>
      <c r="Z41" s="229"/>
    </row>
    <row r="42" spans="1:26" ht="25.5" customHeight="1">
      <c r="A42" s="229"/>
      <c r="B42" s="229"/>
      <c r="C42" s="229" t="s">
        <v>187</v>
      </c>
      <c r="D42" s="229"/>
      <c r="E42" s="229"/>
      <c r="F42" s="229"/>
      <c r="G42" s="229"/>
      <c r="H42" s="229"/>
      <c r="I42" s="229"/>
      <c r="J42" s="229"/>
      <c r="K42" s="229"/>
      <c r="L42" s="229"/>
      <c r="M42" s="229"/>
      <c r="N42" s="229"/>
      <c r="O42" s="229"/>
      <c r="P42" s="229"/>
      <c r="Q42" s="229"/>
      <c r="R42" s="229"/>
      <c r="S42" s="229"/>
      <c r="T42" s="229"/>
      <c r="U42" s="229"/>
      <c r="V42" s="229"/>
      <c r="W42" s="229"/>
      <c r="X42" s="229"/>
      <c r="Y42" s="229"/>
      <c r="Z42" s="229"/>
    </row>
    <row r="43" spans="1:26" ht="25.5" customHeight="1">
      <c r="A43" s="229"/>
      <c r="B43" s="229"/>
      <c r="C43" s="229" t="s">
        <v>188</v>
      </c>
      <c r="D43" s="229"/>
      <c r="E43" s="229"/>
      <c r="F43" s="229"/>
      <c r="G43" s="229"/>
      <c r="H43" s="229"/>
      <c r="I43" s="229"/>
      <c r="J43" s="229"/>
      <c r="K43" s="229"/>
      <c r="L43" s="229"/>
      <c r="M43" s="229"/>
      <c r="N43" s="229"/>
      <c r="O43" s="229"/>
      <c r="P43" s="229"/>
      <c r="Q43" s="229"/>
      <c r="R43" s="229"/>
      <c r="S43" s="229"/>
      <c r="T43" s="229"/>
      <c r="U43" s="229"/>
      <c r="V43" s="229"/>
      <c r="W43" s="229"/>
      <c r="X43" s="229"/>
      <c r="Y43" s="229"/>
      <c r="Z43" s="229"/>
    </row>
    <row r="44" spans="1:26" ht="25.5" customHeight="1">
      <c r="A44" s="229"/>
      <c r="B44" s="229"/>
      <c r="C44" s="229" t="s">
        <v>189</v>
      </c>
      <c r="D44" s="229"/>
      <c r="E44" s="229"/>
      <c r="F44" s="229"/>
      <c r="G44" s="229"/>
      <c r="H44" s="229"/>
      <c r="I44" s="229"/>
      <c r="J44" s="229"/>
      <c r="K44" s="229"/>
      <c r="L44" s="229"/>
      <c r="M44" s="229"/>
      <c r="N44" s="229"/>
      <c r="O44" s="229"/>
      <c r="P44" s="229"/>
      <c r="Q44" s="229"/>
      <c r="R44" s="229"/>
      <c r="S44" s="229"/>
      <c r="T44" s="229"/>
      <c r="U44" s="229"/>
      <c r="V44" s="229"/>
      <c r="W44" s="229"/>
      <c r="X44" s="229"/>
      <c r="Y44" s="229"/>
      <c r="Z44" s="229"/>
    </row>
    <row r="45" spans="1:26" ht="25.5" customHeight="1">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row>
    <row r="46" spans="1:26" ht="25.5" customHeight="1">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row>
    <row r="47" spans="1:26" ht="25.5" customHeight="1">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row>
    <row r="48" spans="1:26" ht="25.5" customHeight="1">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row>
    <row r="49" spans="1:26" ht="25.5" customHeight="1">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row>
    <row r="50" spans="1:26" ht="25.5" customHeight="1">
      <c r="A50" 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row>
    <row r="51" spans="1:26" ht="25.5" customHeight="1">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row>
    <row r="52" spans="1:26" ht="25.5" customHeight="1">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row>
    <row r="53" spans="1:26" ht="25.5" customHeight="1">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row>
    <row r="54" spans="1:26" ht="25.5" customHeight="1">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row>
    <row r="55" spans="1:26" ht="25.5" customHeight="1">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row>
    <row r="56" spans="1:26" ht="25.5" customHeight="1">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row>
    <row r="57" spans="1:26" ht="25.5" customHeight="1">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row>
    <row r="58" spans="1:26" ht="25.5" customHeight="1">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row>
    <row r="59" spans="1:26" ht="25.5" customHeight="1">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25.5" customHeight="1">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spans="1:26" ht="25.5" customHeight="1">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row>
    <row r="62" spans="1:26" ht="25.5" customHeight="1">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row>
    <row r="63" spans="1:26" ht="25.5" customHeight="1">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row>
    <row r="64" spans="1:26" ht="25.5" customHeight="1">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row>
    <row r="65" spans="1:26" ht="25.5" customHeight="1">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26" ht="25.5" customHeight="1">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row>
    <row r="67" spans="1:26" ht="25.5" customHeight="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row>
    <row r="68" spans="1:26" ht="25.5" customHeight="1">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row>
    <row r="69" spans="1:26" ht="25.5" customHeight="1">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row>
    <row r="70" spans="1:26" ht="25.5" customHeight="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26" ht="25.5" customHeight="1">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row>
    <row r="72" spans="1:26" ht="25.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25.5" customHeight="1">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row>
    <row r="74" spans="1:26" ht="25.5" customHeight="1">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row>
    <row r="75" spans="1:26" ht="25.5" customHeight="1">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row>
    <row r="76" spans="1:26" ht="25.5" customHeight="1">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row>
    <row r="77" spans="1:26" ht="25.5" customHeight="1">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row>
    <row r="78" spans="1:26" ht="25.5" customHeight="1">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row>
    <row r="79" spans="1:26" ht="25.5" customHeight="1">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row>
    <row r="80" spans="1:26" ht="25.5" customHeight="1">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row>
    <row r="81" spans="1:26" ht="25.5" customHeight="1">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spans="1:26" ht="25.5" customHeight="1">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row>
    <row r="83" spans="1:26" ht="25.5" customHeight="1">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row>
    <row r="84" spans="1:26" ht="25.5" customHeight="1">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row>
    <row r="85" spans="1:26" ht="25.5" customHeight="1">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row>
    <row r="86" spans="1:26" ht="25.5" customHeight="1">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row>
    <row r="87" spans="1:26" ht="25.5" customHeight="1">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row>
    <row r="88" spans="1:26" ht="25.5" customHeight="1">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row>
    <row r="89" spans="1:26" ht="25.5" customHeight="1">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row>
    <row r="90" spans="1:26" ht="25.5" customHeight="1">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row>
    <row r="91" spans="1:26" ht="25.5" customHeight="1">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row>
    <row r="92" spans="1:26" ht="25.5" customHeight="1">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row>
    <row r="93" spans="1:26" ht="25.5" customHeight="1">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row>
    <row r="94" spans="1:26" ht="25.5" customHeight="1">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row>
    <row r="95" spans="1:26" ht="25.5" customHeight="1">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row>
    <row r="96" spans="1:26" ht="25.5" customHeight="1">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row>
    <row r="97" spans="1:26" ht="25.5" customHeight="1">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row>
    <row r="98" spans="1:26" ht="25.5" customHeight="1">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row>
    <row r="99" spans="1:26" ht="25.5" customHeight="1">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row>
    <row r="100" spans="1:26" ht="25.5" customHeight="1">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row>
    <row r="101" spans="1:26" ht="25.5" customHeight="1">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row>
    <row r="102" spans="1:26" ht="25.5" customHeight="1">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row>
    <row r="103" spans="1:26" ht="25.5" customHeight="1">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row>
    <row r="104" spans="1:26" ht="25.5" customHeight="1">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row>
    <row r="105" spans="1:26" ht="25.5" customHeight="1">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row>
    <row r="106" spans="1:26" ht="25.5" customHeight="1">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row>
    <row r="107" spans="1:26" ht="25.5" customHeight="1">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row>
    <row r="108" spans="1:26" ht="25.5" customHeight="1">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row>
    <row r="109" spans="1:26" ht="25.5" customHeight="1">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row>
    <row r="110" spans="1:26" ht="25.5" customHeight="1">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row>
    <row r="111" spans="1:26" ht="25.5" customHeight="1">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row>
    <row r="112" spans="1:26" ht="25.5" customHeight="1">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row>
    <row r="113" spans="1:26" ht="25.5" customHeight="1">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row>
    <row r="114" spans="1:26" ht="25.5" customHeight="1">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row>
    <row r="115" spans="1:26" ht="25.5" customHeight="1">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row>
    <row r="116" spans="1:26" ht="25.5" customHeight="1">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row>
    <row r="117" spans="1:26" ht="25.5" customHeight="1">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row>
    <row r="118" spans="1:26" ht="25.5" customHeight="1">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row>
    <row r="119" spans="1:26" ht="25.5" customHeight="1">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row>
    <row r="120" spans="1:26" ht="25.5" customHeight="1">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row>
    <row r="121" spans="1:26" ht="25.5" customHeight="1">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row>
    <row r="122" spans="1:26" ht="25.5" customHeight="1">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row>
    <row r="123" spans="1:26" ht="25.5" customHeight="1">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row>
    <row r="124" spans="1:26" ht="25.5" customHeight="1">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row>
    <row r="125" spans="1:26" ht="25.5" customHeight="1">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row>
    <row r="126" spans="1:26" ht="25.5" customHeight="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row>
    <row r="127" spans="1:26" ht="25.5" customHeight="1">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row>
    <row r="128" spans="1:26" ht="25.5" customHeight="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row>
    <row r="129" spans="1:26" ht="25.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25.5" customHeight="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row>
    <row r="131" spans="1:26" ht="25.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row>
    <row r="132" spans="1:26" ht="25.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row>
    <row r="133" spans="1:26" ht="25.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row>
    <row r="134" spans="1:26" ht="25.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row>
    <row r="135" spans="1:26" ht="25.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row>
    <row r="136" spans="1:26" ht="25.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row>
    <row r="137" spans="1:26" ht="25.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row>
    <row r="138" spans="1:26" ht="25.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row>
    <row r="139" spans="1:26" ht="25.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row>
    <row r="140" spans="1:26" ht="25.5" customHeight="1">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row>
    <row r="141" spans="1:26" ht="25.5" customHeight="1">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row>
    <row r="142" spans="1:26" ht="25.5" customHeight="1">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row>
    <row r="143" spans="1:26" ht="25.5" customHeight="1">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row>
    <row r="144" spans="1:26" ht="25.5" customHeight="1">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row>
    <row r="145" spans="1:26" ht="25.5" customHeight="1">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row>
    <row r="146" spans="1:26" ht="25.5" customHeight="1">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row>
    <row r="147" spans="1:26" ht="25.5" customHeight="1">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row>
    <row r="148" spans="1:26" ht="25.5" customHeight="1">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row>
    <row r="149" spans="1:26" ht="25.5" customHeight="1">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row>
    <row r="150" spans="1:26" ht="25.5" customHeight="1">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row>
    <row r="151" spans="1:26" ht="25.5" customHeight="1">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row>
    <row r="152" spans="1:26" ht="25.5" customHeight="1">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row>
    <row r="153" spans="1:26" ht="25.5" customHeight="1">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row>
    <row r="154" spans="1:26" ht="25.5" customHeight="1">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row>
    <row r="155" spans="1:26" ht="25.5" customHeight="1">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row>
    <row r="156" spans="1:26" ht="25.5" customHeight="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row>
    <row r="157" spans="1:26" ht="25.5" customHeight="1">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row>
    <row r="158" spans="1:26" ht="25.5" customHeight="1">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row>
    <row r="159" spans="1:26" ht="25.5" customHeight="1">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row>
    <row r="160" spans="1:26" ht="25.5" customHeight="1">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row>
    <row r="161" spans="1:26" ht="25.5" customHeight="1">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row>
    <row r="162" spans="1:26" ht="25.5" customHeight="1">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row>
    <row r="163" spans="1:26" ht="25.5" customHeight="1">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row>
    <row r="164" spans="1:26" ht="25.5" customHeight="1">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row>
    <row r="165" spans="1:26" ht="25.5" customHeight="1">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row>
    <row r="166" spans="1:26" ht="25.5" customHeight="1">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row>
    <row r="167" spans="1:26" ht="25.5" customHeight="1">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row>
    <row r="168" spans="1:26" ht="25.5" customHeight="1">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row>
    <row r="169" spans="1:26" ht="25.5" customHeight="1">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row>
    <row r="170" spans="1:26" ht="25.5" customHeight="1">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row>
    <row r="171" spans="1:26" ht="25.5" customHeight="1">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row>
    <row r="172" spans="1:26" ht="25.5" customHeight="1">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row>
    <row r="173" spans="1:26" ht="25.5" customHeight="1">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row>
    <row r="174" spans="1:26" ht="25.5" customHeight="1">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row>
    <row r="175" spans="1:26" ht="25.5" customHeight="1">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row>
    <row r="176" spans="1:26" ht="25.5" customHeight="1">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row>
    <row r="177" spans="1:26" ht="25.5" customHeight="1">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row>
    <row r="178" spans="1:26" ht="25.5" customHeight="1">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row>
    <row r="179" spans="1:26" ht="25.5" customHeight="1">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row>
    <row r="180" spans="1:26" ht="25.5" customHeight="1">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row>
    <row r="181" spans="1:26" ht="25.5" customHeight="1">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row>
    <row r="182" spans="1:26" ht="25.5" customHeight="1">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row>
    <row r="183" spans="1:26" ht="25.5" customHeight="1">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row>
    <row r="184" spans="1:26" ht="25.5" customHeight="1">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row>
    <row r="185" spans="1:26" ht="25.5" customHeight="1">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row>
    <row r="186" spans="1:26" ht="25.5" customHeight="1">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row>
    <row r="187" spans="1:26" ht="25.5" customHeight="1">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row>
    <row r="188" spans="1:26" ht="25.5" customHeight="1">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row>
    <row r="189" spans="1:26" ht="25.5" customHeight="1">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row>
    <row r="190" spans="1:26" ht="25.5" customHeight="1">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row>
    <row r="191" spans="1:26" ht="25.5" customHeight="1">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row>
    <row r="192" spans="1:26" ht="25.5" customHeight="1">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row>
    <row r="193" spans="1:26" ht="25.5" customHeight="1">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row>
    <row r="194" spans="1:26" ht="25.5" customHeight="1">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row>
    <row r="195" spans="1:26" ht="25.5" customHeight="1">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row>
    <row r="196" spans="1:26" ht="25.5" customHeight="1">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row>
    <row r="197" spans="1:26" ht="25.5" customHeight="1">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row>
    <row r="198" spans="1:26" ht="25.5" customHeight="1">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row>
    <row r="199" spans="1:26" ht="25.5" customHeight="1">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row>
    <row r="200" spans="1:26" ht="25.5" customHeight="1">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row>
    <row r="201" spans="1:26" ht="25.5" customHeight="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row>
    <row r="202" spans="1:26" ht="25.5" customHeight="1">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row>
    <row r="203" spans="1:26" ht="25.5" customHeight="1">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row>
    <row r="204" spans="1:26" ht="25.5" customHeight="1">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row>
    <row r="205" spans="1:26" ht="25.5" customHeight="1">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row>
    <row r="206" spans="1:26" ht="25.5" customHeight="1">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row>
    <row r="207" spans="1:26" ht="25.5" customHeight="1">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row>
    <row r="208" spans="1:26" ht="25.5" customHeight="1">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row>
    <row r="209" spans="1:26" ht="25.5" customHeight="1">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row>
    <row r="210" spans="1:26" ht="25.5" customHeight="1">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row>
    <row r="211" spans="1:26" ht="25.5" customHeight="1">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row>
    <row r="212" spans="1:26" ht="25.5" customHeight="1">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row>
    <row r="213" spans="1:26" ht="25.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25.5" customHeight="1">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row>
    <row r="215" spans="1:26" ht="25.5" customHeight="1">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row>
    <row r="216" spans="1:26" ht="25.5" customHeight="1">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row>
    <row r="217" spans="1:26" ht="25.5" customHeight="1">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row>
    <row r="218" spans="1:26" ht="25.5" customHeight="1">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row>
    <row r="219" spans="1:26" ht="25.5" customHeight="1">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row>
    <row r="220" spans="1:26" ht="25.5" customHeight="1">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row>
    <row r="221" spans="1:26" ht="25.5" customHeight="1">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row>
    <row r="222" spans="1:26" ht="25.5" customHeight="1">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row>
    <row r="223" spans="1:26" ht="25.5" customHeight="1">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row>
    <row r="224" spans="1:26" ht="25.5" customHeight="1">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row>
    <row r="225" spans="1:26" ht="25.5" customHeight="1">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row>
    <row r="226" spans="1:26" ht="25.5" customHeight="1">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row>
    <row r="227" spans="1:26" ht="25.5" customHeight="1">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row>
    <row r="228" spans="1:26" ht="25.5" customHeight="1">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row>
    <row r="229" spans="1:26" ht="25.5" customHeight="1">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row>
    <row r="230" spans="1:26" ht="25.5" customHeight="1">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row>
    <row r="231" spans="1:26" ht="25.5" customHeight="1">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row>
    <row r="232" spans="1:26" ht="25.5" customHeight="1">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row>
    <row r="233" spans="1:26" ht="25.5" customHeight="1">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row>
    <row r="234" spans="1:26" ht="25.5" customHeight="1">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row>
    <row r="235" spans="1:26" ht="25.5" customHeight="1">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row>
    <row r="236" spans="1:26" ht="25.5" customHeight="1">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row>
    <row r="237" spans="1:26" ht="25.5" customHeight="1">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row>
    <row r="238" spans="1:26" ht="25.5" customHeight="1">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row>
    <row r="239" spans="1:26" ht="25.5" customHeight="1">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row>
    <row r="240" spans="1:26" ht="25.5" customHeight="1">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row>
    <row r="241" spans="1:26" ht="25.5" customHeight="1">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row>
    <row r="242" spans="1:26" ht="25.5" customHeight="1">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row>
    <row r="243" spans="1:26" ht="25.5" customHeight="1">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row>
    <row r="244" spans="1:26" ht="25.5" customHeight="1">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row>
    <row r="245" spans="1:26" ht="25.5" customHeight="1">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row>
    <row r="246" spans="1:26" ht="25.5" customHeight="1">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row>
    <row r="247" spans="1:26" ht="25.5" customHeight="1">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row>
    <row r="248" spans="1:26" ht="25.5" customHeight="1">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row>
    <row r="249" spans="1:26" ht="25.5" customHeight="1">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row>
    <row r="250" spans="1:26" ht="25.5" customHeight="1">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row>
    <row r="251" spans="1:26" ht="25.5" customHeight="1">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row>
    <row r="252" spans="1:26" ht="25.5" customHeight="1">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row>
    <row r="253" spans="1:26" ht="25.5" customHeight="1">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row>
    <row r="254" spans="1:26" ht="25.5" customHeight="1">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row>
    <row r="255" spans="1:26" ht="25.5" customHeight="1">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row>
    <row r="256" spans="1:26" ht="25.5" customHeight="1">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row>
    <row r="257" spans="1:26" ht="25.5" customHeight="1">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row>
    <row r="258" spans="1:26" ht="25.5" customHeight="1">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row>
    <row r="259" spans="1:26" ht="25.5" customHeight="1">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row>
    <row r="260" spans="1:26" ht="25.5" customHeight="1">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row>
    <row r="261" spans="1:26" ht="25.5" customHeight="1">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row>
    <row r="262" spans="1:26" ht="25.5" customHeight="1">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row>
    <row r="263" spans="1:26" ht="25.5" customHeight="1">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row>
    <row r="264" spans="1:26" ht="25.5" customHeight="1">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row>
    <row r="265" spans="1:26" ht="25.5" customHeight="1">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row>
    <row r="266" spans="1:26" ht="25.5" customHeight="1">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row>
    <row r="267" spans="1:26" ht="25.5" customHeight="1">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row>
    <row r="268" spans="1:26" ht="25.5" customHeight="1">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row>
    <row r="269" spans="1:26" ht="25.5" customHeight="1">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row>
    <row r="270" spans="1:26" ht="25.5" customHeight="1">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row>
    <row r="271" spans="1:26" ht="25.5" customHeight="1">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row>
    <row r="272" spans="1:26" ht="25.5" customHeight="1">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row>
    <row r="273" spans="1:26" ht="25.5" customHeight="1">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row>
    <row r="274" spans="1:26" ht="25.5" customHeight="1">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row>
    <row r="275" spans="1:26" ht="25.5" customHeight="1">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row>
    <row r="276" spans="1:26" ht="25.5" customHeight="1">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row>
    <row r="277" spans="1:26" ht="25.5" customHeight="1">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row>
    <row r="278" spans="1:26" ht="25.5" customHeight="1">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row>
    <row r="279" spans="1:26" ht="25.5" customHeight="1">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row>
    <row r="280" spans="1:26" ht="25.5" customHeight="1">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row>
    <row r="281" spans="1:26" ht="25.5" customHeight="1">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row>
    <row r="282" spans="1:26" ht="25.5" customHeight="1">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row>
    <row r="283" spans="1:26" ht="25.5" customHeight="1">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row>
    <row r="284" spans="1:26" ht="25.5" customHeight="1">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row>
    <row r="285" spans="1:26" ht="25.5" customHeight="1">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row>
    <row r="286" spans="1:26" ht="25.5" customHeight="1">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row>
    <row r="287" spans="1:26" ht="25.5" customHeight="1">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row>
    <row r="288" spans="1:26" ht="25.5" customHeight="1">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row>
    <row r="289" spans="1:26" ht="25.5" customHeight="1">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row>
    <row r="290" spans="1:26" ht="25.5" customHeight="1">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row>
    <row r="291" spans="1:26" ht="25.5" customHeight="1">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row>
    <row r="292" spans="1:26" ht="25.5" customHeight="1">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row>
    <row r="293" spans="1:26" ht="25.5" customHeight="1">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row>
    <row r="294" spans="1:26" ht="25.5" customHeight="1">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row>
    <row r="295" spans="1:26" ht="25.5" customHeight="1">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row>
    <row r="296" spans="1:26" ht="25.5" customHeight="1">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row>
    <row r="297" spans="1:26" ht="25.5" customHeight="1">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row>
    <row r="298" spans="1:26" ht="25.5" customHeight="1">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row>
    <row r="299" spans="1:26" ht="25.5" customHeight="1">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row>
    <row r="300" spans="1:26" ht="25.5" customHeight="1">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row>
    <row r="301" spans="1:26" ht="25.5" customHeight="1">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row>
    <row r="302" spans="1:26" ht="25.5" customHeight="1">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row>
    <row r="303" spans="1:26" ht="25.5" customHeight="1">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row>
    <row r="304" spans="1:26" ht="25.5" customHeight="1">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row>
    <row r="305" spans="1:26" ht="25.5" customHeight="1">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row>
    <row r="306" spans="1:26" ht="25.5" customHeight="1">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row>
    <row r="307" spans="1:26" ht="25.5" customHeight="1">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row>
    <row r="308" spans="1:26" ht="25.5" customHeight="1">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row>
    <row r="309" spans="1:26" ht="25.5" customHeight="1">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row>
    <row r="310" spans="1:26" ht="25.5" customHeight="1">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row>
    <row r="311" spans="1:26" ht="25.5" customHeight="1">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row>
    <row r="312" spans="1:26" ht="25.5" customHeight="1">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row>
    <row r="313" spans="1:26" ht="25.5" customHeight="1">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row>
    <row r="314" spans="1:26" ht="25.5" customHeight="1">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row>
    <row r="315" spans="1:26" ht="25.5" customHeight="1">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row>
    <row r="316" spans="1:26" ht="25.5" customHeight="1">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row>
    <row r="317" spans="1:26" ht="25.5" customHeight="1">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row>
    <row r="318" spans="1:26" ht="25.5" customHeight="1">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row>
    <row r="319" spans="1:26" ht="25.5" customHeight="1">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row>
    <row r="320" spans="1:26" ht="25.5" customHeight="1">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row>
    <row r="321" spans="1:26" ht="25.5" customHeight="1">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row>
    <row r="322" spans="1:26" ht="25.5" customHeight="1">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row>
    <row r="323" spans="1:26" ht="25.5" customHeight="1">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row>
    <row r="324" spans="1:26" ht="25.5" customHeight="1">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row>
    <row r="325" spans="1:26" ht="25.5" customHeight="1">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row>
    <row r="326" spans="1:26" ht="25.5" customHeight="1">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row>
    <row r="327" spans="1:26" ht="25.5" customHeight="1">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row>
    <row r="328" spans="1:26" ht="25.5" customHeight="1">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row>
    <row r="329" spans="1:26" ht="25.5" customHeight="1">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row>
    <row r="330" spans="1:26" ht="25.5" customHeight="1">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row>
    <row r="331" spans="1:26" ht="25.5" customHeight="1">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row>
    <row r="332" spans="1:26" ht="25.5" customHeight="1">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row>
    <row r="333" spans="1:26" ht="25.5" customHeight="1">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row>
    <row r="334" spans="1:26" ht="25.5" customHeight="1">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row>
    <row r="335" spans="1:26" ht="25.5" customHeight="1">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row>
    <row r="336" spans="1:26" ht="25.5" customHeight="1">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row>
    <row r="337" spans="1:26" ht="25.5" customHeight="1">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row>
    <row r="338" spans="1:26" ht="25.5" customHeight="1">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row>
    <row r="339" spans="1:26" ht="25.5" customHeight="1">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row>
    <row r="340" spans="1:26" ht="25.5" customHeight="1">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row>
    <row r="341" spans="1:26" ht="25.5" customHeight="1">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row>
    <row r="342" spans="1:26" ht="25.5" customHeight="1">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row>
    <row r="343" spans="1:26" ht="25.5" customHeight="1">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row>
    <row r="344" spans="1:26" ht="25.5" customHeight="1">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row>
    <row r="345" spans="1:26" ht="25.5" customHeight="1">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row>
    <row r="346" spans="1:26" ht="25.5" customHeight="1">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row>
    <row r="347" spans="1:26" ht="25.5" customHeight="1">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row>
    <row r="348" spans="1:26" ht="25.5" customHeight="1">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row>
    <row r="349" spans="1:26" ht="25.5" customHeight="1">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row>
    <row r="350" spans="1:26" ht="25.5" customHeight="1">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row>
    <row r="351" spans="1:26" ht="25.5" customHeight="1">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row>
    <row r="352" spans="1:26" ht="25.5" customHeight="1">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row>
    <row r="353" spans="1:26" ht="25.5" customHeight="1">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row>
    <row r="354" spans="1:26" ht="25.5" customHeight="1">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row>
    <row r="355" spans="1:26" ht="25.5" customHeight="1">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row>
    <row r="356" spans="1:26" ht="25.5" customHeight="1">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row>
    <row r="357" spans="1:26" ht="25.5" customHeight="1">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row>
    <row r="358" spans="1:26" ht="25.5" customHeight="1">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row>
    <row r="359" spans="1:26" ht="25.5" customHeight="1">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row>
    <row r="360" spans="1:26" ht="25.5" customHeight="1">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row>
    <row r="361" spans="1:26" ht="25.5" customHeight="1">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row>
    <row r="362" spans="1:26" ht="25.5" customHeight="1">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row>
    <row r="363" spans="1:26" ht="25.5" customHeight="1">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row>
    <row r="364" spans="1:26" ht="25.5" customHeight="1">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row>
    <row r="365" spans="1:26" ht="25.5" customHeight="1">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row>
    <row r="366" spans="1:26" ht="25.5" customHeight="1">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row>
    <row r="367" spans="1:26" ht="25.5" customHeight="1">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row>
    <row r="368" spans="1:26" ht="25.5" customHeight="1">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row>
    <row r="369" spans="1:26" ht="25.5" customHeight="1">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row>
    <row r="370" spans="1:26" ht="25.5" customHeight="1">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row>
    <row r="371" spans="1:26" ht="25.5" customHeight="1">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row>
    <row r="372" spans="1:26" ht="25.5" customHeight="1">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row>
    <row r="373" spans="1:26" ht="25.5" customHeight="1">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row>
    <row r="374" spans="1:26" ht="25.5" customHeight="1">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row>
    <row r="375" spans="1:26" ht="25.5" customHeight="1">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row>
    <row r="376" spans="1:26" ht="25.5" customHeight="1">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row>
    <row r="377" spans="1:26" ht="25.5" customHeight="1">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row>
    <row r="378" spans="1:26" ht="25.5" customHeight="1">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row>
    <row r="379" spans="1:26" ht="25.5" customHeight="1">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row>
    <row r="380" spans="1:26" ht="25.5" customHeight="1">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row>
    <row r="381" spans="1:26" ht="25.5" customHeight="1">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row>
    <row r="382" spans="1:26" ht="25.5" customHeight="1">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row>
    <row r="383" spans="1:26" ht="25.5" customHeight="1">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row>
    <row r="384" spans="1:26" ht="25.5" customHeight="1">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row>
    <row r="385" spans="1:26" ht="25.5" customHeight="1">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row>
    <row r="386" spans="1:26" ht="25.5" customHeight="1">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row>
    <row r="387" spans="1:26" ht="25.5" customHeight="1">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row>
    <row r="388" spans="1:26" ht="25.5" customHeight="1">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row>
    <row r="389" spans="1:26" ht="25.5" customHeight="1">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row>
    <row r="390" spans="1:26" ht="25.5" customHeight="1">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row>
    <row r="391" spans="1:26" ht="25.5" customHeight="1">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row>
    <row r="392" spans="1:26" ht="25.5" customHeight="1">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row>
    <row r="393" spans="1:26" ht="25.5" customHeight="1">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row>
    <row r="394" spans="1:26" ht="25.5" customHeight="1">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row>
    <row r="395" spans="1:26" ht="25.5" customHeight="1">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row>
    <row r="396" spans="1:26" ht="25.5" customHeight="1">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row>
    <row r="397" spans="1:26" ht="25.5" customHeight="1">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row>
    <row r="398" spans="1:26" ht="25.5" customHeight="1">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row>
    <row r="399" spans="1:26" ht="25.5" customHeight="1">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row>
    <row r="400" spans="1:26" ht="25.5" customHeight="1">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row>
    <row r="401" spans="1:26" ht="25.5" customHeight="1">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row>
    <row r="402" spans="1:26" ht="25.5" customHeight="1">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row>
    <row r="403" spans="1:26" ht="25.5" customHeight="1">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row>
    <row r="404" spans="1:26" ht="25.5" customHeight="1">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row>
    <row r="405" spans="1:26" ht="25.5" customHeight="1">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row>
    <row r="406" spans="1:26" ht="25.5" customHeight="1">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row>
    <row r="407" spans="1:26" ht="25.5" customHeight="1">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row>
    <row r="408" spans="1:26" ht="25.5" customHeight="1">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row>
    <row r="409" spans="1:26" ht="25.5" customHeight="1">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row>
    <row r="410" spans="1:26" ht="25.5" customHeight="1">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row>
    <row r="411" spans="1:26" ht="25.5" customHeight="1">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row>
    <row r="412" spans="1:26" ht="25.5" customHeight="1">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row>
    <row r="413" spans="1:26" ht="25.5" customHeight="1">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row>
    <row r="414" spans="1:26" ht="25.5" customHeight="1">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row>
    <row r="415" spans="1:26" ht="25.5" customHeight="1">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row>
    <row r="416" spans="1:26" ht="25.5" customHeight="1">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row>
    <row r="417" spans="1:26" ht="25.5" customHeight="1">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row>
    <row r="418" spans="1:26" ht="25.5" customHeight="1">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row>
    <row r="419" spans="1:26" ht="25.5" customHeight="1">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row>
    <row r="420" spans="1:26" ht="25.5" customHeight="1">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row>
    <row r="421" spans="1:26" ht="25.5" customHeight="1">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row>
    <row r="422" spans="1:26" ht="25.5" customHeight="1">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row>
    <row r="423" spans="1:26" ht="25.5" customHeight="1">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row>
    <row r="424" spans="1:26" ht="25.5" customHeight="1">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row>
    <row r="425" spans="1:26" ht="25.5" customHeight="1">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row>
    <row r="426" spans="1:26" ht="25.5" customHeight="1">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row>
    <row r="427" spans="1:26" ht="25.5" customHeight="1">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row>
    <row r="428" spans="1:26" ht="25.5" customHeight="1">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row>
    <row r="429" spans="1:26" ht="25.5" customHeight="1">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row>
    <row r="430" spans="1:26" ht="25.5" customHeight="1">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row>
    <row r="431" spans="1:26" ht="25.5" customHeight="1">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row>
    <row r="432" spans="1:26" ht="25.5" customHeight="1">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row>
    <row r="433" spans="1:26" ht="25.5" customHeight="1">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row>
    <row r="434" spans="1:26" ht="25.5" customHeight="1">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row>
    <row r="435" spans="1:26" ht="25.5" customHeight="1">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row>
    <row r="436" spans="1:26" ht="25.5" customHeight="1">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row>
    <row r="437" spans="1:26" ht="25.5" customHeight="1">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row>
    <row r="438" spans="1:26" ht="25.5" customHeight="1">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row>
    <row r="439" spans="1:26" ht="25.5" customHeight="1">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row>
    <row r="440" spans="1:26" ht="25.5" customHeight="1">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row>
    <row r="441" spans="1:26" ht="25.5" customHeight="1">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row>
    <row r="442" spans="1:26" ht="25.5" customHeight="1">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row>
    <row r="443" spans="1:26" ht="25.5" customHeight="1">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row>
    <row r="444" spans="1:26" ht="25.5" customHeight="1">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row>
    <row r="445" spans="1:26" ht="25.5" customHeight="1">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row>
    <row r="446" spans="1:26" ht="25.5" customHeight="1">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row>
    <row r="447" spans="1:26" ht="25.5" customHeight="1">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row>
    <row r="448" spans="1:26" ht="25.5" customHeight="1">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row>
    <row r="449" spans="1:26" ht="25.5" customHeight="1">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row>
    <row r="450" spans="1:26" ht="25.5" customHeight="1">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row>
    <row r="451" spans="1:26" ht="25.5" customHeight="1">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row>
    <row r="452" spans="1:26" ht="25.5" customHeight="1">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row>
    <row r="453" spans="1:26" ht="25.5" customHeight="1">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row>
    <row r="454" spans="1:26" ht="25.5" customHeight="1">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row>
    <row r="455" spans="1:26" ht="25.5" customHeight="1">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row>
    <row r="456" spans="1:26" ht="25.5" customHeight="1">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row>
    <row r="457" spans="1:26" ht="25.5" customHeight="1">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row>
    <row r="458" spans="1:26" ht="25.5" customHeight="1">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row>
    <row r="459" spans="1:26" ht="25.5" customHeight="1">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row>
    <row r="460" spans="1:26" ht="25.5" customHeight="1">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row>
    <row r="461" spans="1:26" ht="25.5" customHeight="1">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row>
    <row r="462" spans="1:26" ht="25.5" customHeight="1">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row>
    <row r="463" spans="1:26" ht="25.5" customHeight="1">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row>
    <row r="464" spans="1:26" ht="25.5" customHeight="1">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row>
    <row r="465" spans="1:26" ht="25.5" customHeight="1">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row>
    <row r="466" spans="1:26" ht="25.5" customHeight="1">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row>
    <row r="467" spans="1:26" ht="25.5" customHeight="1">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row>
    <row r="468" spans="1:26" ht="25.5" customHeight="1">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row>
    <row r="469" spans="1:26" ht="25.5" customHeight="1">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row>
    <row r="470" spans="1:26" ht="25.5" customHeight="1">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row>
    <row r="471" spans="1:26" ht="25.5" customHeight="1">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row>
    <row r="472" spans="1:26" ht="25.5" customHeight="1">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row>
    <row r="473" spans="1:26" ht="25.5" customHeight="1">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row>
    <row r="474" spans="1:26" ht="25.5" customHeight="1">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row>
    <row r="475" spans="1:26" ht="25.5" customHeight="1">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row>
    <row r="476" spans="1:26" ht="25.5" customHeight="1">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row>
    <row r="477" spans="1:26" ht="25.5" customHeight="1">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row>
    <row r="478" spans="1:26" ht="25.5" customHeight="1">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row>
    <row r="479" spans="1:26" ht="25.5" customHeight="1">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row>
    <row r="480" spans="1:26" ht="25.5" customHeight="1">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row>
    <row r="481" spans="1:26" ht="25.5" customHeight="1">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row>
    <row r="482" spans="1:26" ht="25.5" customHeight="1">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row>
    <row r="483" spans="1:26" ht="25.5" customHeight="1">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row>
    <row r="484" spans="1:26" ht="25.5" customHeight="1">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row>
    <row r="485" spans="1:26" ht="25.5" customHeight="1">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row>
    <row r="486" spans="1:26" ht="25.5" customHeight="1">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row>
    <row r="487" spans="1:26" ht="25.5" customHeight="1">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row>
    <row r="488" spans="1:26" ht="25.5" customHeight="1">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row>
    <row r="489" spans="1:26" ht="25.5" customHeight="1">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row>
    <row r="490" spans="1:26" ht="25.5" customHeight="1">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row>
    <row r="491" spans="1:26" ht="25.5" customHeight="1">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row>
    <row r="492" spans="1:26" ht="25.5" customHeight="1">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row>
    <row r="493" spans="1:26" ht="25.5" customHeight="1">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row>
    <row r="494" spans="1:26" ht="25.5" customHeight="1">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row>
    <row r="495" spans="1:26" ht="25.5" customHeight="1">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row>
    <row r="496" spans="1:26" ht="25.5" customHeight="1">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row>
    <row r="497" spans="1:26" ht="25.5" customHeight="1">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row>
    <row r="498" spans="1:26" ht="25.5" customHeight="1">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row>
    <row r="499" spans="1:26" ht="25.5" customHeight="1">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row>
    <row r="500" spans="1:26" ht="25.5" customHeight="1">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row>
    <row r="501" spans="1:26" ht="25.5" customHeight="1">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row>
    <row r="502" spans="1:26" ht="25.5" customHeight="1">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row>
    <row r="503" spans="1:26" ht="25.5" customHeight="1">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row>
    <row r="504" spans="1:26" ht="25.5" customHeight="1">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row>
    <row r="505" spans="1:26" ht="25.5" customHeight="1">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row>
    <row r="506" spans="1:26" ht="25.5" customHeight="1">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row>
    <row r="507" spans="1:26" ht="25.5" customHeight="1">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row>
    <row r="508" spans="1:26" ht="25.5" customHeight="1">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row>
    <row r="509" spans="1:26" ht="25.5" customHeight="1">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row>
    <row r="510" spans="1:26" ht="25.5" customHeight="1">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row>
    <row r="511" spans="1:26" ht="25.5" customHeight="1">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row>
    <row r="512" spans="1:26" ht="25.5" customHeight="1">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row>
    <row r="513" spans="1:26" ht="25.5" customHeight="1">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row>
    <row r="514" spans="1:26" ht="25.5" customHeight="1">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row>
    <row r="515" spans="1:26" ht="25.5" customHeight="1">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row>
    <row r="516" spans="1:26" ht="25.5" customHeight="1">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row>
    <row r="517" spans="1:26" ht="25.5" customHeight="1">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row>
    <row r="518" spans="1:26" ht="25.5" customHeight="1">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row>
    <row r="519" spans="1:26" ht="25.5" customHeight="1">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row>
    <row r="520" spans="1:26" ht="25.5" customHeight="1">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row>
    <row r="521" spans="1:26" ht="25.5" customHeight="1">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row>
    <row r="522" spans="1:26" ht="25.5" customHeight="1">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row>
    <row r="523" spans="1:26" ht="25.5" customHeight="1">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row>
    <row r="524" spans="1:26" ht="25.5" customHeight="1">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row>
    <row r="525" spans="1:26" ht="25.5" customHeight="1">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row>
    <row r="526" spans="1:26" ht="25.5" customHeight="1">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row>
    <row r="527" spans="1:26" ht="25.5" customHeight="1">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row>
    <row r="528" spans="1:26" ht="25.5" customHeight="1">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row>
    <row r="529" spans="1:26" ht="25.5" customHeight="1">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row>
    <row r="530" spans="1:26" ht="25.5" customHeight="1">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row>
    <row r="531" spans="1:26" ht="25.5" customHeight="1">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row>
    <row r="532" spans="1:26" ht="25.5" customHeight="1">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row>
    <row r="533" spans="1:26" ht="25.5" customHeight="1">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row>
    <row r="534" spans="1:26" ht="25.5" customHeight="1">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row>
    <row r="535" spans="1:26" ht="25.5" customHeight="1">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row>
    <row r="536" spans="1:26" ht="25.5" customHeight="1">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row>
    <row r="537" spans="1:26" ht="25.5" customHeight="1">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row>
    <row r="538" spans="1:26" ht="25.5" customHeight="1">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row>
    <row r="539" spans="1:26" ht="25.5" customHeight="1">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row>
    <row r="540" spans="1:26" ht="25.5" customHeight="1">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row>
    <row r="541" spans="1:26" ht="25.5" customHeight="1">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row>
    <row r="542" spans="1:26" ht="25.5" customHeight="1">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row>
    <row r="543" spans="1:26" ht="25.5" customHeight="1">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row>
    <row r="544" spans="1:26" ht="25.5" customHeight="1">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row>
    <row r="545" spans="1:26" ht="25.5" customHeight="1">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row>
    <row r="546" spans="1:26" ht="25.5" customHeight="1">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row>
    <row r="547" spans="1:26" ht="25.5" customHeight="1">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row>
    <row r="548" spans="1:26" ht="25.5" customHeight="1">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row>
    <row r="549" spans="1:26" ht="25.5" customHeight="1">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row>
    <row r="550" spans="1:26" ht="25.5" customHeight="1">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row>
    <row r="551" spans="1:26" ht="25.5" customHeight="1">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row>
    <row r="552" spans="1:26" ht="25.5" customHeight="1">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row>
    <row r="553" spans="1:26" ht="25.5" customHeight="1">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row>
    <row r="554" spans="1:26" ht="25.5" customHeight="1">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row>
    <row r="555" spans="1:26" ht="25.5" customHeight="1">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row>
    <row r="556" spans="1:26" ht="25.5" customHeight="1">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row>
    <row r="557" spans="1:26" ht="25.5" customHeight="1">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row>
    <row r="558" spans="1:26" ht="25.5" customHeight="1">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row>
    <row r="559" spans="1:26" ht="25.5" customHeight="1">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row>
    <row r="560" spans="1:26" ht="25.5" customHeight="1">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row>
    <row r="561" spans="1:26" ht="25.5" customHeight="1">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row>
    <row r="562" spans="1:26" ht="25.5" customHeight="1">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row>
    <row r="563" spans="1:26" ht="25.5" customHeight="1">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row>
    <row r="564" spans="1:26" ht="25.5" customHeight="1">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row>
    <row r="565" spans="1:26" ht="25.5" customHeight="1">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row>
    <row r="566" spans="1:26" ht="25.5" customHeight="1">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row>
    <row r="567" spans="1:26" ht="25.5" customHeight="1">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row>
    <row r="568" spans="1:26" ht="25.5" customHeight="1">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row>
    <row r="569" spans="1:26" ht="25.5" customHeight="1">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row>
    <row r="570" spans="1:26" ht="25.5" customHeight="1">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row>
    <row r="571" spans="1:26" ht="25.5" customHeight="1">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row>
    <row r="572" spans="1:26" ht="25.5" customHeight="1">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row>
    <row r="573" spans="1:26" ht="25.5" customHeight="1">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row>
    <row r="574" spans="1:26" ht="25.5" customHeight="1">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row>
    <row r="575" spans="1:26" ht="25.5" customHeight="1">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row>
    <row r="576" spans="1:26" ht="25.5" customHeight="1">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row>
    <row r="577" spans="1:26" ht="25.5" customHeight="1">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row>
    <row r="578" spans="1:26" ht="25.5" customHeight="1">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row>
    <row r="579" spans="1:26" ht="25.5" customHeight="1">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row>
    <row r="580" spans="1:26" ht="25.5" customHeight="1">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row>
    <row r="581" spans="1:26" ht="25.5" customHeight="1">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row>
    <row r="582" spans="1:26" ht="25.5" customHeight="1">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row>
    <row r="583" spans="1:26" ht="25.5" customHeight="1">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row>
    <row r="584" spans="1:26" ht="25.5" customHeight="1">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row>
    <row r="585" spans="1:26" ht="25.5" customHeight="1">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row>
    <row r="586" spans="1:26" ht="25.5" customHeight="1">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row>
    <row r="587" spans="1:26" ht="25.5" customHeight="1">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row>
    <row r="588" spans="1:26" ht="25.5" customHeight="1">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row>
    <row r="589" spans="1:26" ht="25.5" customHeight="1">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row>
    <row r="590" spans="1:26" ht="25.5" customHeight="1">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row>
    <row r="591" spans="1:26" ht="25.5" customHeight="1">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row>
    <row r="592" spans="1:26" ht="25.5" customHeight="1">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row>
    <row r="593" spans="1:26" ht="25.5" customHeight="1">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row>
    <row r="594" spans="1:26" ht="25.5" customHeight="1">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row>
    <row r="595" spans="1:26" ht="25.5" customHeight="1">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row>
    <row r="596" spans="1:26" ht="25.5" customHeight="1">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row>
    <row r="597" spans="1:26" ht="25.5" customHeight="1">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row>
    <row r="598" spans="1:26" ht="25.5" customHeight="1">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row>
    <row r="599" spans="1:26" ht="25.5" customHeight="1">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row>
    <row r="600" spans="1:26" ht="25.5" customHeight="1">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row>
    <row r="601" spans="1:26" ht="25.5" customHeight="1">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row>
    <row r="602" spans="1:26" ht="25.5" customHeight="1">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row>
    <row r="603" spans="1:26" ht="25.5" customHeight="1">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row>
    <row r="604" spans="1:26" ht="25.5" customHeight="1">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row>
    <row r="605" spans="1:26" ht="25.5" customHeight="1">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row>
    <row r="606" spans="1:26" ht="25.5" customHeight="1">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row>
    <row r="607" spans="1:26" ht="25.5" customHeight="1">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row>
    <row r="608" spans="1:26" ht="25.5" customHeight="1">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row>
    <row r="609" spans="1:26" ht="25.5" customHeight="1">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row>
    <row r="610" spans="1:26" ht="25.5" customHeight="1">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row>
    <row r="611" spans="1:26" ht="25.5" customHeight="1">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row>
    <row r="612" spans="1:26" ht="25.5" customHeight="1">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row>
    <row r="613" spans="1:26" ht="25.5" customHeight="1">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row>
    <row r="614" spans="1:26" ht="25.5" customHeight="1">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row>
    <row r="615" spans="1:26" ht="25.5" customHeight="1">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row>
    <row r="616" spans="1:26" ht="25.5" customHeight="1">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row>
    <row r="617" spans="1:26" ht="25.5" customHeight="1">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row>
    <row r="618" spans="1:26" ht="25.5" customHeight="1">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row>
    <row r="619" spans="1:26" ht="25.5" customHeight="1">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row>
    <row r="620" spans="1:26" ht="25.5" customHeight="1">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row>
    <row r="621" spans="1:26" ht="25.5" customHeight="1">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row>
    <row r="622" spans="1:26" ht="25.5" customHeight="1">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row>
    <row r="623" spans="1:26" ht="25.5" customHeight="1">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row>
    <row r="624" spans="1:26" ht="25.5" customHeight="1">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row>
    <row r="625" spans="1:26" ht="25.5" customHeight="1">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row>
    <row r="626" spans="1:26" ht="25.5" customHeight="1">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row>
    <row r="627" spans="1:26" ht="25.5" customHeight="1">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row>
    <row r="628" spans="1:26" ht="25.5" customHeight="1">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row>
    <row r="629" spans="1:26" ht="25.5" customHeight="1">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row>
    <row r="630" spans="1:26" ht="25.5" customHeight="1">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row>
    <row r="631" spans="1:26" ht="25.5" customHeight="1">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row>
    <row r="632" spans="1:26" ht="25.5" customHeight="1">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row>
    <row r="633" spans="1:26" ht="25.5" customHeight="1">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row>
    <row r="634" spans="1:26" ht="25.5" customHeight="1">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row>
    <row r="635" spans="1:26" ht="25.5" customHeight="1">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row>
    <row r="636" spans="1:26" ht="25.5" customHeight="1">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row>
    <row r="637" spans="1:26" ht="25.5" customHeight="1">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row>
    <row r="638" spans="1:26" ht="25.5" customHeight="1">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row>
    <row r="639" spans="1:26" ht="25.5" customHeight="1">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row>
    <row r="640" spans="1:26" ht="25.5" customHeight="1">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row>
    <row r="641" spans="1:26" ht="25.5" customHeight="1">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row>
    <row r="642" spans="1:26" ht="25.5" customHeight="1">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row>
    <row r="643" spans="1:26" ht="25.5" customHeight="1">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row>
    <row r="644" spans="1:26" ht="25.5" customHeight="1">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row>
    <row r="645" spans="1:26" ht="25.5" customHeight="1">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row>
    <row r="646" spans="1:26" ht="25.5" customHeight="1">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row>
    <row r="647" spans="1:26" ht="25.5" customHeight="1">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row>
    <row r="648" spans="1:26" ht="25.5" customHeight="1">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row>
    <row r="649" spans="1:26" ht="25.5" customHeight="1">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row>
    <row r="650" spans="1:26" ht="25.5" customHeight="1">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row>
    <row r="651" spans="1:26" ht="25.5" customHeight="1">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row>
    <row r="652" spans="1:26" ht="25.5" customHeight="1">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row>
    <row r="653" spans="1:26" ht="25.5" customHeight="1">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row>
    <row r="654" spans="1:26" ht="25.5" customHeight="1">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row>
    <row r="655" spans="1:26" ht="25.5" customHeight="1">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row>
    <row r="656" spans="1:26" ht="25.5" customHeight="1">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row>
    <row r="657" spans="1:26" ht="25.5" customHeight="1">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row>
    <row r="658" spans="1:26" ht="25.5" customHeight="1">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row>
    <row r="659" spans="1:26" ht="25.5" customHeight="1">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row>
    <row r="660" spans="1:26" ht="25.5" customHeight="1">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row>
    <row r="661" spans="1:26" ht="25.5" customHeight="1">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row>
    <row r="662" spans="1:26" ht="25.5" customHeight="1">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row>
    <row r="663" spans="1:26" ht="25.5" customHeight="1">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row>
    <row r="664" spans="1:26" ht="25.5" customHeight="1">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row>
    <row r="665" spans="1:26" ht="25.5" customHeight="1">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row>
    <row r="666" spans="1:26" ht="25.5" customHeight="1">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row>
    <row r="667" spans="1:26" ht="25.5" customHeight="1">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row>
    <row r="668" spans="1:26" ht="25.5" customHeight="1">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row>
    <row r="669" spans="1:26" ht="25.5" customHeight="1">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row>
    <row r="670" spans="1:26" ht="25.5" customHeight="1">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row>
    <row r="671" spans="1:26" ht="25.5" customHeight="1">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row>
    <row r="672" spans="1:26" ht="25.5" customHeight="1">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row>
    <row r="673" spans="1:26" ht="25.5" customHeight="1">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row>
    <row r="674" spans="1:26" ht="25.5" customHeight="1">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row>
    <row r="675" spans="1:26" ht="25.5" customHeight="1">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row>
    <row r="676" spans="1:26" ht="25.5" customHeight="1">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row>
    <row r="677" spans="1:26" ht="25.5" customHeight="1">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row>
    <row r="678" spans="1:26" ht="25.5" customHeight="1">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row>
    <row r="679" spans="1:26" ht="25.5" customHeight="1">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row>
    <row r="680" spans="1:26" ht="25.5" customHeight="1">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row>
    <row r="681" spans="1:26" ht="25.5" customHeight="1">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row>
    <row r="682" spans="1:26" ht="25.5" customHeight="1">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row>
    <row r="683" spans="1:26" ht="25.5" customHeight="1">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row>
    <row r="684" spans="1:26" ht="25.5" customHeight="1">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row>
    <row r="685" spans="1:26" ht="25.5" customHeight="1">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row>
    <row r="686" spans="1:26" ht="25.5" customHeight="1">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row>
    <row r="687" spans="1:26" ht="25.5" customHeight="1">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row>
    <row r="688" spans="1:26" ht="25.5" customHeight="1">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row>
    <row r="689" spans="1:26" ht="25.5" customHeight="1">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row>
    <row r="690" spans="1:26" ht="25.5" customHeight="1">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row>
    <row r="691" spans="1:26" ht="25.5" customHeight="1">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row>
    <row r="692" spans="1:26" ht="25.5" customHeight="1">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row>
    <row r="693" spans="1:26" ht="25.5" customHeight="1">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row>
    <row r="694" spans="1:26" ht="25.5" customHeight="1">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row>
    <row r="695" spans="1:26" ht="25.5" customHeight="1">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row>
    <row r="696" spans="1:26" ht="25.5" customHeight="1">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row>
    <row r="697" spans="1:26" ht="25.5" customHeight="1">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row>
    <row r="698" spans="1:26" ht="25.5" customHeight="1">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row>
    <row r="699" spans="1:26" ht="25.5" customHeight="1">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row>
    <row r="700" spans="1:26" ht="25.5" customHeight="1">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row>
    <row r="701" spans="1:26" ht="25.5" customHeight="1">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row>
    <row r="702" spans="1:26" ht="25.5" customHeight="1">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row>
    <row r="703" spans="1:26" ht="25.5" customHeight="1">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row>
    <row r="704" spans="1:26" ht="25.5" customHeight="1">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row>
    <row r="705" spans="1:26" ht="25.5" customHeight="1">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row>
    <row r="706" spans="1:26" ht="25.5" customHeight="1">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row>
    <row r="707" spans="1:26" ht="25.5" customHeight="1">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row>
    <row r="708" spans="1:26" ht="25.5" customHeight="1">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row>
    <row r="709" spans="1:26" ht="25.5" customHeight="1">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row>
    <row r="710" spans="1:26" ht="25.5" customHeight="1">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row>
    <row r="711" spans="1:26" ht="25.5" customHeight="1">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row>
    <row r="712" spans="1:26" ht="25.5" customHeight="1">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row>
    <row r="713" spans="1:26" ht="25.5" customHeight="1">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row>
    <row r="714" spans="1:26" ht="25.5" customHeight="1">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row>
    <row r="715" spans="1:26" ht="25.5" customHeight="1">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row>
    <row r="716" spans="1:26" ht="25.5" customHeight="1">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row>
    <row r="717" spans="1:26" ht="25.5" customHeight="1">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row>
    <row r="718" spans="1:26" ht="25.5" customHeight="1">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row>
    <row r="719" spans="1:26" ht="25.5" customHeight="1">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row>
    <row r="720" spans="1:26" ht="25.5" customHeight="1">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row>
    <row r="721" spans="1:26" ht="25.5" customHeight="1">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row>
    <row r="722" spans="1:26" ht="25.5" customHeight="1">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row>
    <row r="723" spans="1:26" ht="25.5" customHeight="1">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row>
    <row r="724" spans="1:26" ht="25.5" customHeight="1">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row>
    <row r="725" spans="1:26" ht="25.5" customHeight="1">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row>
    <row r="726" spans="1:26" ht="25.5" customHeight="1">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row>
    <row r="727" spans="1:26" ht="25.5" customHeight="1">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row>
    <row r="728" spans="1:26" ht="25.5" customHeight="1">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row>
    <row r="729" spans="1:26" ht="25.5" customHeight="1">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row>
    <row r="730" spans="1:26" ht="25.5" customHeight="1">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row>
    <row r="731" spans="1:26" ht="25.5" customHeight="1">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row>
    <row r="732" spans="1:26" ht="25.5" customHeight="1">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row>
    <row r="733" spans="1:26" ht="25.5" customHeight="1">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row>
    <row r="734" spans="1:26" ht="25.5" customHeight="1">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row>
    <row r="735" spans="1:26" ht="25.5" customHeight="1">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row>
    <row r="736" spans="1:26" ht="25.5" customHeight="1">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row>
    <row r="737" spans="1:26" ht="25.5" customHeight="1">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row>
    <row r="738" spans="1:26" ht="25.5" customHeight="1">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row>
    <row r="739" spans="1:26" ht="25.5" customHeight="1">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row>
    <row r="740" spans="1:26" ht="25.5" customHeight="1">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row>
    <row r="741" spans="1:26" ht="25.5" customHeight="1">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row>
    <row r="742" spans="1:26" ht="25.5" customHeight="1">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row>
    <row r="743" spans="1:26" ht="25.5" customHeight="1">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row>
    <row r="744" spans="1:26" ht="25.5" customHeight="1">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row>
    <row r="745" spans="1:26" ht="25.5" customHeight="1">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row>
    <row r="746" spans="1:26" ht="25.5" customHeight="1">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row>
    <row r="747" spans="1:26" ht="25.5" customHeight="1">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row>
    <row r="748" spans="1:26" ht="25.5" customHeight="1">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row>
    <row r="749" spans="1:26" ht="25.5" customHeight="1">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row>
    <row r="750" spans="1:26" ht="25.5" customHeight="1">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row>
    <row r="751" spans="1:26" ht="25.5" customHeight="1">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row>
    <row r="752" spans="1:26" ht="25.5" customHeight="1">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row>
    <row r="753" spans="1:26" ht="25.5" customHeight="1">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row>
    <row r="754" spans="1:26" ht="25.5" customHeight="1">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row>
    <row r="755" spans="1:26" ht="25.5" customHeight="1">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row>
    <row r="756" spans="1:26" ht="25.5" customHeight="1">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row>
    <row r="757" spans="1:26" ht="25.5" customHeight="1">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row>
    <row r="758" spans="1:26" ht="25.5" customHeight="1">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row>
    <row r="759" spans="1:26" ht="25.5" customHeight="1">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row>
    <row r="760" spans="1:26" ht="25.5" customHeight="1">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row>
    <row r="761" spans="1:26" ht="25.5" customHeight="1">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row>
    <row r="762" spans="1:26" ht="25.5" customHeight="1">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row>
    <row r="763" spans="1:26" ht="25.5" customHeight="1">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row>
    <row r="764" spans="1:26" ht="25.5" customHeight="1">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row>
    <row r="765" spans="1:26" ht="25.5" customHeight="1">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row>
    <row r="766" spans="1:26" ht="25.5" customHeight="1">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row>
    <row r="767" spans="1:26" ht="25.5" customHeight="1">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row>
    <row r="768" spans="1:26" ht="25.5" customHeight="1">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row>
    <row r="769" spans="1:26" ht="25.5" customHeight="1">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row>
    <row r="770" spans="1:26" ht="25.5" customHeight="1">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row>
    <row r="771" spans="1:26" ht="25.5" customHeight="1">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row>
    <row r="772" spans="1:26" ht="25.5" customHeight="1">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row>
    <row r="773" spans="1:26" ht="25.5" customHeight="1">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row>
    <row r="774" spans="1:26" ht="25.5" customHeight="1">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row>
    <row r="775" spans="1:26" ht="25.5" customHeight="1">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row>
    <row r="776" spans="1:26" ht="25.5" customHeight="1">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row>
    <row r="777" spans="1:26" ht="25.5" customHeight="1">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row>
    <row r="778" spans="1:26" ht="25.5" customHeight="1">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row>
    <row r="779" spans="1:26" ht="25.5" customHeight="1">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row>
    <row r="780" spans="1:26" ht="25.5" customHeight="1">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row>
    <row r="781" spans="1:26" ht="25.5" customHeight="1">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row>
    <row r="782" spans="1:26" ht="25.5" customHeight="1">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row>
    <row r="783" spans="1:26" ht="25.5" customHeight="1">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row>
    <row r="784" spans="1:26" ht="25.5" customHeight="1">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row>
    <row r="785" spans="1:26" ht="25.5" customHeight="1">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row>
    <row r="786" spans="1:26" ht="25.5" customHeight="1">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row>
    <row r="787" spans="1:26" ht="25.5" customHeight="1">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row>
    <row r="788" spans="1:26" ht="25.5" customHeight="1">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row>
    <row r="789" spans="1:26" ht="25.5" customHeight="1">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row>
    <row r="790" spans="1:26" ht="25.5" customHeight="1">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row>
    <row r="791" spans="1:26" ht="25.5" customHeight="1">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row>
    <row r="792" spans="1:26" ht="25.5" customHeight="1">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row>
    <row r="793" spans="1:26" ht="25.5" customHeight="1">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row>
    <row r="794" spans="1:26" ht="25.5" customHeight="1">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row>
    <row r="795" spans="1:26" ht="25.5" customHeight="1">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row>
    <row r="796" spans="1:26" ht="25.5" customHeight="1">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row>
    <row r="797" spans="1:26" ht="25.5" customHeight="1">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row>
    <row r="798" spans="1:26" ht="25.5" customHeight="1">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row>
    <row r="799" spans="1:26" ht="25.5" customHeight="1">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row>
    <row r="800" spans="1:26" ht="25.5" customHeight="1">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row>
    <row r="801" spans="1:26" ht="25.5" customHeight="1">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row>
    <row r="802" spans="1:26" ht="25.5" customHeight="1">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row>
    <row r="803" spans="1:26" ht="25.5" customHeight="1">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row>
    <row r="804" spans="1:26" ht="25.5" customHeight="1">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row>
    <row r="805" spans="1:26" ht="25.5" customHeight="1">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row>
    <row r="806" spans="1:26" ht="25.5" customHeight="1">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row>
    <row r="807" spans="1:26" ht="25.5" customHeight="1">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row>
    <row r="808" spans="1:26" ht="25.5" customHeight="1">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row>
    <row r="809" spans="1:26" ht="25.5" customHeight="1">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row>
    <row r="810" spans="1:26" ht="25.5" customHeight="1">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row>
    <row r="811" spans="1:26" ht="25.5" customHeight="1">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row>
    <row r="812" spans="1:26" ht="25.5" customHeight="1">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row>
    <row r="813" spans="1:26" ht="25.5" customHeight="1">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row>
    <row r="814" spans="1:26" ht="25.5" customHeight="1">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row>
    <row r="815" spans="1:26" ht="25.5" customHeight="1">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row>
    <row r="816" spans="1:26" ht="25.5" customHeight="1">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row>
    <row r="817" spans="1:26" ht="25.5" customHeight="1">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row>
    <row r="818" spans="1:26" ht="25.5" customHeight="1">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row>
    <row r="819" spans="1:26" ht="25.5" customHeight="1">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row>
    <row r="820" spans="1:26" ht="25.5" customHeight="1">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row>
    <row r="821" spans="1:26" ht="25.5" customHeight="1">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row>
    <row r="822" spans="1:26" ht="25.5" customHeight="1">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row>
    <row r="823" spans="1:26" ht="25.5" customHeight="1">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row>
    <row r="824" spans="1:26" ht="25.5" customHeight="1">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row>
    <row r="825" spans="1:26" ht="25.5" customHeight="1">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row>
    <row r="826" spans="1:26" ht="25.5" customHeight="1">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row>
    <row r="827" spans="1:26" ht="25.5" customHeight="1">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row>
    <row r="828" spans="1:26" ht="25.5" customHeight="1">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row>
    <row r="829" spans="1:26" ht="25.5" customHeight="1">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row>
    <row r="830" spans="1:26" ht="25.5" customHeight="1">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row>
    <row r="831" spans="1:26" ht="25.5" customHeight="1">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row>
    <row r="832" spans="1:26" ht="25.5" customHeight="1">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row>
    <row r="833" spans="1:26" ht="25.5" customHeight="1">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row>
    <row r="834" spans="1:26" ht="25.5" customHeight="1">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row>
    <row r="835" spans="1:26" ht="25.5" customHeight="1">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row>
    <row r="836" spans="1:26" ht="25.5" customHeight="1">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row>
    <row r="837" spans="1:26" ht="25.5" customHeight="1">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row>
    <row r="838" spans="1:26" ht="25.5" customHeight="1">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row>
    <row r="839" spans="1:26" ht="25.5" customHeight="1">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row>
    <row r="840" spans="1:26" ht="25.5" customHeight="1">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row>
    <row r="841" spans="1:26" ht="25.5" customHeight="1">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row>
    <row r="842" spans="1:26" ht="25.5" customHeight="1">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row>
    <row r="843" spans="1:26" ht="25.5" customHeight="1">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row>
    <row r="844" spans="1:26" ht="25.5" customHeight="1">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row>
    <row r="845" spans="1:26" ht="25.5" customHeight="1">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row>
    <row r="846" spans="1:26" ht="25.5" customHeight="1">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row>
    <row r="847" spans="1:26" ht="25.5" customHeight="1">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row>
    <row r="848" spans="1:26" ht="25.5" customHeight="1">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row>
    <row r="849" spans="1:26" ht="25.5" customHeight="1">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row>
    <row r="850" spans="1:26" ht="25.5" customHeight="1">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row>
    <row r="851" spans="1:26" ht="25.5" customHeight="1">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row>
    <row r="852" spans="1:26" ht="25.5" customHeight="1">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row>
    <row r="853" spans="1:26" ht="25.5" customHeight="1">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row>
    <row r="854" spans="1:26" ht="25.5" customHeight="1">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row>
    <row r="855" spans="1:26" ht="25.5" customHeight="1">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row>
    <row r="856" spans="1:26" ht="25.5" customHeight="1">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row>
    <row r="857" spans="1:26" ht="25.5" customHeight="1">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row>
    <row r="858" spans="1:26" ht="25.5" customHeight="1">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row>
    <row r="859" spans="1:26" ht="25.5" customHeight="1">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row>
    <row r="860" spans="1:26" ht="25.5" customHeight="1">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row>
    <row r="861" spans="1:26" ht="25.5" customHeight="1">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row>
    <row r="862" spans="1:26" ht="25.5" customHeight="1">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row>
    <row r="863" spans="1:26" ht="25.5" customHeight="1">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row>
    <row r="864" spans="1:26" ht="25.5" customHeight="1">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row>
    <row r="865" spans="1:26" ht="25.5" customHeight="1">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row>
    <row r="866" spans="1:26" ht="25.5" customHeight="1">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row>
    <row r="867" spans="1:26" ht="25.5" customHeight="1">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row>
    <row r="868" spans="1:26" ht="25.5" customHeight="1">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row>
    <row r="869" spans="1:26" ht="25.5" customHeight="1">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row>
    <row r="870" spans="1:26" ht="25.5" customHeight="1">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row>
    <row r="871" spans="1:26" ht="25.5" customHeight="1">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row>
    <row r="872" spans="1:26" ht="25.5" customHeight="1">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row>
    <row r="873" spans="1:26" ht="25.5" customHeight="1">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row>
    <row r="874" spans="1:26" ht="25.5" customHeight="1">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row>
    <row r="875" spans="1:26" ht="25.5" customHeight="1">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row>
    <row r="876" spans="1:26" ht="25.5" customHeight="1">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row>
    <row r="877" spans="1:26" ht="25.5" customHeight="1">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row>
    <row r="878" spans="1:26" ht="25.5" customHeight="1">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row>
    <row r="879" spans="1:26" ht="25.5" customHeight="1">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row>
    <row r="880" spans="1:26" ht="25.5" customHeight="1">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row>
    <row r="881" spans="1:26" ht="25.5" customHeight="1">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row>
    <row r="882" spans="1:26" ht="25.5" customHeight="1">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row>
    <row r="883" spans="1:26" ht="25.5" customHeight="1">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row>
    <row r="884" spans="1:26" ht="25.5" customHeight="1">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row>
    <row r="885" spans="1:26" ht="25.5" customHeight="1">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row>
    <row r="886" spans="1:26" ht="25.5" customHeight="1">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row>
    <row r="887" spans="1:26" ht="25.5" customHeight="1">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row>
    <row r="888" spans="1:26" ht="25.5" customHeight="1">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row>
    <row r="889" spans="1:26" ht="25.5" customHeight="1">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row>
    <row r="890" spans="1:26" ht="25.5" customHeight="1">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row>
    <row r="891" spans="1:26" ht="25.5" customHeight="1">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row>
    <row r="892" spans="1:26" ht="25.5" customHeight="1">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row>
    <row r="893" spans="1:26" ht="25.5" customHeight="1">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row>
    <row r="894" spans="1:26" ht="25.5" customHeight="1">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row>
    <row r="895" spans="1:26" ht="25.5" customHeight="1">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row>
    <row r="896" spans="1:26" ht="25.5" customHeight="1">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row>
    <row r="897" spans="1:26" ht="25.5" customHeight="1">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row>
    <row r="898" spans="1:26" ht="25.5" customHeight="1">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row>
    <row r="899" spans="1:26" ht="25.5" customHeight="1">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row>
    <row r="900" spans="1:26" ht="25.5" customHeight="1">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row>
    <row r="901" spans="1:26" ht="25.5" customHeight="1">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row>
    <row r="902" spans="1:26" ht="25.5" customHeight="1">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row>
    <row r="903" spans="1:26" ht="25.5" customHeight="1">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row>
    <row r="904" spans="1:26" ht="25.5" customHeight="1">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row>
    <row r="905" spans="1:26" ht="25.5" customHeight="1">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row>
    <row r="906" spans="1:26" ht="25.5" customHeight="1">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row>
    <row r="907" spans="1:26" ht="25.5" customHeight="1">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row>
    <row r="908" spans="1:26" ht="25.5" customHeight="1">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row>
    <row r="909" spans="1:26" ht="25.5" customHeight="1">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row>
    <row r="910" spans="1:26" ht="25.5" customHeight="1">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row>
    <row r="911" spans="1:26" ht="25.5" customHeight="1">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row>
    <row r="912" spans="1:26" ht="25.5" customHeight="1">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row>
    <row r="913" spans="1:26" ht="25.5" customHeight="1">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row>
    <row r="914" spans="1:26" ht="25.5" customHeight="1">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row>
    <row r="915" spans="1:26" ht="25.5" customHeight="1">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row>
    <row r="916" spans="1:26" ht="25.5" customHeight="1">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row>
    <row r="917" spans="1:26" ht="25.5" customHeight="1">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row>
    <row r="918" spans="1:26" ht="25.5" customHeight="1">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row>
    <row r="919" spans="1:26" ht="25.5" customHeight="1">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row>
    <row r="920" spans="1:26" ht="25.5" customHeight="1">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row>
    <row r="921" spans="1:26" ht="25.5" customHeight="1">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row>
    <row r="922" spans="1:26" ht="25.5" customHeight="1">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row>
    <row r="923" spans="1:26" ht="25.5" customHeight="1">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row>
    <row r="924" spans="1:26" ht="25.5" customHeight="1">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row>
    <row r="925" spans="1:26" ht="25.5" customHeight="1">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row>
    <row r="926" spans="1:26" ht="25.5" customHeight="1">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row>
    <row r="927" spans="1:26" ht="25.5" customHeight="1">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row>
    <row r="928" spans="1:26" ht="25.5" customHeight="1">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row>
    <row r="929" spans="1:26" ht="25.5" customHeight="1">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row>
    <row r="930" spans="1:26" ht="25.5" customHeight="1">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row>
    <row r="931" spans="1:26" ht="25.5" customHeight="1">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row>
    <row r="932" spans="1:26" ht="25.5" customHeight="1">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row>
    <row r="933" spans="1:26" ht="25.5" customHeight="1">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row>
    <row r="934" spans="1:26" ht="25.5" customHeight="1">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row>
    <row r="935" spans="1:26" ht="25.5" customHeight="1">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row>
    <row r="936" spans="1:26" ht="25.5" customHeight="1">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row>
    <row r="937" spans="1:26" ht="25.5" customHeight="1">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row>
    <row r="938" spans="1:26" ht="25.5" customHeight="1">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row>
    <row r="939" spans="1:26" ht="25.5" customHeight="1">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row>
    <row r="940" spans="1:26" ht="25.5" customHeight="1">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row>
    <row r="941" spans="1:26" ht="25.5" customHeight="1">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row>
    <row r="942" spans="1:26" ht="25.5" customHeight="1">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row>
    <row r="943" spans="1:26" ht="25.5" customHeight="1">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row>
    <row r="944" spans="1:26" ht="25.5" customHeight="1">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row>
    <row r="945" spans="1:26" ht="25.5" customHeight="1">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row>
    <row r="946" spans="1:26" ht="25.5" customHeight="1">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row>
    <row r="947" spans="1:26" ht="25.5" customHeight="1">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row>
    <row r="948" spans="1:26" ht="25.5" customHeight="1">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row>
    <row r="949" spans="1:26" ht="25.5" customHeight="1">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row>
    <row r="950" spans="1:26" ht="25.5" customHeight="1">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row>
    <row r="951" spans="1:26" ht="25.5" customHeight="1">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row>
    <row r="952" spans="1:26" ht="25.5" customHeight="1">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row>
    <row r="953" spans="1:26" ht="25.5" customHeight="1">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row>
    <row r="954" spans="1:26" ht="25.5" customHeight="1">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row>
    <row r="955" spans="1:26" ht="25.5" customHeight="1">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row>
    <row r="956" spans="1:26" ht="25.5" customHeight="1">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row>
    <row r="957" spans="1:26" ht="25.5" customHeight="1">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row>
    <row r="958" spans="1:26" ht="25.5" customHeight="1">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row>
    <row r="959" spans="1:26" ht="25.5" customHeight="1">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row>
    <row r="960" spans="1:26" ht="25.5" customHeight="1">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row>
    <row r="961" spans="1:26" ht="25.5" customHeight="1">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row>
    <row r="962" spans="1:26" ht="25.5" customHeight="1">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row>
    <row r="963" spans="1:26" ht="25.5" customHeight="1">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row>
    <row r="964" spans="1:26" ht="25.5" customHeight="1">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row>
    <row r="965" spans="1:26" ht="25.5" customHeight="1">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row>
    <row r="966" spans="1:26" ht="25.5" customHeight="1">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row>
    <row r="967" spans="1:26" ht="25.5" customHeight="1">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row>
    <row r="968" spans="1:26" ht="25.5" customHeight="1">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row>
    <row r="969" spans="1:26" ht="25.5" customHeight="1">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row>
    <row r="970" spans="1:26" ht="25.5" customHeight="1">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row>
    <row r="971" spans="1:26" ht="25.5" customHeight="1">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row>
    <row r="972" spans="1:26" ht="25.5" customHeight="1">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row>
    <row r="973" spans="1:26" ht="25.5" customHeight="1">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row>
    <row r="974" spans="1:26" ht="25.5" customHeight="1">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row>
    <row r="975" spans="1:26" ht="25.5" customHeight="1">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row>
    <row r="976" spans="1:26" ht="25.5" customHeight="1">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row>
    <row r="977" spans="1:26" ht="25.5" customHeight="1">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row>
    <row r="978" spans="1:26" ht="25.5" customHeight="1">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row>
    <row r="979" spans="1:26" ht="25.5" customHeight="1">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row>
    <row r="980" spans="1:26" ht="25.5" customHeight="1">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row>
    <row r="981" spans="1:26" ht="25.5" customHeight="1">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row>
    <row r="982" spans="1:26" ht="25.5" customHeight="1">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row>
    <row r="983" spans="1:26" ht="25.5" customHeight="1">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row>
    <row r="984" spans="1:26" ht="25.5" customHeight="1">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row>
    <row r="985" spans="1:26" ht="25.5" customHeight="1">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row>
    <row r="986" spans="1:26" ht="25.5" customHeight="1">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row>
    <row r="987" spans="1:26" ht="25.5" customHeight="1">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row>
    <row r="988" spans="1:26" ht="25.5" customHeight="1">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row>
    <row r="989" spans="1:26" ht="25.5" customHeight="1">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row>
    <row r="990" spans="1:26" ht="25.5" customHeight="1">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row>
    <row r="991" spans="1:26" ht="25.5" customHeight="1">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row>
    <row r="992" spans="1:26" ht="25.5" customHeight="1">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row>
    <row r="993" spans="1:26" ht="25.5" customHeight="1">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row>
    <row r="994" spans="1:26" ht="25.5" customHeight="1">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row>
    <row r="995" spans="1:26" ht="25.5" customHeight="1">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row>
    <row r="996" spans="1:26" ht="25.5" customHeight="1">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row>
    <row r="997" spans="1:26" ht="25.5" customHeight="1">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row>
    <row r="998" spans="1:26" ht="25.5" customHeight="1">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row>
    <row r="999" spans="1:26" ht="25.5" customHeight="1">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row>
    <row r="1000" spans="1:26" ht="25.5" customHeight="1">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row>
  </sheetData>
  <mergeCells count="1">
    <mergeCell ref="B13:B25"/>
  </mergeCells>
  <phoneticPr fontId="1" type="Hiragana"/>
  <pageMargins left="0.70866141732283472" right="0.70866141732283472" top="0.74803149606299213" bottom="0.74803149606299213" header="0" footer="0"/>
  <pageSetup paperSize="9" fitToWidth="1" fitToHeight="1" orientation="landscape"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dimension ref="A1:BU1000"/>
  <sheetViews>
    <sheetView showGridLines="0" view="pageBreakPreview" zoomScale="40" zoomScaleNormal="55" zoomScaleSheetLayoutView="40" workbookViewId="0">
      <selection activeCell="AF76" sqref="AF76"/>
    </sheetView>
  </sheetViews>
  <sheetFormatPr defaultColWidth="14.4296875" defaultRowHeight="15" customHeight="1"/>
  <cols>
    <col min="1" max="1" width="1.56640625" customWidth="1"/>
    <col min="2" max="5" width="5.70703125" customWidth="1"/>
    <col min="6" max="6" width="16.4296875" hidden="1" customWidth="1"/>
    <col min="7" max="58" width="5.56640625" customWidth="1"/>
    <col min="59" max="73" width="4.4296875" customWidth="1"/>
  </cols>
  <sheetData>
    <row r="1" spans="1:73" ht="20.25" customHeight="1">
      <c r="A1" s="1"/>
      <c r="B1" s="1"/>
      <c r="C1" s="20" t="s">
        <v>3</v>
      </c>
      <c r="D1" s="20"/>
      <c r="E1" s="20"/>
      <c r="F1" s="20"/>
      <c r="G1" s="20"/>
      <c r="H1" s="54" t="s">
        <v>11</v>
      </c>
      <c r="I1" s="1"/>
      <c r="J1" s="54"/>
      <c r="K1" s="1"/>
      <c r="L1" s="20"/>
      <c r="M1" s="20"/>
      <c r="N1" s="20"/>
      <c r="O1" s="20"/>
      <c r="P1" s="20"/>
      <c r="Q1" s="20"/>
      <c r="R1" s="20"/>
      <c r="S1" s="1"/>
      <c r="T1" s="1"/>
      <c r="U1" s="1"/>
      <c r="V1" s="1"/>
      <c r="W1" s="1"/>
      <c r="X1" s="1"/>
      <c r="Y1" s="1"/>
      <c r="Z1" s="1"/>
      <c r="AA1" s="1"/>
      <c r="AB1" s="1"/>
      <c r="AC1" s="1"/>
      <c r="AD1" s="1"/>
      <c r="AE1" s="1"/>
      <c r="AF1" s="1"/>
      <c r="AG1" s="1"/>
      <c r="AH1" s="1"/>
      <c r="AI1" s="1"/>
      <c r="AJ1" s="1"/>
      <c r="AK1" s="1"/>
      <c r="AL1" s="1"/>
      <c r="AM1" s="159"/>
      <c r="AN1" s="82"/>
      <c r="AO1" s="82" t="s">
        <v>5</v>
      </c>
      <c r="AP1" s="162" t="s">
        <v>13</v>
      </c>
      <c r="AQ1" s="88"/>
      <c r="AR1" s="88"/>
      <c r="AS1" s="88"/>
      <c r="AT1" s="88"/>
      <c r="AU1" s="88"/>
      <c r="AV1" s="88"/>
      <c r="AW1" s="88"/>
      <c r="AX1" s="88"/>
      <c r="AY1" s="88"/>
      <c r="AZ1" s="88"/>
      <c r="BA1" s="88"/>
      <c r="BB1" s="88"/>
      <c r="BC1" s="88"/>
      <c r="BD1" s="88"/>
      <c r="BE1" s="88"/>
      <c r="BF1" s="82" t="s">
        <v>17</v>
      </c>
      <c r="BG1" s="1"/>
      <c r="BH1" s="1"/>
      <c r="BI1" s="1"/>
      <c r="BJ1" s="1"/>
      <c r="BK1" s="1"/>
      <c r="BL1" s="1"/>
      <c r="BM1" s="1"/>
      <c r="BN1" s="1"/>
      <c r="BO1" s="1"/>
      <c r="BP1" s="1"/>
      <c r="BQ1" s="1"/>
      <c r="BR1" s="1"/>
      <c r="BS1" s="1"/>
      <c r="BT1" s="1"/>
      <c r="BU1" s="1"/>
    </row>
    <row r="2" spans="1:73" ht="20.25" customHeight="1">
      <c r="A2" s="1"/>
      <c r="B2" s="1"/>
      <c r="C2" s="20"/>
      <c r="D2" s="20"/>
      <c r="E2" s="20"/>
      <c r="F2" s="20"/>
      <c r="G2" s="20"/>
      <c r="H2" s="1"/>
      <c r="I2" s="1"/>
      <c r="J2" s="54"/>
      <c r="K2" s="1"/>
      <c r="L2" s="20"/>
      <c r="M2" s="20"/>
      <c r="N2" s="20"/>
      <c r="O2" s="20"/>
      <c r="P2" s="20"/>
      <c r="Q2" s="20"/>
      <c r="R2" s="20"/>
      <c r="S2" s="1"/>
      <c r="T2" s="1"/>
      <c r="U2" s="1"/>
      <c r="V2" s="1"/>
      <c r="W2" s="1"/>
      <c r="X2" s="1"/>
      <c r="Y2" s="82" t="s">
        <v>18</v>
      </c>
      <c r="Z2" s="150">
        <v>6</v>
      </c>
      <c r="AA2" s="88"/>
      <c r="AB2" s="82" t="s">
        <v>16</v>
      </c>
      <c r="AC2" s="151">
        <f>IF(Z2=0,"",YEAR(DATE(2018+Z2,1,1)))</f>
        <v>2024</v>
      </c>
      <c r="AD2" s="32"/>
      <c r="AE2" s="2" t="s">
        <v>10</v>
      </c>
      <c r="AF2" s="2" t="s">
        <v>6</v>
      </c>
      <c r="AG2" s="150">
        <v>4</v>
      </c>
      <c r="AH2" s="88"/>
      <c r="AI2" s="2" t="s">
        <v>19</v>
      </c>
      <c r="AJ2" s="1"/>
      <c r="AK2" s="1"/>
      <c r="AL2" s="1"/>
      <c r="AM2" s="159"/>
      <c r="AN2" s="82"/>
      <c r="AO2" s="82" t="s">
        <v>20</v>
      </c>
      <c r="AP2" s="150" t="s">
        <v>190</v>
      </c>
      <c r="AQ2" s="88"/>
      <c r="AR2" s="88"/>
      <c r="AS2" s="88"/>
      <c r="AT2" s="88"/>
      <c r="AU2" s="88"/>
      <c r="AV2" s="88"/>
      <c r="AW2" s="88"/>
      <c r="AX2" s="88"/>
      <c r="AY2" s="88"/>
      <c r="AZ2" s="88"/>
      <c r="BA2" s="88"/>
      <c r="BB2" s="88"/>
      <c r="BC2" s="88"/>
      <c r="BD2" s="88"/>
      <c r="BE2" s="88"/>
      <c r="BF2" s="82" t="s">
        <v>17</v>
      </c>
      <c r="BG2" s="1"/>
      <c r="BH2" s="1"/>
      <c r="BI2" s="1"/>
      <c r="BJ2" s="1"/>
      <c r="BK2" s="1"/>
      <c r="BL2" s="1"/>
      <c r="BM2" s="1"/>
      <c r="BN2" s="1"/>
      <c r="BO2" s="1"/>
      <c r="BP2" s="1"/>
      <c r="BQ2" s="1"/>
      <c r="BR2" s="1"/>
      <c r="BS2" s="1"/>
      <c r="BT2" s="1"/>
      <c r="BU2" s="1"/>
    </row>
    <row r="3" spans="1:73" ht="20.25" customHeight="1">
      <c r="A3" s="2"/>
      <c r="B3" s="2"/>
      <c r="C3" s="2"/>
      <c r="D3" s="2"/>
      <c r="E3" s="2"/>
      <c r="F3" s="2"/>
      <c r="G3" s="54"/>
      <c r="H3" s="2"/>
      <c r="I3" s="2"/>
      <c r="J3" s="54"/>
      <c r="K3" s="2"/>
      <c r="L3" s="82"/>
      <c r="M3" s="82"/>
      <c r="N3" s="82"/>
      <c r="O3" s="82"/>
      <c r="P3" s="82"/>
      <c r="Q3" s="82"/>
      <c r="R3" s="82"/>
      <c r="S3" s="2"/>
      <c r="T3" s="2"/>
      <c r="U3" s="2"/>
      <c r="V3" s="2"/>
      <c r="W3" s="2"/>
      <c r="X3" s="2"/>
      <c r="Y3" s="2"/>
      <c r="Z3" s="44"/>
      <c r="AA3" s="44"/>
      <c r="AB3" s="44"/>
      <c r="AC3" s="156"/>
      <c r="AD3" s="44"/>
      <c r="AE3" s="2"/>
      <c r="AF3" s="2"/>
      <c r="AG3" s="2"/>
      <c r="AH3" s="2"/>
      <c r="AI3" s="2"/>
      <c r="AJ3" s="2"/>
      <c r="AK3" s="2"/>
      <c r="AL3" s="2"/>
      <c r="AM3" s="2"/>
      <c r="AN3" s="2"/>
      <c r="AO3" s="2"/>
      <c r="AP3" s="2"/>
      <c r="AQ3" s="2"/>
      <c r="AR3" s="2"/>
      <c r="AS3" s="2"/>
      <c r="AT3" s="2"/>
      <c r="AU3" s="2"/>
      <c r="AV3" s="2"/>
      <c r="AW3" s="2"/>
      <c r="AX3" s="2"/>
      <c r="AY3" s="2"/>
      <c r="AZ3" s="2"/>
      <c r="BA3" s="192" t="s">
        <v>23</v>
      </c>
      <c r="BB3" s="193" t="s">
        <v>24</v>
      </c>
      <c r="BC3" s="73"/>
      <c r="BD3" s="73"/>
      <c r="BE3" s="167"/>
      <c r="BF3" s="82"/>
      <c r="BG3" s="2"/>
      <c r="BH3" s="2"/>
      <c r="BI3" s="2"/>
      <c r="BJ3" s="2"/>
      <c r="BK3" s="2"/>
      <c r="BL3" s="2"/>
      <c r="BM3" s="2"/>
      <c r="BN3" s="2"/>
      <c r="BO3" s="2"/>
      <c r="BP3" s="2"/>
      <c r="BQ3" s="2"/>
      <c r="BR3" s="2"/>
      <c r="BS3" s="2"/>
      <c r="BT3" s="2"/>
      <c r="BU3" s="2"/>
    </row>
    <row r="4" spans="1:73" ht="20.25" customHeight="1">
      <c r="A4" s="2"/>
      <c r="B4" s="2"/>
      <c r="C4" s="2"/>
      <c r="D4" s="2"/>
      <c r="E4" s="2"/>
      <c r="F4" s="2"/>
      <c r="G4" s="54"/>
      <c r="H4" s="2"/>
      <c r="I4" s="2"/>
      <c r="J4" s="54"/>
      <c r="K4" s="2"/>
      <c r="L4" s="82"/>
      <c r="M4" s="82"/>
      <c r="N4" s="82"/>
      <c r="O4" s="82"/>
      <c r="P4" s="82"/>
      <c r="Q4" s="82"/>
      <c r="R4" s="82"/>
      <c r="S4" s="2"/>
      <c r="T4" s="2"/>
      <c r="U4" s="2"/>
      <c r="V4" s="2"/>
      <c r="W4" s="2"/>
      <c r="X4" s="2"/>
      <c r="Y4" s="2"/>
      <c r="Z4" s="151"/>
      <c r="AA4" s="151"/>
      <c r="AB4" s="2"/>
      <c r="AC4" s="2"/>
      <c r="AD4" s="2"/>
      <c r="AE4" s="2"/>
      <c r="AF4" s="2"/>
      <c r="AG4" s="1"/>
      <c r="AH4" s="1"/>
      <c r="AI4" s="1"/>
      <c r="AJ4" s="1"/>
      <c r="AK4" s="1"/>
      <c r="AL4" s="1"/>
      <c r="AM4" s="1"/>
      <c r="AN4" s="1"/>
      <c r="AO4" s="1"/>
      <c r="AP4" s="1"/>
      <c r="AQ4" s="1"/>
      <c r="AR4" s="1"/>
      <c r="AS4" s="1"/>
      <c r="AT4" s="1"/>
      <c r="AU4" s="1"/>
      <c r="AV4" s="1"/>
      <c r="AW4" s="1"/>
      <c r="AX4" s="1"/>
      <c r="AY4" s="1"/>
      <c r="AZ4" s="1"/>
      <c r="BA4" s="192" t="s">
        <v>26</v>
      </c>
      <c r="BB4" s="193" t="s">
        <v>31</v>
      </c>
      <c r="BC4" s="73"/>
      <c r="BD4" s="73"/>
      <c r="BE4" s="167"/>
      <c r="BF4" s="77"/>
      <c r="BG4" s="2"/>
      <c r="BH4" s="2"/>
      <c r="BI4" s="2"/>
      <c r="BJ4" s="2"/>
      <c r="BK4" s="2"/>
      <c r="BL4" s="2"/>
      <c r="BM4" s="2"/>
      <c r="BN4" s="2"/>
      <c r="BO4" s="2"/>
      <c r="BP4" s="2"/>
      <c r="BQ4" s="2"/>
      <c r="BR4" s="2"/>
      <c r="BS4" s="2"/>
      <c r="BT4" s="2"/>
      <c r="BU4" s="2"/>
    </row>
    <row r="5" spans="1:73" ht="6.75" customHeight="1">
      <c r="A5" s="2"/>
      <c r="B5" s="2"/>
      <c r="C5" s="1"/>
      <c r="D5" s="1"/>
      <c r="E5" s="1"/>
      <c r="F5" s="1"/>
      <c r="G5" s="20"/>
      <c r="H5" s="1"/>
      <c r="I5" s="1"/>
      <c r="J5" s="20"/>
      <c r="K5" s="1"/>
      <c r="L5" s="77"/>
      <c r="M5" s="77"/>
      <c r="N5" s="77"/>
      <c r="O5" s="77"/>
      <c r="P5" s="77"/>
      <c r="Q5" s="77"/>
      <c r="R5" s="77"/>
      <c r="S5" s="1"/>
      <c r="T5" s="1"/>
      <c r="U5" s="1"/>
      <c r="V5" s="1"/>
      <c r="W5" s="1"/>
      <c r="X5" s="1"/>
      <c r="Y5" s="1"/>
      <c r="Z5" s="78"/>
      <c r="AA5" s="78"/>
      <c r="AB5" s="1"/>
      <c r="AC5" s="1"/>
      <c r="AD5" s="1"/>
      <c r="AE5" s="1"/>
      <c r="AF5" s="2"/>
      <c r="AG5" s="1"/>
      <c r="AH5" s="1"/>
      <c r="AI5" s="1"/>
      <c r="AJ5" s="1"/>
      <c r="AK5" s="1"/>
      <c r="AL5" s="1"/>
      <c r="AM5" s="1"/>
      <c r="AN5" s="1"/>
      <c r="AO5" s="1"/>
      <c r="AP5" s="1"/>
      <c r="AQ5" s="1"/>
      <c r="AR5" s="1"/>
      <c r="AS5" s="1"/>
      <c r="AT5" s="1"/>
      <c r="AU5" s="1"/>
      <c r="AV5" s="1"/>
      <c r="AW5" s="1"/>
      <c r="AX5" s="1"/>
      <c r="AY5" s="1"/>
      <c r="AZ5" s="1"/>
      <c r="BA5" s="1"/>
      <c r="BB5" s="1"/>
      <c r="BC5" s="1"/>
      <c r="BD5" s="1"/>
      <c r="BE5" s="77"/>
      <c r="BF5" s="77"/>
      <c r="BG5" s="2"/>
      <c r="BH5" s="2"/>
      <c r="BI5" s="2"/>
      <c r="BJ5" s="2"/>
      <c r="BK5" s="2"/>
      <c r="BL5" s="2"/>
      <c r="BM5" s="2"/>
      <c r="BN5" s="2"/>
      <c r="BO5" s="2"/>
      <c r="BP5" s="2"/>
      <c r="BQ5" s="2"/>
      <c r="BR5" s="2"/>
      <c r="BS5" s="2"/>
      <c r="BT5" s="2"/>
      <c r="BU5" s="2"/>
    </row>
    <row r="6" spans="1:73" ht="20.25" customHeight="1">
      <c r="A6" s="2"/>
      <c r="B6" s="2"/>
      <c r="C6" s="1"/>
      <c r="D6" s="1"/>
      <c r="E6" s="1"/>
      <c r="F6" s="1"/>
      <c r="G6" s="20"/>
      <c r="H6" s="1"/>
      <c r="I6" s="1"/>
      <c r="J6" s="20"/>
      <c r="K6" s="1"/>
      <c r="L6" s="77"/>
      <c r="M6" s="77"/>
      <c r="N6" s="77"/>
      <c r="O6" s="77"/>
      <c r="P6" s="77"/>
      <c r="Q6" s="77"/>
      <c r="R6" s="77"/>
      <c r="S6" s="1"/>
      <c r="T6" s="1"/>
      <c r="U6" s="1"/>
      <c r="V6" s="1"/>
      <c r="W6" s="1"/>
      <c r="X6" s="1"/>
      <c r="Y6" s="1"/>
      <c r="Z6" s="78"/>
      <c r="AA6" s="78"/>
      <c r="AB6" s="1"/>
      <c r="AC6" s="1"/>
      <c r="AD6" s="1"/>
      <c r="AE6" s="1"/>
      <c r="AF6" s="2"/>
      <c r="AG6" s="1"/>
      <c r="AH6" s="1"/>
      <c r="AI6" s="1"/>
      <c r="AJ6" s="1"/>
      <c r="AK6" s="1"/>
      <c r="AL6" s="1" t="s">
        <v>33</v>
      </c>
      <c r="AM6" s="1"/>
      <c r="AN6" s="1"/>
      <c r="AO6" s="1"/>
      <c r="AP6" s="1"/>
      <c r="AQ6" s="1"/>
      <c r="AR6" s="1"/>
      <c r="AS6" s="1"/>
      <c r="AT6" s="6"/>
      <c r="AU6" s="6"/>
      <c r="AV6" s="163"/>
      <c r="AW6" s="1"/>
      <c r="AX6" s="168">
        <v>40</v>
      </c>
      <c r="AY6" s="167"/>
      <c r="AZ6" s="163" t="s">
        <v>32</v>
      </c>
      <c r="BA6" s="1"/>
      <c r="BB6" s="168">
        <v>160</v>
      </c>
      <c r="BC6" s="167"/>
      <c r="BD6" s="163" t="s">
        <v>34</v>
      </c>
      <c r="BE6" s="1"/>
      <c r="BF6" s="77"/>
      <c r="BG6" s="2"/>
      <c r="BH6" s="2"/>
      <c r="BI6" s="2"/>
      <c r="BJ6" s="2"/>
      <c r="BK6" s="2"/>
      <c r="BL6" s="2"/>
      <c r="BM6" s="2"/>
      <c r="BN6" s="2"/>
      <c r="BO6" s="2"/>
      <c r="BP6" s="2"/>
      <c r="BQ6" s="2"/>
      <c r="BR6" s="2"/>
      <c r="BS6" s="2"/>
      <c r="BT6" s="2"/>
      <c r="BU6" s="2"/>
    </row>
    <row r="7" spans="1:73" ht="6.75" customHeight="1">
      <c r="A7" s="2"/>
      <c r="B7" s="2"/>
      <c r="C7" s="1"/>
      <c r="D7" s="1"/>
      <c r="E7" s="1"/>
      <c r="F7" s="1"/>
      <c r="G7" s="20"/>
      <c r="H7" s="1"/>
      <c r="I7" s="1"/>
      <c r="J7" s="20"/>
      <c r="K7" s="1"/>
      <c r="L7" s="77"/>
      <c r="M7" s="77"/>
      <c r="N7" s="77"/>
      <c r="O7" s="77"/>
      <c r="P7" s="77"/>
      <c r="Q7" s="77"/>
      <c r="R7" s="77"/>
      <c r="S7" s="1"/>
      <c r="T7" s="1"/>
      <c r="U7" s="1"/>
      <c r="V7" s="1"/>
      <c r="W7" s="1"/>
      <c r="X7" s="1"/>
      <c r="Y7" s="1"/>
      <c r="Z7" s="78"/>
      <c r="AA7" s="78"/>
      <c r="AB7" s="1"/>
      <c r="AC7" s="1"/>
      <c r="AD7" s="1"/>
      <c r="AE7" s="1"/>
      <c r="AF7" s="2"/>
      <c r="AG7" s="1"/>
      <c r="AH7" s="1"/>
      <c r="AI7" s="1"/>
      <c r="AJ7" s="1"/>
      <c r="AK7" s="1"/>
      <c r="AL7" s="1"/>
      <c r="AM7" s="1"/>
      <c r="AN7" s="1"/>
      <c r="AO7" s="1"/>
      <c r="AP7" s="1"/>
      <c r="AQ7" s="1"/>
      <c r="AR7" s="1"/>
      <c r="AS7" s="1"/>
      <c r="AT7" s="1"/>
      <c r="AU7" s="1"/>
      <c r="AV7" s="1"/>
      <c r="AW7" s="1"/>
      <c r="AX7" s="1"/>
      <c r="AY7" s="1"/>
      <c r="AZ7" s="1"/>
      <c r="BA7" s="1"/>
      <c r="BB7" s="1"/>
      <c r="BC7" s="1"/>
      <c r="BD7" s="1"/>
      <c r="BE7" s="77"/>
      <c r="BF7" s="77"/>
      <c r="BG7" s="2"/>
      <c r="BH7" s="2"/>
      <c r="BI7" s="2"/>
      <c r="BJ7" s="2"/>
      <c r="BK7" s="2"/>
      <c r="BL7" s="2"/>
      <c r="BM7" s="2"/>
      <c r="BN7" s="2"/>
      <c r="BO7" s="2"/>
      <c r="BP7" s="2"/>
      <c r="BQ7" s="2"/>
      <c r="BR7" s="2"/>
      <c r="BS7" s="2"/>
      <c r="BT7" s="2"/>
      <c r="BU7" s="2"/>
    </row>
    <row r="8" spans="1:73" ht="20.25" customHeight="1">
      <c r="A8" s="2"/>
      <c r="B8" s="5"/>
      <c r="C8" s="5"/>
      <c r="D8" s="5"/>
      <c r="E8" s="5"/>
      <c r="F8" s="5"/>
      <c r="G8" s="55"/>
      <c r="H8" s="55"/>
      <c r="I8" s="55"/>
      <c r="J8" s="5"/>
      <c r="K8" s="5"/>
      <c r="L8" s="55"/>
      <c r="M8" s="55"/>
      <c r="N8" s="55"/>
      <c r="O8" s="5"/>
      <c r="P8" s="55"/>
      <c r="Q8" s="55"/>
      <c r="R8" s="55"/>
      <c r="S8" s="112"/>
      <c r="T8" s="126"/>
      <c r="U8" s="126"/>
      <c r="V8" s="138"/>
      <c r="W8" s="2"/>
      <c r="X8" s="2"/>
      <c r="Y8" s="2"/>
      <c r="Z8" s="78"/>
      <c r="AA8" s="155"/>
      <c r="AB8" s="20"/>
      <c r="AC8" s="78"/>
      <c r="AD8" s="78"/>
      <c r="AE8" s="78"/>
      <c r="AF8" s="151"/>
      <c r="AG8" s="79"/>
      <c r="AH8" s="79"/>
      <c r="AI8" s="79"/>
      <c r="AJ8" s="1"/>
      <c r="AK8" s="77"/>
      <c r="AL8" s="155"/>
      <c r="AM8" s="155"/>
      <c r="AN8" s="20"/>
      <c r="AO8" s="6"/>
      <c r="AP8" s="6"/>
      <c r="AQ8" s="6"/>
      <c r="AR8" s="21"/>
      <c r="AS8" s="21"/>
      <c r="AT8" s="1"/>
      <c r="AU8" s="6"/>
      <c r="AV8" s="6"/>
      <c r="AW8" s="5"/>
      <c r="AX8" s="1"/>
      <c r="AY8" s="1" t="s">
        <v>35</v>
      </c>
      <c r="AZ8" s="1"/>
      <c r="BA8" s="1"/>
      <c r="BB8" s="194">
        <f>DAY(EOMONTH(DATE(AC2,AG2,1),0))</f>
        <v>30</v>
      </c>
      <c r="BC8" s="167"/>
      <c r="BD8" s="1" t="s">
        <v>37</v>
      </c>
      <c r="BE8" s="1"/>
      <c r="BF8" s="1"/>
      <c r="BG8" s="2"/>
      <c r="BH8" s="2"/>
      <c r="BI8" s="2"/>
      <c r="BJ8" s="82"/>
      <c r="BK8" s="82"/>
      <c r="BL8" s="82"/>
      <c r="BM8" s="2"/>
      <c r="BN8" s="2"/>
      <c r="BO8" s="2"/>
      <c r="BP8" s="2"/>
      <c r="BQ8" s="2"/>
      <c r="BR8" s="2"/>
      <c r="BS8" s="2"/>
      <c r="BT8" s="2"/>
      <c r="BU8" s="2"/>
    </row>
    <row r="9" spans="1:73" ht="6" customHeight="1">
      <c r="A9" s="2"/>
      <c r="B9" s="6"/>
      <c r="C9" s="6"/>
      <c r="D9" s="6"/>
      <c r="E9" s="6"/>
      <c r="F9" s="6"/>
      <c r="G9" s="5"/>
      <c r="H9" s="55"/>
      <c r="I9" s="6"/>
      <c r="J9" s="6"/>
      <c r="K9" s="6"/>
      <c r="L9" s="5"/>
      <c r="M9" s="55"/>
      <c r="N9" s="6"/>
      <c r="O9" s="6"/>
      <c r="P9" s="5"/>
      <c r="Q9" s="6"/>
      <c r="R9" s="6"/>
      <c r="S9" s="6"/>
      <c r="T9" s="6"/>
      <c r="U9" s="6"/>
      <c r="V9" s="6"/>
      <c r="W9" s="2"/>
      <c r="X9" s="2"/>
      <c r="Y9" s="2"/>
      <c r="Z9" s="1"/>
      <c r="AA9" s="1"/>
      <c r="AB9" s="1"/>
      <c r="AC9" s="1"/>
      <c r="AD9" s="1"/>
      <c r="AE9" s="1"/>
      <c r="AF9" s="2"/>
      <c r="AG9" s="78"/>
      <c r="AH9" s="1"/>
      <c r="AI9" s="1"/>
      <c r="AJ9" s="79"/>
      <c r="AK9" s="1"/>
      <c r="AL9" s="1"/>
      <c r="AM9" s="1"/>
      <c r="AN9" s="1"/>
      <c r="AO9" s="1"/>
      <c r="AP9" s="1"/>
      <c r="AQ9" s="78"/>
      <c r="AR9" s="78"/>
      <c r="AS9" s="78"/>
      <c r="AT9" s="1"/>
      <c r="AU9" s="1"/>
      <c r="AV9" s="1"/>
      <c r="AW9" s="1"/>
      <c r="AX9" s="1"/>
      <c r="AY9" s="1"/>
      <c r="AZ9" s="1"/>
      <c r="BA9" s="1"/>
      <c r="BB9" s="1"/>
      <c r="BC9" s="1"/>
      <c r="BD9" s="1"/>
      <c r="BE9" s="1"/>
      <c r="BF9" s="1"/>
      <c r="BG9" s="2"/>
      <c r="BH9" s="2"/>
      <c r="BI9" s="2"/>
      <c r="BJ9" s="82"/>
      <c r="BK9" s="82"/>
      <c r="BL9" s="82"/>
      <c r="BM9" s="2"/>
      <c r="BN9" s="2"/>
      <c r="BO9" s="2"/>
      <c r="BP9" s="2"/>
      <c r="BQ9" s="2"/>
      <c r="BR9" s="2"/>
      <c r="BS9" s="2"/>
      <c r="BT9" s="2"/>
      <c r="BU9" s="2"/>
    </row>
    <row r="10" spans="1:73" ht="20.25" customHeight="1">
      <c r="A10" s="2"/>
      <c r="B10" s="5"/>
      <c r="C10" s="5"/>
      <c r="D10" s="5"/>
      <c r="E10" s="5"/>
      <c r="F10" s="5"/>
      <c r="G10" s="55"/>
      <c r="H10" s="55"/>
      <c r="I10" s="55"/>
      <c r="J10" s="5"/>
      <c r="K10" s="5"/>
      <c r="L10" s="55"/>
      <c r="M10" s="55"/>
      <c r="N10" s="55"/>
      <c r="O10" s="5"/>
      <c r="P10" s="55"/>
      <c r="Q10" s="55"/>
      <c r="R10" s="55"/>
      <c r="S10" s="112"/>
      <c r="T10" s="126"/>
      <c r="U10" s="126"/>
      <c r="V10" s="138"/>
      <c r="W10" s="2"/>
      <c r="X10" s="2"/>
      <c r="Y10" s="2"/>
      <c r="Z10" s="78"/>
      <c r="AA10" s="155"/>
      <c r="AB10" s="20"/>
      <c r="AC10" s="78"/>
      <c r="AD10" s="78"/>
      <c r="AE10" s="78"/>
      <c r="AF10" s="2"/>
      <c r="AG10" s="79"/>
      <c r="AH10" s="79"/>
      <c r="AI10" s="79"/>
      <c r="AJ10" s="1"/>
      <c r="AK10" s="77"/>
      <c r="AL10" s="155"/>
      <c r="AM10" s="1"/>
      <c r="AN10" s="1"/>
      <c r="AO10" s="160"/>
      <c r="AP10" s="160"/>
      <c r="AQ10" s="160"/>
      <c r="AR10" s="163"/>
      <c r="AS10" s="78"/>
      <c r="AT10" s="78"/>
      <c r="AU10" s="78"/>
      <c r="AV10" s="1"/>
      <c r="AW10" s="1"/>
      <c r="AX10" s="169"/>
      <c r="AY10" s="169"/>
      <c r="AZ10" s="77" t="s">
        <v>38</v>
      </c>
      <c r="BA10" s="1"/>
      <c r="BB10" s="168">
        <v>1</v>
      </c>
      <c r="BC10" s="73"/>
      <c r="BD10" s="167"/>
      <c r="BE10" s="200" t="s">
        <v>40</v>
      </c>
      <c r="BF10" s="1"/>
      <c r="BG10" s="2"/>
      <c r="BH10" s="2"/>
      <c r="BI10" s="2"/>
      <c r="BJ10" s="82"/>
      <c r="BK10" s="82"/>
      <c r="BL10" s="82"/>
      <c r="BM10" s="2"/>
      <c r="BN10" s="2"/>
      <c r="BO10" s="2"/>
      <c r="BP10" s="2"/>
      <c r="BQ10" s="2"/>
      <c r="BR10" s="2"/>
      <c r="BS10" s="2"/>
      <c r="BT10" s="2"/>
      <c r="BU10" s="2"/>
    </row>
    <row r="11" spans="1:73" ht="6" customHeight="1">
      <c r="A11" s="2"/>
      <c r="B11" s="6"/>
      <c r="C11" s="6"/>
      <c r="D11" s="6"/>
      <c r="E11" s="6"/>
      <c r="F11" s="44"/>
      <c r="G11" s="6"/>
      <c r="H11" s="6"/>
      <c r="I11" s="6"/>
      <c r="J11" s="6"/>
      <c r="K11" s="5"/>
      <c r="L11" s="55"/>
      <c r="M11" s="6"/>
      <c r="N11" s="6"/>
      <c r="O11" s="5"/>
      <c r="P11" s="6"/>
      <c r="Q11" s="6"/>
      <c r="R11" s="6"/>
      <c r="S11" s="6"/>
      <c r="T11" s="6"/>
      <c r="U11" s="6"/>
      <c r="V11" s="44"/>
      <c r="W11" s="2"/>
      <c r="X11" s="2"/>
      <c r="Y11" s="2"/>
      <c r="Z11" s="1"/>
      <c r="AA11" s="1"/>
      <c r="AB11" s="1"/>
      <c r="AC11" s="1"/>
      <c r="AD11" s="1"/>
      <c r="AE11" s="1"/>
      <c r="AF11" s="2"/>
      <c r="AG11" s="78"/>
      <c r="AH11" s="79"/>
      <c r="AI11" s="1"/>
      <c r="AJ11" s="79"/>
      <c r="AK11" s="1"/>
      <c r="AL11" s="1"/>
      <c r="AM11" s="1"/>
      <c r="AN11" s="1"/>
      <c r="AO11" s="6"/>
      <c r="AP11" s="6"/>
      <c r="AQ11" s="5"/>
      <c r="AR11" s="164"/>
      <c r="AS11" s="78"/>
      <c r="AT11" s="78"/>
      <c r="AU11" s="78"/>
      <c r="AV11" s="1"/>
      <c r="AW11" s="1"/>
      <c r="AX11" s="169"/>
      <c r="AY11" s="169"/>
      <c r="AZ11" s="1"/>
      <c r="BA11" s="1"/>
      <c r="BB11" s="78"/>
      <c r="BC11" s="78"/>
      <c r="BD11" s="78"/>
      <c r="BE11" s="200"/>
      <c r="BF11" s="1"/>
      <c r="BG11" s="2"/>
      <c r="BH11" s="2"/>
      <c r="BI11" s="2"/>
      <c r="BJ11" s="82"/>
      <c r="BK11" s="82"/>
      <c r="BL11" s="82"/>
      <c r="BM11" s="2"/>
      <c r="BN11" s="2"/>
      <c r="BO11" s="2"/>
      <c r="BP11" s="2"/>
      <c r="BQ11" s="2"/>
      <c r="BR11" s="2"/>
      <c r="BS11" s="2"/>
      <c r="BT11" s="2"/>
      <c r="BU11" s="2"/>
    </row>
    <row r="12" spans="1:73" ht="20.25" customHeight="1">
      <c r="A12" s="2"/>
      <c r="B12" s="4"/>
      <c r="C12" s="4"/>
      <c r="D12" s="4"/>
      <c r="E12" s="4"/>
      <c r="F12" s="4"/>
      <c r="G12" s="4"/>
      <c r="H12" s="4"/>
      <c r="I12" s="4"/>
      <c r="J12" s="4"/>
      <c r="K12" s="4"/>
      <c r="L12" s="4"/>
      <c r="M12" s="4"/>
      <c r="N12" s="4"/>
      <c r="O12" s="4"/>
      <c r="P12" s="4"/>
      <c r="Q12" s="4"/>
      <c r="R12" s="4"/>
      <c r="S12" s="4"/>
      <c r="T12" s="4"/>
      <c r="U12" s="4"/>
      <c r="V12" s="4"/>
      <c r="W12" s="2"/>
      <c r="X12" s="2"/>
      <c r="Y12" s="2"/>
      <c r="Z12" s="5"/>
      <c r="AA12" s="3"/>
      <c r="AB12" s="3"/>
      <c r="AC12" s="5"/>
      <c r="AD12" s="78"/>
      <c r="AE12" s="78"/>
      <c r="AF12" s="151"/>
      <c r="AG12" s="20"/>
      <c r="AH12" s="79"/>
      <c r="AI12" s="1"/>
      <c r="AJ12" s="79"/>
      <c r="AK12" s="1"/>
      <c r="AL12" s="1"/>
      <c r="AM12" s="1"/>
      <c r="AN12" s="1"/>
      <c r="AO12" s="161"/>
      <c r="AP12" s="88"/>
      <c r="AQ12" s="88"/>
      <c r="AR12" s="163"/>
      <c r="AS12" s="78"/>
      <c r="AT12" s="78"/>
      <c r="AU12" s="78"/>
      <c r="AV12" s="1"/>
      <c r="AW12" s="1"/>
      <c r="AX12" s="169"/>
      <c r="AY12" s="169"/>
      <c r="AZ12" s="1"/>
      <c r="BA12" s="1"/>
      <c r="BB12" s="168">
        <v>1</v>
      </c>
      <c r="BC12" s="73"/>
      <c r="BD12" s="167"/>
      <c r="BE12" s="201" t="s">
        <v>30</v>
      </c>
      <c r="BF12" s="1"/>
      <c r="BG12" s="2"/>
      <c r="BH12" s="2"/>
      <c r="BI12" s="2"/>
      <c r="BJ12" s="82"/>
      <c r="BK12" s="82"/>
      <c r="BL12" s="82"/>
      <c r="BM12" s="2"/>
      <c r="BN12" s="2"/>
      <c r="BO12" s="2"/>
      <c r="BP12" s="2"/>
      <c r="BQ12" s="2"/>
      <c r="BR12" s="2"/>
      <c r="BS12" s="2"/>
      <c r="BT12" s="2"/>
      <c r="BU12" s="2"/>
    </row>
    <row r="13" spans="1:73" ht="6.75" customHeight="1">
      <c r="A13" s="2"/>
      <c r="B13" s="4"/>
      <c r="C13" s="4"/>
      <c r="D13" s="4"/>
      <c r="E13" s="4"/>
      <c r="F13" s="4"/>
      <c r="G13" s="4"/>
      <c r="H13" s="4"/>
      <c r="I13" s="4"/>
      <c r="J13" s="4"/>
      <c r="K13" s="4"/>
      <c r="L13" s="4"/>
      <c r="M13" s="4"/>
      <c r="N13" s="4"/>
      <c r="O13" s="4"/>
      <c r="P13" s="4"/>
      <c r="Q13" s="4"/>
      <c r="R13" s="4"/>
      <c r="S13" s="4"/>
      <c r="T13" s="4"/>
      <c r="U13" s="4"/>
      <c r="V13" s="4"/>
      <c r="W13" s="2"/>
      <c r="X13" s="2"/>
      <c r="Y13" s="2"/>
      <c r="Z13" s="55"/>
      <c r="AA13" s="22"/>
      <c r="AB13" s="22"/>
      <c r="AC13" s="55"/>
      <c r="AD13" s="79"/>
      <c r="AE13" s="79"/>
      <c r="AF13" s="2"/>
      <c r="AG13" s="1"/>
      <c r="AH13" s="1"/>
      <c r="AI13" s="1"/>
      <c r="AJ13" s="1"/>
      <c r="AK13" s="1"/>
      <c r="AL13" s="1"/>
      <c r="AM13" s="1"/>
      <c r="AN13" s="1"/>
      <c r="AO13" s="6"/>
      <c r="AP13" s="6"/>
      <c r="AQ13" s="6"/>
      <c r="AR13" s="1"/>
      <c r="AS13" s="78"/>
      <c r="AT13" s="78"/>
      <c r="AU13" s="78"/>
      <c r="AV13" s="1"/>
      <c r="AW13" s="1"/>
      <c r="AX13" s="169"/>
      <c r="AY13" s="169"/>
      <c r="AZ13" s="1"/>
      <c r="BA13" s="1"/>
      <c r="BB13" s="78"/>
      <c r="BC13" s="78"/>
      <c r="BD13" s="78"/>
      <c r="BE13" s="200"/>
      <c r="BF13" s="1"/>
      <c r="BG13" s="2"/>
      <c r="BH13" s="2"/>
      <c r="BI13" s="2"/>
      <c r="BJ13" s="82"/>
      <c r="BK13" s="82"/>
      <c r="BL13" s="82"/>
      <c r="BM13" s="2"/>
      <c r="BN13" s="2"/>
      <c r="BO13" s="2"/>
      <c r="BP13" s="2"/>
      <c r="BQ13" s="2"/>
      <c r="BR13" s="2"/>
      <c r="BS13" s="2"/>
      <c r="BT13" s="2"/>
      <c r="BU13" s="2"/>
    </row>
    <row r="14" spans="1:73" ht="20.25" customHeight="1">
      <c r="A14" s="2"/>
      <c r="B14" s="4"/>
      <c r="C14" s="4"/>
      <c r="D14" s="4"/>
      <c r="E14" s="4"/>
      <c r="F14" s="4"/>
      <c r="G14" s="4"/>
      <c r="H14" s="4"/>
      <c r="I14" s="4"/>
      <c r="J14" s="4"/>
      <c r="K14" s="4"/>
      <c r="L14" s="4"/>
      <c r="M14" s="4"/>
      <c r="N14" s="4"/>
      <c r="O14" s="4"/>
      <c r="P14" s="4"/>
      <c r="Q14" s="4"/>
      <c r="R14" s="4"/>
      <c r="S14" s="4"/>
      <c r="T14" s="4"/>
      <c r="U14" s="4"/>
      <c r="V14" s="4"/>
      <c r="W14" s="2"/>
      <c r="X14" s="2"/>
      <c r="Y14" s="2"/>
      <c r="Z14" s="5"/>
      <c r="AA14" s="3"/>
      <c r="AB14" s="3"/>
      <c r="AC14" s="5"/>
      <c r="AD14" s="78"/>
      <c r="AE14" s="78"/>
      <c r="AF14" s="2"/>
      <c r="AG14" s="1"/>
      <c r="AH14" s="1"/>
      <c r="AI14" s="1"/>
      <c r="AJ14" s="1"/>
      <c r="AK14" s="1"/>
      <c r="AL14" s="1"/>
      <c r="AM14" s="1"/>
      <c r="AN14" s="1"/>
      <c r="AO14" s="6"/>
      <c r="AP14" s="6"/>
      <c r="AQ14" s="6"/>
      <c r="AR14" s="1"/>
      <c r="AS14" s="78"/>
      <c r="AT14" s="77" t="s">
        <v>21</v>
      </c>
      <c r="AU14" s="165">
        <v>0.39583333333333331</v>
      </c>
      <c r="AV14" s="73"/>
      <c r="AW14" s="167"/>
      <c r="AX14" s="78" t="s">
        <v>42</v>
      </c>
      <c r="AY14" s="165">
        <v>0.6875</v>
      </c>
      <c r="AZ14" s="73"/>
      <c r="BA14" s="167"/>
      <c r="BB14" s="77" t="s">
        <v>44</v>
      </c>
      <c r="BC14" s="199">
        <f>(AY14-AU14)*24</f>
        <v>7</v>
      </c>
      <c r="BD14" s="167"/>
      <c r="BE14" s="20" t="s">
        <v>46</v>
      </c>
      <c r="BF14" s="78"/>
      <c r="BG14" s="2"/>
      <c r="BH14" s="2"/>
      <c r="BI14" s="2"/>
      <c r="BJ14" s="82"/>
      <c r="BK14" s="82"/>
      <c r="BL14" s="82"/>
      <c r="BM14" s="2"/>
      <c r="BN14" s="2"/>
      <c r="BO14" s="2"/>
      <c r="BP14" s="2"/>
      <c r="BQ14" s="2"/>
      <c r="BR14" s="2"/>
      <c r="BS14" s="2"/>
      <c r="BT14" s="2"/>
      <c r="BU14" s="2"/>
    </row>
    <row r="15" spans="1:73" ht="6.75" customHeight="1">
      <c r="A15" s="2"/>
      <c r="B15" s="2"/>
      <c r="C15" s="21"/>
      <c r="D15" s="21"/>
      <c r="E15" s="21"/>
      <c r="F15" s="21"/>
      <c r="G15" s="1"/>
      <c r="H15" s="1"/>
      <c r="I15" s="77"/>
      <c r="J15" s="78"/>
      <c r="K15" s="79"/>
      <c r="L15" s="1"/>
      <c r="M15" s="1"/>
      <c r="N15" s="78"/>
      <c r="O15" s="1"/>
      <c r="P15" s="1"/>
      <c r="Q15" s="79"/>
      <c r="R15" s="1"/>
      <c r="S15" s="1"/>
      <c r="T15" s="1"/>
      <c r="U15" s="1"/>
      <c r="V15" s="1"/>
      <c r="W15" s="77"/>
      <c r="X15" s="78"/>
      <c r="Y15" s="78"/>
      <c r="Z15" s="20"/>
      <c r="AA15" s="78"/>
      <c r="AB15" s="77"/>
      <c r="AC15" s="78"/>
      <c r="AD15" s="79"/>
      <c r="AE15" s="1"/>
      <c r="AF15" s="2"/>
      <c r="AG15" s="151"/>
      <c r="AH15" s="158"/>
      <c r="AI15" s="2"/>
      <c r="AJ15" s="158"/>
      <c r="AK15" s="2"/>
      <c r="AL15" s="2"/>
      <c r="AM15" s="2"/>
      <c r="AN15" s="2"/>
      <c r="AO15" s="2"/>
      <c r="AP15" s="2"/>
      <c r="AQ15" s="151"/>
      <c r="AR15" s="151"/>
      <c r="AS15" s="151"/>
      <c r="AT15" s="151"/>
      <c r="AU15" s="151"/>
      <c r="AV15" s="2"/>
      <c r="AW15" s="2"/>
      <c r="AX15" s="170"/>
      <c r="AY15" s="170"/>
      <c r="AZ15" s="2"/>
      <c r="BA15" s="2"/>
      <c r="BB15" s="151"/>
      <c r="BC15" s="151"/>
      <c r="BD15" s="151"/>
      <c r="BE15" s="202"/>
      <c r="BF15" s="2"/>
      <c r="BG15" s="2"/>
      <c r="BH15" s="2"/>
      <c r="BI15" s="2"/>
      <c r="BJ15" s="82"/>
      <c r="BK15" s="82"/>
      <c r="BL15" s="82"/>
      <c r="BM15" s="2"/>
      <c r="BN15" s="2"/>
      <c r="BO15" s="2"/>
      <c r="BP15" s="2"/>
      <c r="BQ15" s="2"/>
      <c r="BR15" s="2"/>
      <c r="BS15" s="2"/>
      <c r="BT15" s="2"/>
      <c r="BU15" s="2"/>
    </row>
    <row r="16" spans="1:73" ht="8.25" customHeight="1">
      <c r="A16" s="3"/>
      <c r="B16" s="3"/>
      <c r="C16" s="22"/>
      <c r="D16" s="22"/>
      <c r="E16" s="22"/>
      <c r="F16" s="22"/>
      <c r="G16" s="22"/>
      <c r="H16" s="3"/>
      <c r="I16" s="3"/>
      <c r="J16" s="3"/>
      <c r="K16" s="3"/>
      <c r="L16" s="3"/>
      <c r="M16" s="3"/>
      <c r="N16" s="3"/>
      <c r="O16" s="3"/>
      <c r="P16" s="3"/>
      <c r="Q16" s="3"/>
      <c r="R16" s="3"/>
      <c r="S16" s="3"/>
      <c r="T16" s="3"/>
      <c r="U16" s="3"/>
      <c r="V16" s="3"/>
      <c r="W16" s="3"/>
      <c r="X16" s="22"/>
      <c r="Y16" s="3"/>
      <c r="Z16" s="3"/>
      <c r="AA16" s="3"/>
      <c r="AB16" s="3"/>
      <c r="AC16" s="3"/>
      <c r="AD16" s="3"/>
      <c r="AE16" s="3"/>
      <c r="AF16" s="3"/>
      <c r="AG16" s="3"/>
      <c r="AH16" s="3"/>
      <c r="AI16" s="3"/>
      <c r="AJ16" s="3"/>
      <c r="AK16" s="3"/>
      <c r="AL16" s="3"/>
      <c r="AM16" s="3"/>
      <c r="AN16" s="22"/>
      <c r="AO16" s="3"/>
      <c r="AP16" s="3"/>
      <c r="AQ16" s="3"/>
      <c r="AR16" s="3"/>
      <c r="AS16" s="3"/>
      <c r="AT16" s="3"/>
      <c r="AU16" s="3"/>
      <c r="AV16" s="3"/>
      <c r="AW16" s="3"/>
      <c r="AX16" s="3"/>
      <c r="AY16" s="3"/>
      <c r="AZ16" s="3"/>
      <c r="BA16" s="3"/>
      <c r="BB16" s="3"/>
      <c r="BC16" s="3"/>
      <c r="BD16" s="3"/>
      <c r="BE16" s="203"/>
      <c r="BF16" s="203"/>
      <c r="BG16" s="203"/>
      <c r="BH16" s="3"/>
      <c r="BI16" s="3"/>
      <c r="BJ16" s="3"/>
      <c r="BK16" s="3"/>
      <c r="BL16" s="3"/>
      <c r="BM16" s="3"/>
      <c r="BN16" s="3"/>
      <c r="BO16" s="3"/>
      <c r="BP16" s="3"/>
      <c r="BQ16" s="3"/>
      <c r="BR16" s="3"/>
      <c r="BS16" s="3"/>
      <c r="BT16" s="3"/>
      <c r="BU16" s="3"/>
    </row>
    <row r="17" spans="1:73" ht="20.25" customHeight="1">
      <c r="A17" s="3"/>
      <c r="B17" s="7" t="s">
        <v>51</v>
      </c>
      <c r="C17" s="23" t="s">
        <v>49</v>
      </c>
      <c r="D17" s="36"/>
      <c r="E17" s="39"/>
      <c r="F17" s="45"/>
      <c r="G17" s="56" t="s">
        <v>53</v>
      </c>
      <c r="H17" s="65" t="s">
        <v>55</v>
      </c>
      <c r="I17" s="36"/>
      <c r="J17" s="36"/>
      <c r="K17" s="39"/>
      <c r="L17" s="65" t="s">
        <v>56</v>
      </c>
      <c r="M17" s="36"/>
      <c r="N17" s="36"/>
      <c r="O17" s="89"/>
      <c r="P17" s="92"/>
      <c r="Q17" s="36"/>
      <c r="R17" s="89"/>
      <c r="S17" s="113" t="s">
        <v>58</v>
      </c>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89"/>
      <c r="AX17" s="171" t="str">
        <f>IF(BB3="４週","(11) 1～4週目の勤務時間数合計","(11) 1か月の勤務時間数   合計")</f>
        <v>(11) 1～4週目の勤務時間数合計</v>
      </c>
      <c r="AY17" s="39"/>
      <c r="AZ17" s="185" t="s">
        <v>60</v>
      </c>
      <c r="BA17" s="89"/>
      <c r="BB17" s="195" t="s">
        <v>39</v>
      </c>
      <c r="BC17" s="36"/>
      <c r="BD17" s="36"/>
      <c r="BE17" s="36"/>
      <c r="BF17" s="89"/>
      <c r="BG17" s="3"/>
      <c r="BH17" s="3"/>
      <c r="BI17" s="3"/>
      <c r="BJ17" s="3"/>
      <c r="BK17" s="3"/>
      <c r="BL17" s="3"/>
      <c r="BM17" s="3"/>
      <c r="BN17" s="3"/>
      <c r="BO17" s="3"/>
      <c r="BP17" s="3"/>
      <c r="BQ17" s="3"/>
      <c r="BR17" s="3"/>
      <c r="BS17" s="3"/>
      <c r="BT17" s="3"/>
      <c r="BU17" s="3"/>
    </row>
    <row r="18" spans="1:73" ht="20.25" customHeight="1">
      <c r="A18" s="3"/>
      <c r="B18" s="8"/>
      <c r="C18" s="18"/>
      <c r="D18" s="32"/>
      <c r="E18" s="40"/>
      <c r="F18" s="46"/>
      <c r="G18" s="57"/>
      <c r="H18" s="66"/>
      <c r="I18" s="32"/>
      <c r="J18" s="32"/>
      <c r="K18" s="40"/>
      <c r="L18" s="66"/>
      <c r="M18" s="32"/>
      <c r="N18" s="32"/>
      <c r="O18" s="80"/>
      <c r="P18" s="18"/>
      <c r="Q18" s="32"/>
      <c r="R18" s="80"/>
      <c r="S18" s="114" t="s">
        <v>61</v>
      </c>
      <c r="T18" s="73"/>
      <c r="U18" s="73"/>
      <c r="V18" s="73"/>
      <c r="W18" s="73"/>
      <c r="X18" s="73"/>
      <c r="Y18" s="110"/>
      <c r="Z18" s="114" t="s">
        <v>12</v>
      </c>
      <c r="AA18" s="73"/>
      <c r="AB18" s="73"/>
      <c r="AC18" s="73"/>
      <c r="AD18" s="73"/>
      <c r="AE18" s="73"/>
      <c r="AF18" s="110"/>
      <c r="AG18" s="114" t="s">
        <v>64</v>
      </c>
      <c r="AH18" s="73"/>
      <c r="AI18" s="73"/>
      <c r="AJ18" s="73"/>
      <c r="AK18" s="73"/>
      <c r="AL18" s="73"/>
      <c r="AM18" s="110"/>
      <c r="AN18" s="114" t="s">
        <v>66</v>
      </c>
      <c r="AO18" s="73"/>
      <c r="AP18" s="73"/>
      <c r="AQ18" s="73"/>
      <c r="AR18" s="73"/>
      <c r="AS18" s="73"/>
      <c r="AT18" s="110"/>
      <c r="AU18" s="166" t="s">
        <v>63</v>
      </c>
      <c r="AV18" s="73"/>
      <c r="AW18" s="110"/>
      <c r="AX18" s="18"/>
      <c r="AY18" s="40"/>
      <c r="AZ18" s="66"/>
      <c r="BA18" s="80"/>
      <c r="BB18" s="18"/>
      <c r="BC18" s="32"/>
      <c r="BD18" s="32"/>
      <c r="BE18" s="32"/>
      <c r="BF18" s="80"/>
      <c r="BG18" s="3"/>
      <c r="BH18" s="3"/>
      <c r="BI18" s="3"/>
      <c r="BJ18" s="3"/>
      <c r="BK18" s="3"/>
      <c r="BL18" s="3"/>
      <c r="BM18" s="3"/>
      <c r="BN18" s="3"/>
      <c r="BO18" s="3"/>
      <c r="BP18" s="3"/>
      <c r="BQ18" s="3"/>
      <c r="BR18" s="3"/>
      <c r="BS18" s="3"/>
      <c r="BT18" s="3"/>
      <c r="BU18" s="3"/>
    </row>
    <row r="19" spans="1:73" ht="20.25" customHeight="1">
      <c r="A19" s="3"/>
      <c r="B19" s="8"/>
      <c r="C19" s="18"/>
      <c r="D19" s="32"/>
      <c r="E19" s="40"/>
      <c r="F19" s="46"/>
      <c r="G19" s="57"/>
      <c r="H19" s="66"/>
      <c r="I19" s="32"/>
      <c r="J19" s="32"/>
      <c r="K19" s="40"/>
      <c r="L19" s="66"/>
      <c r="M19" s="32"/>
      <c r="N19" s="32"/>
      <c r="O19" s="80"/>
      <c r="P19" s="18"/>
      <c r="Q19" s="32"/>
      <c r="R19" s="80"/>
      <c r="S19" s="115">
        <v>1</v>
      </c>
      <c r="T19" s="127">
        <v>2</v>
      </c>
      <c r="U19" s="127">
        <v>3</v>
      </c>
      <c r="V19" s="127">
        <v>4</v>
      </c>
      <c r="W19" s="127">
        <v>5</v>
      </c>
      <c r="X19" s="127">
        <v>6</v>
      </c>
      <c r="Y19" s="139">
        <v>7</v>
      </c>
      <c r="Z19" s="115">
        <v>8</v>
      </c>
      <c r="AA19" s="127">
        <v>9</v>
      </c>
      <c r="AB19" s="127">
        <v>10</v>
      </c>
      <c r="AC19" s="127">
        <v>11</v>
      </c>
      <c r="AD19" s="127">
        <v>12</v>
      </c>
      <c r="AE19" s="127">
        <v>13</v>
      </c>
      <c r="AF19" s="139">
        <v>14</v>
      </c>
      <c r="AG19" s="157">
        <v>15</v>
      </c>
      <c r="AH19" s="127">
        <v>16</v>
      </c>
      <c r="AI19" s="127">
        <v>17</v>
      </c>
      <c r="AJ19" s="127">
        <v>18</v>
      </c>
      <c r="AK19" s="127">
        <v>19</v>
      </c>
      <c r="AL19" s="127">
        <v>20</v>
      </c>
      <c r="AM19" s="139">
        <v>21</v>
      </c>
      <c r="AN19" s="115">
        <v>22</v>
      </c>
      <c r="AO19" s="127">
        <v>23</v>
      </c>
      <c r="AP19" s="127">
        <v>24</v>
      </c>
      <c r="AQ19" s="127">
        <v>25</v>
      </c>
      <c r="AR19" s="127">
        <v>26</v>
      </c>
      <c r="AS19" s="127">
        <v>27</v>
      </c>
      <c r="AT19" s="139">
        <v>28</v>
      </c>
      <c r="AU19" s="115" t="str">
        <f>IF($BB$3="暦月",IF(DAY(DATE($AC$2,$AG$2,29))=29,29,""),"")</f>
        <v/>
      </c>
      <c r="AV19" s="127" t="str">
        <f>IF($BB$3="暦月",IF(DAY(DATE($AC$2,$AG$2,30))=30,30,""),"")</f>
        <v/>
      </c>
      <c r="AW19" s="139" t="str">
        <f>IF($BB$3="暦月",IF(DAY(DATE($AC$2,$AG$2,31))=31,31,""),"")</f>
        <v/>
      </c>
      <c r="AX19" s="18"/>
      <c r="AY19" s="40"/>
      <c r="AZ19" s="66"/>
      <c r="BA19" s="80"/>
      <c r="BB19" s="18"/>
      <c r="BC19" s="32"/>
      <c r="BD19" s="32"/>
      <c r="BE19" s="32"/>
      <c r="BF19" s="80"/>
      <c r="BG19" s="3"/>
      <c r="BH19" s="3"/>
      <c r="BI19" s="3"/>
      <c r="BJ19" s="3"/>
      <c r="BK19" s="3"/>
      <c r="BL19" s="3"/>
      <c r="BM19" s="3"/>
      <c r="BN19" s="3"/>
      <c r="BO19" s="3"/>
      <c r="BP19" s="3"/>
      <c r="BQ19" s="3"/>
      <c r="BR19" s="3"/>
      <c r="BS19" s="3"/>
      <c r="BT19" s="3"/>
      <c r="BU19" s="3"/>
    </row>
    <row r="20" spans="1:73" ht="20.25" hidden="1" customHeight="1">
      <c r="A20" s="3"/>
      <c r="B20" s="8"/>
      <c r="C20" s="18"/>
      <c r="D20" s="32"/>
      <c r="E20" s="40"/>
      <c r="F20" s="46"/>
      <c r="G20" s="57"/>
      <c r="H20" s="66"/>
      <c r="I20" s="32"/>
      <c r="J20" s="32"/>
      <c r="K20" s="40"/>
      <c r="L20" s="66"/>
      <c r="M20" s="32"/>
      <c r="N20" s="32"/>
      <c r="O20" s="80"/>
      <c r="P20" s="18"/>
      <c r="Q20" s="32"/>
      <c r="R20" s="80"/>
      <c r="S20" s="115">
        <f>WEEKDAY(DATE($AC$2,$AG$2,1))</f>
        <v>2</v>
      </c>
      <c r="T20" s="127">
        <f>WEEKDAY(DATE($AC$2,$AG$2,2))</f>
        <v>3</v>
      </c>
      <c r="U20" s="127">
        <f>WEEKDAY(DATE($AC$2,$AG$2,3))</f>
        <v>4</v>
      </c>
      <c r="V20" s="127">
        <f>WEEKDAY(DATE($AC$2,$AG$2,4))</f>
        <v>5</v>
      </c>
      <c r="W20" s="127">
        <f>WEEKDAY(DATE($AC$2,$AG$2,5))</f>
        <v>6</v>
      </c>
      <c r="X20" s="127">
        <f>WEEKDAY(DATE($AC$2,$AG$2,6))</f>
        <v>7</v>
      </c>
      <c r="Y20" s="139">
        <f>WEEKDAY(DATE($AC$2,$AG$2,7))</f>
        <v>1</v>
      </c>
      <c r="Z20" s="115">
        <f>WEEKDAY(DATE($AC$2,$AG$2,8))</f>
        <v>2</v>
      </c>
      <c r="AA20" s="127">
        <f>WEEKDAY(DATE($AC$2,$AG$2,9))</f>
        <v>3</v>
      </c>
      <c r="AB20" s="127">
        <f>WEEKDAY(DATE($AC$2,$AG$2,10))</f>
        <v>4</v>
      </c>
      <c r="AC20" s="127">
        <f>WEEKDAY(DATE($AC$2,$AG$2,11))</f>
        <v>5</v>
      </c>
      <c r="AD20" s="127">
        <f>WEEKDAY(DATE($AC$2,$AG$2,12))</f>
        <v>6</v>
      </c>
      <c r="AE20" s="127">
        <f>WEEKDAY(DATE($AC$2,$AG$2,13))</f>
        <v>7</v>
      </c>
      <c r="AF20" s="139">
        <f>WEEKDAY(DATE($AC$2,$AG$2,14))</f>
        <v>1</v>
      </c>
      <c r="AG20" s="115">
        <f>WEEKDAY(DATE($AC$2,$AG$2,15))</f>
        <v>2</v>
      </c>
      <c r="AH20" s="127">
        <f>WEEKDAY(DATE($AC$2,$AG$2,16))</f>
        <v>3</v>
      </c>
      <c r="AI20" s="127">
        <f>WEEKDAY(DATE($AC$2,$AG$2,17))</f>
        <v>4</v>
      </c>
      <c r="AJ20" s="127">
        <f>WEEKDAY(DATE($AC$2,$AG$2,18))</f>
        <v>5</v>
      </c>
      <c r="AK20" s="127">
        <f>WEEKDAY(DATE($AC$2,$AG$2,19))</f>
        <v>6</v>
      </c>
      <c r="AL20" s="127">
        <f>WEEKDAY(DATE($AC$2,$AG$2,20))</f>
        <v>7</v>
      </c>
      <c r="AM20" s="139">
        <f>WEEKDAY(DATE($AC$2,$AG$2,21))</f>
        <v>1</v>
      </c>
      <c r="AN20" s="115">
        <f>WEEKDAY(DATE($AC$2,$AG$2,22))</f>
        <v>2</v>
      </c>
      <c r="AO20" s="127">
        <f>WEEKDAY(DATE($AC$2,$AG$2,23))</f>
        <v>3</v>
      </c>
      <c r="AP20" s="127">
        <f>WEEKDAY(DATE($AC$2,$AG$2,24))</f>
        <v>4</v>
      </c>
      <c r="AQ20" s="127">
        <f>WEEKDAY(DATE($AC$2,$AG$2,25))</f>
        <v>5</v>
      </c>
      <c r="AR20" s="127">
        <f>WEEKDAY(DATE($AC$2,$AG$2,26))</f>
        <v>6</v>
      </c>
      <c r="AS20" s="127">
        <f>WEEKDAY(DATE($AC$2,$AG$2,27))</f>
        <v>7</v>
      </c>
      <c r="AT20" s="139">
        <f>WEEKDAY(DATE($AC$2,$AG$2,28))</f>
        <v>1</v>
      </c>
      <c r="AU20" s="115">
        <f>IF(AU19=29,WEEKDAY(DATE($AC$2,$AG$2,29)),0)</f>
        <v>0</v>
      </c>
      <c r="AV20" s="127">
        <f>IF(AV19=30,WEEKDAY(DATE($AC$2,$AG$2,30)),0)</f>
        <v>0</v>
      </c>
      <c r="AW20" s="139">
        <f>IF(AW19=31,WEEKDAY(DATE($AC$2,$AG$2,31)),0)</f>
        <v>0</v>
      </c>
      <c r="AX20" s="18"/>
      <c r="AY20" s="40"/>
      <c r="AZ20" s="66"/>
      <c r="BA20" s="80"/>
      <c r="BB20" s="18"/>
      <c r="BC20" s="32"/>
      <c r="BD20" s="32"/>
      <c r="BE20" s="32"/>
      <c r="BF20" s="80"/>
      <c r="BG20" s="3"/>
      <c r="BH20" s="3"/>
      <c r="BI20" s="3"/>
      <c r="BJ20" s="3"/>
      <c r="BK20" s="3"/>
      <c r="BL20" s="3"/>
      <c r="BM20" s="3"/>
      <c r="BN20" s="3"/>
      <c r="BO20" s="3"/>
      <c r="BP20" s="3"/>
      <c r="BQ20" s="3"/>
      <c r="BR20" s="3"/>
      <c r="BS20" s="3"/>
      <c r="BT20" s="3"/>
      <c r="BU20" s="3"/>
    </row>
    <row r="21" spans="1:73" ht="22.5" customHeight="1">
      <c r="A21" s="3"/>
      <c r="B21" s="9"/>
      <c r="C21" s="19"/>
      <c r="D21" s="33"/>
      <c r="E21" s="41"/>
      <c r="F21" s="47"/>
      <c r="G21" s="58"/>
      <c r="H21" s="67"/>
      <c r="I21" s="33"/>
      <c r="J21" s="33"/>
      <c r="K21" s="41"/>
      <c r="L21" s="67"/>
      <c r="M21" s="33"/>
      <c r="N21" s="33"/>
      <c r="O21" s="81"/>
      <c r="P21" s="19"/>
      <c r="Q21" s="33"/>
      <c r="R21" s="81"/>
      <c r="S21" s="116" t="str">
        <f t="shared" ref="S21:AT21" si="0">IF(S20=1,"日",IF(S20=2,"月",IF(S20=3,"火",IF(S20=4,"水",IF(S20=5,"木",IF(S20=6,"金","土"))))))</f>
        <v>月</v>
      </c>
      <c r="T21" s="128" t="str">
        <f t="shared" si="0"/>
        <v>火</v>
      </c>
      <c r="U21" s="128" t="str">
        <f t="shared" si="0"/>
        <v>水</v>
      </c>
      <c r="V21" s="128" t="str">
        <f t="shared" si="0"/>
        <v>木</v>
      </c>
      <c r="W21" s="128" t="str">
        <f t="shared" si="0"/>
        <v>金</v>
      </c>
      <c r="X21" s="128" t="str">
        <f t="shared" si="0"/>
        <v>土</v>
      </c>
      <c r="Y21" s="140" t="str">
        <f t="shared" si="0"/>
        <v>日</v>
      </c>
      <c r="Z21" s="116" t="str">
        <f t="shared" si="0"/>
        <v>月</v>
      </c>
      <c r="AA21" s="128" t="str">
        <f t="shared" si="0"/>
        <v>火</v>
      </c>
      <c r="AB21" s="128" t="str">
        <f t="shared" si="0"/>
        <v>水</v>
      </c>
      <c r="AC21" s="128" t="str">
        <f t="shared" si="0"/>
        <v>木</v>
      </c>
      <c r="AD21" s="128" t="str">
        <f t="shared" si="0"/>
        <v>金</v>
      </c>
      <c r="AE21" s="128" t="str">
        <f t="shared" si="0"/>
        <v>土</v>
      </c>
      <c r="AF21" s="140" t="str">
        <f t="shared" si="0"/>
        <v>日</v>
      </c>
      <c r="AG21" s="116" t="str">
        <f t="shared" si="0"/>
        <v>月</v>
      </c>
      <c r="AH21" s="128" t="str">
        <f t="shared" si="0"/>
        <v>火</v>
      </c>
      <c r="AI21" s="128" t="str">
        <f t="shared" si="0"/>
        <v>水</v>
      </c>
      <c r="AJ21" s="128" t="str">
        <f t="shared" si="0"/>
        <v>木</v>
      </c>
      <c r="AK21" s="128" t="str">
        <f t="shared" si="0"/>
        <v>金</v>
      </c>
      <c r="AL21" s="128" t="str">
        <f t="shared" si="0"/>
        <v>土</v>
      </c>
      <c r="AM21" s="140" t="str">
        <f t="shared" si="0"/>
        <v>日</v>
      </c>
      <c r="AN21" s="116" t="str">
        <f t="shared" si="0"/>
        <v>月</v>
      </c>
      <c r="AO21" s="128" t="str">
        <f t="shared" si="0"/>
        <v>火</v>
      </c>
      <c r="AP21" s="128" t="str">
        <f t="shared" si="0"/>
        <v>水</v>
      </c>
      <c r="AQ21" s="128" t="str">
        <f t="shared" si="0"/>
        <v>木</v>
      </c>
      <c r="AR21" s="128" t="str">
        <f t="shared" si="0"/>
        <v>金</v>
      </c>
      <c r="AS21" s="128" t="str">
        <f t="shared" si="0"/>
        <v>土</v>
      </c>
      <c r="AT21" s="140" t="str">
        <f t="shared" si="0"/>
        <v>日</v>
      </c>
      <c r="AU21" s="128" t="str">
        <f>IF(AU20=1,"日",IF(AU20=2,"月",IF(AU20=3,"火",IF(AU20=4,"水",IF(AU20=5,"木",IF(AU20=6,"金",IF(AU20=0,"","土")))))))</f>
        <v/>
      </c>
      <c r="AV21" s="128" t="str">
        <f>IF(AV20=1,"日",IF(AV20=2,"月",IF(AV20=3,"火",IF(AV20=4,"水",IF(AV20=5,"木",IF(AV20=6,"金",IF(AV20=0,"","土")))))))</f>
        <v/>
      </c>
      <c r="AW21" s="128" t="str">
        <f>IF(AW20=1,"日",IF(AW20=2,"月",IF(AW20=3,"火",IF(AW20=4,"水",IF(AW20=5,"木",IF(AW20=6,"金",IF(AW20=0,"","土")))))))</f>
        <v/>
      </c>
      <c r="AX21" s="19"/>
      <c r="AY21" s="41"/>
      <c r="AZ21" s="67"/>
      <c r="BA21" s="81"/>
      <c r="BB21" s="19"/>
      <c r="BC21" s="33"/>
      <c r="BD21" s="33"/>
      <c r="BE21" s="33"/>
      <c r="BF21" s="81"/>
      <c r="BG21" s="3"/>
      <c r="BH21" s="3"/>
      <c r="BI21" s="3"/>
      <c r="BJ21" s="3"/>
      <c r="BK21" s="3"/>
      <c r="BL21" s="3"/>
      <c r="BM21" s="3"/>
      <c r="BN21" s="3"/>
      <c r="BO21" s="3"/>
      <c r="BP21" s="3"/>
      <c r="BQ21" s="3"/>
      <c r="BR21" s="3"/>
      <c r="BS21" s="3"/>
      <c r="BT21" s="3"/>
      <c r="BU21" s="3"/>
    </row>
    <row r="22" spans="1:73" ht="20.25" customHeight="1">
      <c r="A22" s="3"/>
      <c r="B22" s="7">
        <v>1</v>
      </c>
      <c r="C22" s="24" t="s">
        <v>14</v>
      </c>
      <c r="D22" s="36"/>
      <c r="E22" s="39"/>
      <c r="F22" s="48"/>
      <c r="G22" s="59" t="s">
        <v>68</v>
      </c>
      <c r="H22" s="68" t="s">
        <v>146</v>
      </c>
      <c r="I22" s="36"/>
      <c r="J22" s="36"/>
      <c r="K22" s="39"/>
      <c r="L22" s="83" t="s">
        <v>191</v>
      </c>
      <c r="M22" s="36"/>
      <c r="N22" s="36"/>
      <c r="O22" s="89"/>
      <c r="P22" s="93" t="s">
        <v>54</v>
      </c>
      <c r="Q22" s="99"/>
      <c r="R22" s="104"/>
      <c r="S22" s="117" t="s">
        <v>84</v>
      </c>
      <c r="T22" s="129" t="s">
        <v>84</v>
      </c>
      <c r="U22" s="129"/>
      <c r="V22" s="129" t="s">
        <v>84</v>
      </c>
      <c r="W22" s="129" t="s">
        <v>84</v>
      </c>
      <c r="X22" s="129"/>
      <c r="Y22" s="141" t="s">
        <v>84</v>
      </c>
      <c r="Z22" s="117" t="s">
        <v>84</v>
      </c>
      <c r="AA22" s="129" t="s">
        <v>84</v>
      </c>
      <c r="AB22" s="129"/>
      <c r="AC22" s="129" t="s">
        <v>84</v>
      </c>
      <c r="AD22" s="129" t="s">
        <v>84</v>
      </c>
      <c r="AE22" s="129"/>
      <c r="AF22" s="141" t="s">
        <v>84</v>
      </c>
      <c r="AG22" s="117" t="s">
        <v>84</v>
      </c>
      <c r="AH22" s="129" t="s">
        <v>84</v>
      </c>
      <c r="AI22" s="129"/>
      <c r="AJ22" s="129" t="s">
        <v>84</v>
      </c>
      <c r="AK22" s="129" t="s">
        <v>84</v>
      </c>
      <c r="AL22" s="129"/>
      <c r="AM22" s="141" t="s">
        <v>84</v>
      </c>
      <c r="AN22" s="117" t="s">
        <v>84</v>
      </c>
      <c r="AO22" s="129" t="s">
        <v>84</v>
      </c>
      <c r="AP22" s="129"/>
      <c r="AQ22" s="129" t="s">
        <v>84</v>
      </c>
      <c r="AR22" s="129" t="s">
        <v>84</v>
      </c>
      <c r="AS22" s="129"/>
      <c r="AT22" s="141" t="s">
        <v>84</v>
      </c>
      <c r="AU22" s="117"/>
      <c r="AV22" s="129"/>
      <c r="AW22" s="129"/>
      <c r="AX22" s="172"/>
      <c r="AY22" s="180"/>
      <c r="AZ22" s="186"/>
      <c r="BA22" s="104"/>
      <c r="BB22" s="196"/>
      <c r="BC22" s="36"/>
      <c r="BD22" s="36"/>
      <c r="BE22" s="36"/>
      <c r="BF22" s="89"/>
      <c r="BG22" s="3"/>
      <c r="BH22" s="3"/>
      <c r="BI22" s="3"/>
      <c r="BJ22" s="3"/>
      <c r="BK22" s="3"/>
      <c r="BL22" s="3"/>
      <c r="BM22" s="3"/>
      <c r="BN22" s="3"/>
      <c r="BO22" s="3"/>
      <c r="BP22" s="3"/>
      <c r="BQ22" s="3"/>
      <c r="BR22" s="3"/>
      <c r="BS22" s="3"/>
      <c r="BT22" s="3"/>
      <c r="BU22" s="3"/>
    </row>
    <row r="23" spans="1:73" ht="20.25" customHeight="1">
      <c r="A23" s="3"/>
      <c r="B23" s="8"/>
      <c r="C23" s="18"/>
      <c r="D23" s="32"/>
      <c r="E23" s="40"/>
      <c r="F23" s="49"/>
      <c r="G23" s="57"/>
      <c r="H23" s="66"/>
      <c r="I23" s="32"/>
      <c r="J23" s="32"/>
      <c r="K23" s="40"/>
      <c r="L23" s="66"/>
      <c r="M23" s="32"/>
      <c r="N23" s="32"/>
      <c r="O23" s="80"/>
      <c r="P23" s="94" t="s">
        <v>69</v>
      </c>
      <c r="Q23" s="100"/>
      <c r="R23" s="105"/>
      <c r="S23" s="118">
        <f>IF(S22="","",VLOOKUP(S22,'【記載例】シフト記号表（勤務時間帯）'!$C$6:$K$35,9,FALSE))</f>
        <v>8</v>
      </c>
      <c r="T23" s="130">
        <f>IF(T22="","",VLOOKUP(T22,'【記載例】シフト記号表（勤務時間帯）'!$C$6:$K$35,9,FALSE))</f>
        <v>8</v>
      </c>
      <c r="U23" s="130" t="str">
        <f>IF(U22="","",VLOOKUP(U22,'【記載例】シフト記号表（勤務時間帯）'!$C$6:$K$35,9,FALSE))</f>
        <v/>
      </c>
      <c r="V23" s="130">
        <f>IF(V22="","",VLOOKUP(V22,'【記載例】シフト記号表（勤務時間帯）'!$C$6:$K$35,9,FALSE))</f>
        <v>8</v>
      </c>
      <c r="W23" s="130">
        <f>IF(W22="","",VLOOKUP(W22,'【記載例】シフト記号表（勤務時間帯）'!$C$6:$K$35,9,FALSE))</f>
        <v>8</v>
      </c>
      <c r="X23" s="130" t="str">
        <f>IF(X22="","",VLOOKUP(X22,'【記載例】シフト記号表（勤務時間帯）'!$C$6:$K$35,9,FALSE))</f>
        <v/>
      </c>
      <c r="Y23" s="142">
        <f>IF(Y22="","",VLOOKUP(Y22,'【記載例】シフト記号表（勤務時間帯）'!$C$6:$K$35,9,FALSE))</f>
        <v>8</v>
      </c>
      <c r="Z23" s="118">
        <f>IF(Z22="","",VLOOKUP(Z22,'【記載例】シフト記号表（勤務時間帯）'!$C$6:$K$35,9,FALSE))</f>
        <v>8</v>
      </c>
      <c r="AA23" s="130">
        <f>IF(AA22="","",VLOOKUP(AA22,'【記載例】シフト記号表（勤務時間帯）'!$C$6:$K$35,9,FALSE))</f>
        <v>8</v>
      </c>
      <c r="AB23" s="130" t="str">
        <f>IF(AB22="","",VLOOKUP(AB22,'【記載例】シフト記号表（勤務時間帯）'!$C$6:$K$35,9,FALSE))</f>
        <v/>
      </c>
      <c r="AC23" s="130">
        <f>IF(AC22="","",VLOOKUP(AC22,'【記載例】シフト記号表（勤務時間帯）'!$C$6:$K$35,9,FALSE))</f>
        <v>8</v>
      </c>
      <c r="AD23" s="130">
        <f>IF(AD22="","",VLOOKUP(AD22,'【記載例】シフト記号表（勤務時間帯）'!$C$6:$K$35,9,FALSE))</f>
        <v>8</v>
      </c>
      <c r="AE23" s="130" t="str">
        <f>IF(AE22="","",VLOOKUP(AE22,'【記載例】シフト記号表（勤務時間帯）'!$C$6:$K$35,9,FALSE))</f>
        <v/>
      </c>
      <c r="AF23" s="142">
        <f>IF(AF22="","",VLOOKUP(AF22,'【記載例】シフト記号表（勤務時間帯）'!$C$6:$K$35,9,FALSE))</f>
        <v>8</v>
      </c>
      <c r="AG23" s="118">
        <f>IF(AG22="","",VLOOKUP(AG22,'【記載例】シフト記号表（勤務時間帯）'!$C$6:$K$35,9,FALSE))</f>
        <v>8</v>
      </c>
      <c r="AH23" s="130">
        <f>IF(AH22="","",VLOOKUP(AH22,'【記載例】シフト記号表（勤務時間帯）'!$C$6:$K$35,9,FALSE))</f>
        <v>8</v>
      </c>
      <c r="AI23" s="130" t="str">
        <f>IF(AI22="","",VLOOKUP(AI22,'【記載例】シフト記号表（勤務時間帯）'!$C$6:$K$35,9,FALSE))</f>
        <v/>
      </c>
      <c r="AJ23" s="130">
        <f>IF(AJ22="","",VLOOKUP(AJ22,'【記載例】シフト記号表（勤務時間帯）'!$C$6:$K$35,9,FALSE))</f>
        <v>8</v>
      </c>
      <c r="AK23" s="130">
        <f>IF(AK22="","",VLOOKUP(AK22,'【記載例】シフト記号表（勤務時間帯）'!$C$6:$K$35,9,FALSE))</f>
        <v>8</v>
      </c>
      <c r="AL23" s="130" t="str">
        <f>IF(AL22="","",VLOOKUP(AL22,'【記載例】シフト記号表（勤務時間帯）'!$C$6:$K$35,9,FALSE))</f>
        <v/>
      </c>
      <c r="AM23" s="142">
        <f>IF(AM22="","",VLOOKUP(AM22,'【記載例】シフト記号表（勤務時間帯）'!$C$6:$K$35,9,FALSE))</f>
        <v>8</v>
      </c>
      <c r="AN23" s="118">
        <f>IF(AN22="","",VLOOKUP(AN22,'【記載例】シフト記号表（勤務時間帯）'!$C$6:$K$35,9,FALSE))</f>
        <v>8</v>
      </c>
      <c r="AO23" s="130">
        <f>IF(AO22="","",VLOOKUP(AO22,'【記載例】シフト記号表（勤務時間帯）'!$C$6:$K$35,9,FALSE))</f>
        <v>8</v>
      </c>
      <c r="AP23" s="130" t="str">
        <f>IF(AP22="","",VLOOKUP(AP22,'【記載例】シフト記号表（勤務時間帯）'!$C$6:$K$35,9,FALSE))</f>
        <v/>
      </c>
      <c r="AQ23" s="130">
        <f>IF(AQ22="","",VLOOKUP(AQ22,'【記載例】シフト記号表（勤務時間帯）'!$C$6:$K$35,9,FALSE))</f>
        <v>8</v>
      </c>
      <c r="AR23" s="130">
        <f>IF(AR22="","",VLOOKUP(AR22,'【記載例】シフト記号表（勤務時間帯）'!$C$6:$K$35,9,FALSE))</f>
        <v>8</v>
      </c>
      <c r="AS23" s="130" t="str">
        <f>IF(AS22="","",VLOOKUP(AS22,'【記載例】シフト記号表（勤務時間帯）'!$C$6:$K$35,9,FALSE))</f>
        <v/>
      </c>
      <c r="AT23" s="142">
        <f>IF(AT22="","",VLOOKUP(AT22,'【記載例】シフト記号表（勤務時間帯）'!$C$6:$K$35,9,FALSE))</f>
        <v>8</v>
      </c>
      <c r="AU23" s="118" t="str">
        <f>IF(AU22="","",VLOOKUP(AU22,'【記載例】シフト記号表（勤務時間帯）'!$C$6:$K$35,9,FALSE))</f>
        <v/>
      </c>
      <c r="AV23" s="130" t="str">
        <f>IF(AV22="","",VLOOKUP(AV22,'【記載例】シフト記号表（勤務時間帯）'!$C$6:$K$35,9,FALSE))</f>
        <v/>
      </c>
      <c r="AW23" s="130" t="str">
        <f>IF(AW22="","",VLOOKUP(AW22,'【記載例】シフト記号表（勤務時間帯）'!$C$6:$K$35,9,FALSE))</f>
        <v/>
      </c>
      <c r="AX23" s="173">
        <f>IF($BB$3="４週",SUM(S23:AT23),IF($BB$3="暦月",SUM(S23:AW23),""))</f>
        <v>160</v>
      </c>
      <c r="AY23" s="181"/>
      <c r="AZ23" s="187">
        <f>IF($BB$3="４週",AX23/4,IF($BB$3="暦月",'【記載例】通所型サービス'!AX23/('【記載例】通所型サービス'!$BB$8/7),""))</f>
        <v>40</v>
      </c>
      <c r="BA23" s="105"/>
      <c r="BB23" s="18"/>
      <c r="BC23" s="32"/>
      <c r="BD23" s="32"/>
      <c r="BE23" s="32"/>
      <c r="BF23" s="80"/>
      <c r="BG23" s="3"/>
      <c r="BH23" s="3"/>
      <c r="BI23" s="3"/>
      <c r="BJ23" s="3"/>
      <c r="BK23" s="3"/>
      <c r="BL23" s="3"/>
      <c r="BM23" s="3"/>
      <c r="BN23" s="3"/>
      <c r="BO23" s="3"/>
      <c r="BP23" s="3"/>
      <c r="BQ23" s="3"/>
      <c r="BR23" s="3"/>
      <c r="BS23" s="3"/>
      <c r="BT23" s="3"/>
      <c r="BU23" s="3"/>
    </row>
    <row r="24" spans="1:73" ht="20.25" customHeight="1">
      <c r="A24" s="3"/>
      <c r="B24" s="11"/>
      <c r="C24" s="25"/>
      <c r="D24" s="37"/>
      <c r="E24" s="42"/>
      <c r="F24" s="50" t="str">
        <f>C22</f>
        <v>管理者</v>
      </c>
      <c r="G24" s="57"/>
      <c r="H24" s="69"/>
      <c r="I24" s="37"/>
      <c r="J24" s="37"/>
      <c r="K24" s="42"/>
      <c r="L24" s="66"/>
      <c r="M24" s="88"/>
      <c r="N24" s="88"/>
      <c r="O24" s="80"/>
      <c r="P24" s="95" t="s">
        <v>36</v>
      </c>
      <c r="Q24" s="101"/>
      <c r="R24" s="106"/>
      <c r="S24" s="119">
        <f>IF(S22="","",VLOOKUP(S22,'【記載例】シフト記号表（勤務時間帯）'!$C$6:$U$35,19,FALSE))</f>
        <v>7</v>
      </c>
      <c r="T24" s="131">
        <f>IF(T22="","",VLOOKUP(T22,'【記載例】シフト記号表（勤務時間帯）'!$C$6:$U$35,19,FALSE))</f>
        <v>7</v>
      </c>
      <c r="U24" s="131" t="str">
        <f>IF(U22="","",VLOOKUP(U22,'【記載例】シフト記号表（勤務時間帯）'!$C$6:$U$35,19,FALSE))</f>
        <v/>
      </c>
      <c r="V24" s="131">
        <f>IF(V22="","",VLOOKUP(V22,'【記載例】シフト記号表（勤務時間帯）'!$C$6:$U$35,19,FALSE))</f>
        <v>7</v>
      </c>
      <c r="W24" s="131">
        <f>IF(W22="","",VLOOKUP(W22,'【記載例】シフト記号表（勤務時間帯）'!$C$6:$U$35,19,FALSE))</f>
        <v>7</v>
      </c>
      <c r="X24" s="131" t="str">
        <f>IF(X22="","",VLOOKUP(X22,'【記載例】シフト記号表（勤務時間帯）'!$C$6:$U$35,19,FALSE))</f>
        <v/>
      </c>
      <c r="Y24" s="143">
        <f>IF(Y22="","",VLOOKUP(Y22,'【記載例】シフト記号表（勤務時間帯）'!$C$6:$U$35,19,FALSE))</f>
        <v>7</v>
      </c>
      <c r="Z24" s="119">
        <f>IF(Z22="","",VLOOKUP(Z22,'【記載例】シフト記号表（勤務時間帯）'!$C$6:$U$35,19,FALSE))</f>
        <v>7</v>
      </c>
      <c r="AA24" s="131">
        <f>IF(AA22="","",VLOOKUP(AA22,'【記載例】シフト記号表（勤務時間帯）'!$C$6:$U$35,19,FALSE))</f>
        <v>7</v>
      </c>
      <c r="AB24" s="131" t="str">
        <f>IF(AB22="","",VLOOKUP(AB22,'【記載例】シフト記号表（勤務時間帯）'!$C$6:$U$35,19,FALSE))</f>
        <v/>
      </c>
      <c r="AC24" s="131">
        <f>IF(AC22="","",VLOOKUP(AC22,'【記載例】シフト記号表（勤務時間帯）'!$C$6:$U$35,19,FALSE))</f>
        <v>7</v>
      </c>
      <c r="AD24" s="131">
        <f>IF(AD22="","",VLOOKUP(AD22,'【記載例】シフト記号表（勤務時間帯）'!$C$6:$U$35,19,FALSE))</f>
        <v>7</v>
      </c>
      <c r="AE24" s="131" t="str">
        <f>IF(AE22="","",VLOOKUP(AE22,'【記載例】シフト記号表（勤務時間帯）'!$C$6:$U$35,19,FALSE))</f>
        <v/>
      </c>
      <c r="AF24" s="143">
        <f>IF(AF22="","",VLOOKUP(AF22,'【記載例】シフト記号表（勤務時間帯）'!$C$6:$U$35,19,FALSE))</f>
        <v>7</v>
      </c>
      <c r="AG24" s="119">
        <f>IF(AG22="","",VLOOKUP(AG22,'【記載例】シフト記号表（勤務時間帯）'!$C$6:$U$35,19,FALSE))</f>
        <v>7</v>
      </c>
      <c r="AH24" s="131">
        <f>IF(AH22="","",VLOOKUP(AH22,'【記載例】シフト記号表（勤務時間帯）'!$C$6:$U$35,19,FALSE))</f>
        <v>7</v>
      </c>
      <c r="AI24" s="131" t="str">
        <f>IF(AI22="","",VLOOKUP(AI22,'【記載例】シフト記号表（勤務時間帯）'!$C$6:$U$35,19,FALSE))</f>
        <v/>
      </c>
      <c r="AJ24" s="131">
        <f>IF(AJ22="","",VLOOKUP(AJ22,'【記載例】シフト記号表（勤務時間帯）'!$C$6:$U$35,19,FALSE))</f>
        <v>7</v>
      </c>
      <c r="AK24" s="131">
        <f>IF(AK22="","",VLOOKUP(AK22,'【記載例】シフト記号表（勤務時間帯）'!$C$6:$U$35,19,FALSE))</f>
        <v>7</v>
      </c>
      <c r="AL24" s="131" t="str">
        <f>IF(AL22="","",VLOOKUP(AL22,'【記載例】シフト記号表（勤務時間帯）'!$C$6:$U$35,19,FALSE))</f>
        <v/>
      </c>
      <c r="AM24" s="143">
        <f>IF(AM22="","",VLOOKUP(AM22,'【記載例】シフト記号表（勤務時間帯）'!$C$6:$U$35,19,FALSE))</f>
        <v>7</v>
      </c>
      <c r="AN24" s="119">
        <f>IF(AN22="","",VLOOKUP(AN22,'【記載例】シフト記号表（勤務時間帯）'!$C$6:$U$35,19,FALSE))</f>
        <v>7</v>
      </c>
      <c r="AO24" s="131">
        <f>IF(AO22="","",VLOOKUP(AO22,'【記載例】シフト記号表（勤務時間帯）'!$C$6:$U$35,19,FALSE))</f>
        <v>7</v>
      </c>
      <c r="AP24" s="131" t="str">
        <f>IF(AP22="","",VLOOKUP(AP22,'【記載例】シフト記号表（勤務時間帯）'!$C$6:$U$35,19,FALSE))</f>
        <v/>
      </c>
      <c r="AQ24" s="131">
        <f>IF(AQ22="","",VLOOKUP(AQ22,'【記載例】シフト記号表（勤務時間帯）'!$C$6:$U$35,19,FALSE))</f>
        <v>7</v>
      </c>
      <c r="AR24" s="131">
        <f>IF(AR22="","",VLOOKUP(AR22,'【記載例】シフト記号表（勤務時間帯）'!$C$6:$U$35,19,FALSE))</f>
        <v>7</v>
      </c>
      <c r="AS24" s="131" t="str">
        <f>IF(AS22="","",VLOOKUP(AS22,'【記載例】シフト記号表（勤務時間帯）'!$C$6:$U$35,19,FALSE))</f>
        <v/>
      </c>
      <c r="AT24" s="143">
        <f>IF(AT22="","",VLOOKUP(AT22,'【記載例】シフト記号表（勤務時間帯）'!$C$6:$U$35,19,FALSE))</f>
        <v>7</v>
      </c>
      <c r="AU24" s="119" t="str">
        <f>IF(AU22="","",VLOOKUP(AU22,'【記載例】シフト記号表（勤務時間帯）'!$C$6:$U$35,19,FALSE))</f>
        <v/>
      </c>
      <c r="AV24" s="131" t="str">
        <f>IF(AV22="","",VLOOKUP(AV22,'【記載例】シフト記号表（勤務時間帯）'!$C$6:$U$35,19,FALSE))</f>
        <v/>
      </c>
      <c r="AW24" s="131" t="str">
        <f>IF(AW22="","",VLOOKUP(AW22,'【記載例】シフト記号表（勤務時間帯）'!$C$6:$U$35,19,FALSE))</f>
        <v/>
      </c>
      <c r="AX24" s="174">
        <f>IF($BB$3="４週",SUM(S24:AT24),IF($BB$3="暦月",SUM(S24:AW24),""))</f>
        <v>140</v>
      </c>
      <c r="AY24" s="182"/>
      <c r="AZ24" s="188">
        <f>IF($BB$3="４週",AX24/4,IF($BB$3="暦月",'【記載例】通所型サービス'!AX24/('【記載例】通所型サービス'!$BB$8/7),""))</f>
        <v>35</v>
      </c>
      <c r="BA24" s="106"/>
      <c r="BB24" s="25"/>
      <c r="BC24" s="37"/>
      <c r="BD24" s="37"/>
      <c r="BE24" s="37"/>
      <c r="BF24" s="91"/>
      <c r="BG24" s="3"/>
      <c r="BH24" s="3"/>
      <c r="BI24" s="3"/>
      <c r="BJ24" s="3"/>
      <c r="BK24" s="3"/>
      <c r="BL24" s="3"/>
      <c r="BM24" s="3"/>
      <c r="BN24" s="3"/>
      <c r="BO24" s="3"/>
      <c r="BP24" s="3"/>
      <c r="BQ24" s="3"/>
      <c r="BR24" s="3"/>
      <c r="BS24" s="3"/>
      <c r="BT24" s="3"/>
      <c r="BU24" s="3"/>
    </row>
    <row r="25" spans="1:73" ht="20.25" customHeight="1">
      <c r="A25" s="3"/>
      <c r="B25" s="283">
        <f>B22+1</f>
        <v>2</v>
      </c>
      <c r="C25" s="26" t="s">
        <v>57</v>
      </c>
      <c r="D25" s="38"/>
      <c r="E25" s="43"/>
      <c r="F25" s="51"/>
      <c r="G25" s="51" t="s">
        <v>68</v>
      </c>
      <c r="H25" s="70" t="s">
        <v>165</v>
      </c>
      <c r="I25" s="38"/>
      <c r="J25" s="38"/>
      <c r="K25" s="43"/>
      <c r="L25" s="84" t="s">
        <v>191</v>
      </c>
      <c r="M25" s="38"/>
      <c r="N25" s="38"/>
      <c r="O25" s="90"/>
      <c r="P25" s="96" t="s">
        <v>54</v>
      </c>
      <c r="Q25" s="102"/>
      <c r="R25" s="107"/>
      <c r="S25" s="117"/>
      <c r="T25" s="129" t="s">
        <v>84</v>
      </c>
      <c r="U25" s="129" t="s">
        <v>84</v>
      </c>
      <c r="V25" s="129" t="s">
        <v>84</v>
      </c>
      <c r="W25" s="129" t="s">
        <v>84</v>
      </c>
      <c r="X25" s="129" t="s">
        <v>84</v>
      </c>
      <c r="Y25" s="141"/>
      <c r="Z25" s="117"/>
      <c r="AA25" s="129" t="s">
        <v>84</v>
      </c>
      <c r="AB25" s="129" t="s">
        <v>84</v>
      </c>
      <c r="AC25" s="129" t="s">
        <v>84</v>
      </c>
      <c r="AD25" s="129" t="s">
        <v>84</v>
      </c>
      <c r="AE25" s="129" t="s">
        <v>84</v>
      </c>
      <c r="AF25" s="141"/>
      <c r="AG25" s="117"/>
      <c r="AH25" s="129" t="s">
        <v>84</v>
      </c>
      <c r="AI25" s="129" t="s">
        <v>84</v>
      </c>
      <c r="AJ25" s="129" t="s">
        <v>84</v>
      </c>
      <c r="AK25" s="129" t="s">
        <v>84</v>
      </c>
      <c r="AL25" s="129" t="s">
        <v>84</v>
      </c>
      <c r="AM25" s="141"/>
      <c r="AN25" s="117"/>
      <c r="AO25" s="129" t="s">
        <v>84</v>
      </c>
      <c r="AP25" s="129" t="s">
        <v>84</v>
      </c>
      <c r="AQ25" s="129" t="s">
        <v>84</v>
      </c>
      <c r="AR25" s="129" t="s">
        <v>84</v>
      </c>
      <c r="AS25" s="129" t="s">
        <v>84</v>
      </c>
      <c r="AT25" s="141"/>
      <c r="AU25" s="117"/>
      <c r="AV25" s="129"/>
      <c r="AW25" s="129"/>
      <c r="AX25" s="175"/>
      <c r="AY25" s="183"/>
      <c r="AZ25" s="189"/>
      <c r="BA25" s="107"/>
      <c r="BB25" s="197"/>
      <c r="BC25" s="38"/>
      <c r="BD25" s="38"/>
      <c r="BE25" s="38"/>
      <c r="BF25" s="90"/>
      <c r="BG25" s="3"/>
      <c r="BH25" s="3"/>
      <c r="BI25" s="3"/>
      <c r="BJ25" s="3"/>
      <c r="BK25" s="3"/>
      <c r="BL25" s="3"/>
      <c r="BM25" s="3"/>
      <c r="BN25" s="3"/>
      <c r="BO25" s="3"/>
      <c r="BP25" s="3"/>
      <c r="BQ25" s="3"/>
      <c r="BR25" s="3"/>
      <c r="BS25" s="3"/>
      <c r="BT25" s="3"/>
      <c r="BU25" s="3"/>
    </row>
    <row r="26" spans="1:73" ht="20.25" customHeight="1">
      <c r="A26" s="3"/>
      <c r="B26" s="8"/>
      <c r="C26" s="18"/>
      <c r="D26" s="32"/>
      <c r="E26" s="40"/>
      <c r="F26" s="49"/>
      <c r="G26" s="57"/>
      <c r="H26" s="66"/>
      <c r="I26" s="32"/>
      <c r="J26" s="32"/>
      <c r="K26" s="40"/>
      <c r="L26" s="66"/>
      <c r="M26" s="32"/>
      <c r="N26" s="32"/>
      <c r="O26" s="80"/>
      <c r="P26" s="94" t="s">
        <v>69</v>
      </c>
      <c r="Q26" s="100"/>
      <c r="R26" s="105"/>
      <c r="S26" s="118" t="str">
        <f>IF(S25="","",VLOOKUP(S25,'【記載例】シフト記号表（勤務時間帯）'!$C$6:$K$35,9,FALSE))</f>
        <v/>
      </c>
      <c r="T26" s="130">
        <f>IF(T25="","",VLOOKUP(T25,'【記載例】シフト記号表（勤務時間帯）'!$C$6:$K$35,9,FALSE))</f>
        <v>8</v>
      </c>
      <c r="U26" s="130">
        <f>IF(U25="","",VLOOKUP(U25,'【記載例】シフト記号表（勤務時間帯）'!$C$6:$K$35,9,FALSE))</f>
        <v>8</v>
      </c>
      <c r="V26" s="130">
        <f>IF(V25="","",VLOOKUP(V25,'【記載例】シフト記号表（勤務時間帯）'!$C$6:$K$35,9,FALSE))</f>
        <v>8</v>
      </c>
      <c r="W26" s="130">
        <f>IF(W25="","",VLOOKUP(W25,'【記載例】シフト記号表（勤務時間帯）'!$C$6:$K$35,9,FALSE))</f>
        <v>8</v>
      </c>
      <c r="X26" s="130">
        <f>IF(X25="","",VLOOKUP(X25,'【記載例】シフト記号表（勤務時間帯）'!$C$6:$K$35,9,FALSE))</f>
        <v>8</v>
      </c>
      <c r="Y26" s="142" t="str">
        <f>IF(Y25="","",VLOOKUP(Y25,'【記載例】シフト記号表（勤務時間帯）'!$C$6:$K$35,9,FALSE))</f>
        <v/>
      </c>
      <c r="Z26" s="118" t="str">
        <f>IF(Z25="","",VLOOKUP(Z25,'【記載例】シフト記号表（勤務時間帯）'!$C$6:$K$35,9,FALSE))</f>
        <v/>
      </c>
      <c r="AA26" s="130">
        <f>IF(AA25="","",VLOOKUP(AA25,'【記載例】シフト記号表（勤務時間帯）'!$C$6:$K$35,9,FALSE))</f>
        <v>8</v>
      </c>
      <c r="AB26" s="130">
        <f>IF(AB25="","",VLOOKUP(AB25,'【記載例】シフト記号表（勤務時間帯）'!$C$6:$K$35,9,FALSE))</f>
        <v>8</v>
      </c>
      <c r="AC26" s="130">
        <f>IF(AC25="","",VLOOKUP(AC25,'【記載例】シフト記号表（勤務時間帯）'!$C$6:$K$35,9,FALSE))</f>
        <v>8</v>
      </c>
      <c r="AD26" s="130">
        <f>IF(AD25="","",VLOOKUP(AD25,'【記載例】シフト記号表（勤務時間帯）'!$C$6:$K$35,9,FALSE))</f>
        <v>8</v>
      </c>
      <c r="AE26" s="130">
        <f>IF(AE25="","",VLOOKUP(AE25,'【記載例】シフト記号表（勤務時間帯）'!$C$6:$K$35,9,FALSE))</f>
        <v>8</v>
      </c>
      <c r="AF26" s="142" t="str">
        <f>IF(AF25="","",VLOOKUP(AF25,'【記載例】シフト記号表（勤務時間帯）'!$C$6:$K$35,9,FALSE))</f>
        <v/>
      </c>
      <c r="AG26" s="118" t="str">
        <f>IF(AG25="","",VLOOKUP(AG25,'【記載例】シフト記号表（勤務時間帯）'!$C$6:$K$35,9,FALSE))</f>
        <v/>
      </c>
      <c r="AH26" s="130">
        <f>IF(AH25="","",VLOOKUP(AH25,'【記載例】シフト記号表（勤務時間帯）'!$C$6:$K$35,9,FALSE))</f>
        <v>8</v>
      </c>
      <c r="AI26" s="130">
        <f>IF(AI25="","",VLOOKUP(AI25,'【記載例】シフト記号表（勤務時間帯）'!$C$6:$K$35,9,FALSE))</f>
        <v>8</v>
      </c>
      <c r="AJ26" s="130">
        <f>IF(AJ25="","",VLOOKUP(AJ25,'【記載例】シフト記号表（勤務時間帯）'!$C$6:$K$35,9,FALSE))</f>
        <v>8</v>
      </c>
      <c r="AK26" s="130">
        <f>IF(AK25="","",VLOOKUP(AK25,'【記載例】シフト記号表（勤務時間帯）'!$C$6:$K$35,9,FALSE))</f>
        <v>8</v>
      </c>
      <c r="AL26" s="130">
        <f>IF(AL25="","",VLOOKUP(AL25,'【記載例】シフト記号表（勤務時間帯）'!$C$6:$K$35,9,FALSE))</f>
        <v>8</v>
      </c>
      <c r="AM26" s="142" t="str">
        <f>IF(AM25="","",VLOOKUP(AM25,'【記載例】シフト記号表（勤務時間帯）'!$C$6:$K$35,9,FALSE))</f>
        <v/>
      </c>
      <c r="AN26" s="118" t="str">
        <f>IF(AN25="","",VLOOKUP(AN25,'【記載例】シフト記号表（勤務時間帯）'!$C$6:$K$35,9,FALSE))</f>
        <v/>
      </c>
      <c r="AO26" s="130">
        <f>IF(AO25="","",VLOOKUP(AO25,'【記載例】シフト記号表（勤務時間帯）'!$C$6:$K$35,9,FALSE))</f>
        <v>8</v>
      </c>
      <c r="AP26" s="130">
        <f>IF(AP25="","",VLOOKUP(AP25,'【記載例】シフト記号表（勤務時間帯）'!$C$6:$K$35,9,FALSE))</f>
        <v>8</v>
      </c>
      <c r="AQ26" s="130">
        <f>IF(AQ25="","",VLOOKUP(AQ25,'【記載例】シフト記号表（勤務時間帯）'!$C$6:$K$35,9,FALSE))</f>
        <v>8</v>
      </c>
      <c r="AR26" s="130">
        <f>IF(AR25="","",VLOOKUP(AR25,'【記載例】シフト記号表（勤務時間帯）'!$C$6:$K$35,9,FALSE))</f>
        <v>8</v>
      </c>
      <c r="AS26" s="130">
        <f>IF(AS25="","",VLOOKUP(AS25,'【記載例】シフト記号表（勤務時間帯）'!$C$6:$K$35,9,FALSE))</f>
        <v>8</v>
      </c>
      <c r="AT26" s="142" t="str">
        <f>IF(AT25="","",VLOOKUP(AT25,'【記載例】シフト記号表（勤務時間帯）'!$C$6:$K$35,9,FALSE))</f>
        <v/>
      </c>
      <c r="AU26" s="118" t="str">
        <f>IF(AU25="","",VLOOKUP(AU25,'【記載例】シフト記号表（勤務時間帯）'!$C$6:$K$35,9,FALSE))</f>
        <v/>
      </c>
      <c r="AV26" s="130" t="str">
        <f>IF(AV25="","",VLOOKUP(AV25,'【記載例】シフト記号表（勤務時間帯）'!$C$6:$K$35,9,FALSE))</f>
        <v/>
      </c>
      <c r="AW26" s="130" t="str">
        <f>IF(AW25="","",VLOOKUP(AW25,'【記載例】シフト記号表（勤務時間帯）'!$C$6:$K$35,9,FALSE))</f>
        <v/>
      </c>
      <c r="AX26" s="173">
        <f>IF($BB$3="４週",SUM(S26:AT26),IF($BB$3="暦月",SUM(S26:AW26),""))</f>
        <v>160</v>
      </c>
      <c r="AY26" s="181"/>
      <c r="AZ26" s="187">
        <f>IF($BB$3="４週",AX26/4,IF($BB$3="暦月",'【記載例】通所型サービス'!AX26/('【記載例】通所型サービス'!$BB$8/7),""))</f>
        <v>40</v>
      </c>
      <c r="BA26" s="105"/>
      <c r="BB26" s="18"/>
      <c r="BC26" s="32"/>
      <c r="BD26" s="32"/>
      <c r="BE26" s="32"/>
      <c r="BF26" s="80"/>
      <c r="BG26" s="3"/>
      <c r="BH26" s="3"/>
      <c r="BI26" s="3"/>
      <c r="BJ26" s="3"/>
      <c r="BK26" s="3"/>
      <c r="BL26" s="3"/>
      <c r="BM26" s="3"/>
      <c r="BN26" s="3"/>
      <c r="BO26" s="3"/>
      <c r="BP26" s="3"/>
      <c r="BQ26" s="3"/>
      <c r="BR26" s="3"/>
      <c r="BS26" s="3"/>
      <c r="BT26" s="3"/>
      <c r="BU26" s="3"/>
    </row>
    <row r="27" spans="1:73" ht="20.25" customHeight="1">
      <c r="A27" s="3"/>
      <c r="B27" s="11"/>
      <c r="C27" s="25"/>
      <c r="D27" s="37"/>
      <c r="E27" s="42"/>
      <c r="F27" s="49" t="str">
        <f>C25</f>
        <v>生活相談員</v>
      </c>
      <c r="G27" s="60"/>
      <c r="H27" s="69"/>
      <c r="I27" s="37"/>
      <c r="J27" s="37"/>
      <c r="K27" s="42"/>
      <c r="L27" s="69"/>
      <c r="M27" s="37"/>
      <c r="N27" s="37"/>
      <c r="O27" s="91"/>
      <c r="P27" s="95" t="s">
        <v>36</v>
      </c>
      <c r="Q27" s="101"/>
      <c r="R27" s="106"/>
      <c r="S27" s="119" t="str">
        <f>IF(S25="","",VLOOKUP(S25,'【記載例】シフト記号表（勤務時間帯）'!$C$6:$U$35,19,FALSE))</f>
        <v/>
      </c>
      <c r="T27" s="131">
        <f>IF(T25="","",VLOOKUP(T25,'【記載例】シフト記号表（勤務時間帯）'!$C$6:$U$35,19,FALSE))</f>
        <v>7</v>
      </c>
      <c r="U27" s="131">
        <f>IF(U25="","",VLOOKUP(U25,'【記載例】シフト記号表（勤務時間帯）'!$C$6:$U$35,19,FALSE))</f>
        <v>7</v>
      </c>
      <c r="V27" s="131">
        <f>IF(V25="","",VLOOKUP(V25,'【記載例】シフト記号表（勤務時間帯）'!$C$6:$U$35,19,FALSE))</f>
        <v>7</v>
      </c>
      <c r="W27" s="131">
        <f>IF(W25="","",VLOOKUP(W25,'【記載例】シフト記号表（勤務時間帯）'!$C$6:$U$35,19,FALSE))</f>
        <v>7</v>
      </c>
      <c r="X27" s="131">
        <f>IF(X25="","",VLOOKUP(X25,'【記載例】シフト記号表（勤務時間帯）'!$C$6:$U$35,19,FALSE))</f>
        <v>7</v>
      </c>
      <c r="Y27" s="143" t="str">
        <f>IF(Y25="","",VLOOKUP(Y25,'【記載例】シフト記号表（勤務時間帯）'!$C$6:$U$35,19,FALSE))</f>
        <v/>
      </c>
      <c r="Z27" s="119" t="str">
        <f>IF(Z25="","",VLOOKUP(Z25,'【記載例】シフト記号表（勤務時間帯）'!$C$6:$U$35,19,FALSE))</f>
        <v/>
      </c>
      <c r="AA27" s="131">
        <f>IF(AA25="","",VLOOKUP(AA25,'【記載例】シフト記号表（勤務時間帯）'!$C$6:$U$35,19,FALSE))</f>
        <v>7</v>
      </c>
      <c r="AB27" s="131">
        <f>IF(AB25="","",VLOOKUP(AB25,'【記載例】シフト記号表（勤務時間帯）'!$C$6:$U$35,19,FALSE))</f>
        <v>7</v>
      </c>
      <c r="AC27" s="131">
        <f>IF(AC25="","",VLOOKUP(AC25,'【記載例】シフト記号表（勤務時間帯）'!$C$6:$U$35,19,FALSE))</f>
        <v>7</v>
      </c>
      <c r="AD27" s="131">
        <f>IF(AD25="","",VLOOKUP(AD25,'【記載例】シフト記号表（勤務時間帯）'!$C$6:$U$35,19,FALSE))</f>
        <v>7</v>
      </c>
      <c r="AE27" s="131">
        <f>IF(AE25="","",VLOOKUP(AE25,'【記載例】シフト記号表（勤務時間帯）'!$C$6:$U$35,19,FALSE))</f>
        <v>7</v>
      </c>
      <c r="AF27" s="143" t="str">
        <f>IF(AF25="","",VLOOKUP(AF25,'【記載例】シフト記号表（勤務時間帯）'!$C$6:$U$35,19,FALSE))</f>
        <v/>
      </c>
      <c r="AG27" s="119" t="str">
        <f>IF(AG25="","",VLOOKUP(AG25,'【記載例】シフト記号表（勤務時間帯）'!$C$6:$U$35,19,FALSE))</f>
        <v/>
      </c>
      <c r="AH27" s="131">
        <f>IF(AH25="","",VLOOKUP(AH25,'【記載例】シフト記号表（勤務時間帯）'!$C$6:$U$35,19,FALSE))</f>
        <v>7</v>
      </c>
      <c r="AI27" s="131">
        <f>IF(AI25="","",VLOOKUP(AI25,'【記載例】シフト記号表（勤務時間帯）'!$C$6:$U$35,19,FALSE))</f>
        <v>7</v>
      </c>
      <c r="AJ27" s="131">
        <f>IF(AJ25="","",VLOOKUP(AJ25,'【記載例】シフト記号表（勤務時間帯）'!$C$6:$U$35,19,FALSE))</f>
        <v>7</v>
      </c>
      <c r="AK27" s="131">
        <f>IF(AK25="","",VLOOKUP(AK25,'【記載例】シフト記号表（勤務時間帯）'!$C$6:$U$35,19,FALSE))</f>
        <v>7</v>
      </c>
      <c r="AL27" s="131">
        <f>IF(AL25="","",VLOOKUP(AL25,'【記載例】シフト記号表（勤務時間帯）'!$C$6:$U$35,19,FALSE))</f>
        <v>7</v>
      </c>
      <c r="AM27" s="143" t="str">
        <f>IF(AM25="","",VLOOKUP(AM25,'【記載例】シフト記号表（勤務時間帯）'!$C$6:$U$35,19,FALSE))</f>
        <v/>
      </c>
      <c r="AN27" s="119" t="str">
        <f>IF(AN25="","",VLOOKUP(AN25,'【記載例】シフト記号表（勤務時間帯）'!$C$6:$U$35,19,FALSE))</f>
        <v/>
      </c>
      <c r="AO27" s="131">
        <f>IF(AO25="","",VLOOKUP(AO25,'【記載例】シフト記号表（勤務時間帯）'!$C$6:$U$35,19,FALSE))</f>
        <v>7</v>
      </c>
      <c r="AP27" s="131">
        <f>IF(AP25="","",VLOOKUP(AP25,'【記載例】シフト記号表（勤務時間帯）'!$C$6:$U$35,19,FALSE))</f>
        <v>7</v>
      </c>
      <c r="AQ27" s="131">
        <f>IF(AQ25="","",VLOOKUP(AQ25,'【記載例】シフト記号表（勤務時間帯）'!$C$6:$U$35,19,FALSE))</f>
        <v>7</v>
      </c>
      <c r="AR27" s="131">
        <f>IF(AR25="","",VLOOKUP(AR25,'【記載例】シフト記号表（勤務時間帯）'!$C$6:$U$35,19,FALSE))</f>
        <v>7</v>
      </c>
      <c r="AS27" s="131">
        <f>IF(AS25="","",VLOOKUP(AS25,'【記載例】シフト記号表（勤務時間帯）'!$C$6:$U$35,19,FALSE))</f>
        <v>7</v>
      </c>
      <c r="AT27" s="143" t="str">
        <f>IF(AT25="","",VLOOKUP(AT25,'【記載例】シフト記号表（勤務時間帯）'!$C$6:$U$35,19,FALSE))</f>
        <v/>
      </c>
      <c r="AU27" s="119" t="str">
        <f>IF(AU25="","",VLOOKUP(AU25,'【記載例】シフト記号表（勤務時間帯）'!$C$6:$U$35,19,FALSE))</f>
        <v/>
      </c>
      <c r="AV27" s="131" t="str">
        <f>IF(AV25="","",VLOOKUP(AV25,'【記載例】シフト記号表（勤務時間帯）'!$C$6:$U$35,19,FALSE))</f>
        <v/>
      </c>
      <c r="AW27" s="131" t="str">
        <f>IF(AW25="","",VLOOKUP(AW25,'【記載例】シフト記号表（勤務時間帯）'!$C$6:$U$35,19,FALSE))</f>
        <v/>
      </c>
      <c r="AX27" s="174">
        <f>IF($BB$3="４週",SUM(S27:AT27),IF($BB$3="暦月",SUM(S27:AW27),""))</f>
        <v>140</v>
      </c>
      <c r="AY27" s="182"/>
      <c r="AZ27" s="188">
        <f>IF($BB$3="４週",AX27/4,IF($BB$3="暦月",'【記載例】通所型サービス'!AX27/('【記載例】通所型サービス'!$BB$8/7),""))</f>
        <v>35</v>
      </c>
      <c r="BA27" s="106"/>
      <c r="BB27" s="25"/>
      <c r="BC27" s="37"/>
      <c r="BD27" s="37"/>
      <c r="BE27" s="37"/>
      <c r="BF27" s="91"/>
      <c r="BG27" s="3"/>
      <c r="BH27" s="3"/>
      <c r="BI27" s="3"/>
      <c r="BJ27" s="3"/>
      <c r="BK27" s="3"/>
      <c r="BL27" s="3"/>
      <c r="BM27" s="3"/>
      <c r="BN27" s="3"/>
      <c r="BO27" s="3"/>
      <c r="BP27" s="3"/>
      <c r="BQ27" s="3"/>
      <c r="BR27" s="3"/>
      <c r="BS27" s="3"/>
      <c r="BT27" s="3"/>
      <c r="BU27" s="3"/>
    </row>
    <row r="28" spans="1:73" ht="20.25" customHeight="1">
      <c r="A28" s="3"/>
      <c r="B28" s="283">
        <f>B25+1</f>
        <v>3</v>
      </c>
      <c r="C28" s="27" t="s">
        <v>57</v>
      </c>
      <c r="D28" s="38"/>
      <c r="E28" s="43"/>
      <c r="F28" s="51"/>
      <c r="G28" s="51" t="s">
        <v>134</v>
      </c>
      <c r="H28" s="70" t="s">
        <v>170</v>
      </c>
      <c r="I28" s="38"/>
      <c r="J28" s="38"/>
      <c r="K28" s="43"/>
      <c r="L28" s="84" t="s">
        <v>191</v>
      </c>
      <c r="M28" s="38"/>
      <c r="N28" s="38"/>
      <c r="O28" s="90"/>
      <c r="P28" s="96" t="s">
        <v>54</v>
      </c>
      <c r="Q28" s="102"/>
      <c r="R28" s="107"/>
      <c r="S28" s="117" t="s">
        <v>84</v>
      </c>
      <c r="T28" s="129"/>
      <c r="U28" s="129"/>
      <c r="V28" s="129"/>
      <c r="W28" s="129"/>
      <c r="X28" s="129"/>
      <c r="Y28" s="141" t="s">
        <v>84</v>
      </c>
      <c r="Z28" s="117" t="s">
        <v>84</v>
      </c>
      <c r="AA28" s="129"/>
      <c r="AB28" s="129"/>
      <c r="AC28" s="129"/>
      <c r="AD28" s="129"/>
      <c r="AE28" s="129"/>
      <c r="AF28" s="141" t="s">
        <v>84</v>
      </c>
      <c r="AG28" s="117" t="s">
        <v>84</v>
      </c>
      <c r="AH28" s="129"/>
      <c r="AI28" s="129"/>
      <c r="AJ28" s="129"/>
      <c r="AK28" s="129"/>
      <c r="AL28" s="129"/>
      <c r="AM28" s="141" t="s">
        <v>84</v>
      </c>
      <c r="AN28" s="117" t="s">
        <v>84</v>
      </c>
      <c r="AO28" s="129"/>
      <c r="AP28" s="129"/>
      <c r="AQ28" s="129"/>
      <c r="AR28" s="129"/>
      <c r="AS28" s="129"/>
      <c r="AT28" s="141" t="s">
        <v>84</v>
      </c>
      <c r="AU28" s="117"/>
      <c r="AV28" s="129"/>
      <c r="AW28" s="129"/>
      <c r="AX28" s="175"/>
      <c r="AY28" s="183"/>
      <c r="AZ28" s="189"/>
      <c r="BA28" s="107"/>
      <c r="BB28" s="197" t="s">
        <v>75</v>
      </c>
      <c r="BC28" s="38"/>
      <c r="BD28" s="38"/>
      <c r="BE28" s="38"/>
      <c r="BF28" s="90"/>
      <c r="BG28" s="3"/>
      <c r="BH28" s="3"/>
      <c r="BI28" s="3"/>
      <c r="BJ28" s="3"/>
      <c r="BK28" s="3"/>
      <c r="BL28" s="3"/>
      <c r="BM28" s="3"/>
      <c r="BN28" s="3"/>
      <c r="BO28" s="3"/>
      <c r="BP28" s="3"/>
      <c r="BQ28" s="3"/>
      <c r="BR28" s="3"/>
      <c r="BS28" s="3"/>
      <c r="BT28" s="3"/>
      <c r="BU28" s="3"/>
    </row>
    <row r="29" spans="1:73" ht="20.25" customHeight="1">
      <c r="A29" s="3"/>
      <c r="B29" s="8"/>
      <c r="C29" s="18"/>
      <c r="D29" s="32"/>
      <c r="E29" s="40"/>
      <c r="F29" s="49"/>
      <c r="G29" s="57"/>
      <c r="H29" s="66"/>
      <c r="I29" s="32"/>
      <c r="J29" s="32"/>
      <c r="K29" s="40"/>
      <c r="L29" s="66"/>
      <c r="M29" s="32"/>
      <c r="N29" s="32"/>
      <c r="O29" s="80"/>
      <c r="P29" s="94" t="s">
        <v>69</v>
      </c>
      <c r="Q29" s="100"/>
      <c r="R29" s="105"/>
      <c r="S29" s="118">
        <f>IF(S28="","",VLOOKUP(S28,'【記載例】シフト記号表（勤務時間帯）'!$C$6:$K$35,9,FALSE))</f>
        <v>8</v>
      </c>
      <c r="T29" s="130" t="str">
        <f>IF(T28="","",VLOOKUP(T28,'【記載例】シフト記号表（勤務時間帯）'!$C$6:$K$35,9,FALSE))</f>
        <v/>
      </c>
      <c r="U29" s="130" t="str">
        <f>IF(U28="","",VLOOKUP(U28,'【記載例】シフト記号表（勤務時間帯）'!$C$6:$K$35,9,FALSE))</f>
        <v/>
      </c>
      <c r="V29" s="130" t="str">
        <f>IF(V28="","",VLOOKUP(V28,'【記載例】シフト記号表（勤務時間帯）'!$C$6:$K$35,9,FALSE))</f>
        <v/>
      </c>
      <c r="W29" s="130" t="str">
        <f>IF(W28="","",VLOOKUP(W28,'【記載例】シフト記号表（勤務時間帯）'!$C$6:$K$35,9,FALSE))</f>
        <v/>
      </c>
      <c r="X29" s="130" t="str">
        <f>IF(X28="","",VLOOKUP(X28,'【記載例】シフト記号表（勤務時間帯）'!$C$6:$K$35,9,FALSE))</f>
        <v/>
      </c>
      <c r="Y29" s="142">
        <f>IF(Y28="","",VLOOKUP(Y28,'【記載例】シフト記号表（勤務時間帯）'!$C$6:$K$35,9,FALSE))</f>
        <v>8</v>
      </c>
      <c r="Z29" s="118">
        <f>IF(Z28="","",VLOOKUP(Z28,'【記載例】シフト記号表（勤務時間帯）'!$C$6:$K$35,9,FALSE))</f>
        <v>8</v>
      </c>
      <c r="AA29" s="130" t="str">
        <f>IF(AA28="","",VLOOKUP(AA28,'【記載例】シフト記号表（勤務時間帯）'!$C$6:$K$35,9,FALSE))</f>
        <v/>
      </c>
      <c r="AB29" s="130" t="str">
        <f>IF(AB28="","",VLOOKUP(AB28,'【記載例】シフト記号表（勤務時間帯）'!$C$6:$K$35,9,FALSE))</f>
        <v/>
      </c>
      <c r="AC29" s="130" t="str">
        <f>IF(AC28="","",VLOOKUP(AC28,'【記載例】シフト記号表（勤務時間帯）'!$C$6:$K$35,9,FALSE))</f>
        <v/>
      </c>
      <c r="AD29" s="130" t="str">
        <f>IF(AD28="","",VLOOKUP(AD28,'【記載例】シフト記号表（勤務時間帯）'!$C$6:$K$35,9,FALSE))</f>
        <v/>
      </c>
      <c r="AE29" s="130" t="str">
        <f>IF(AE28="","",VLOOKUP(AE28,'【記載例】シフト記号表（勤務時間帯）'!$C$6:$K$35,9,FALSE))</f>
        <v/>
      </c>
      <c r="AF29" s="142">
        <f>IF(AF28="","",VLOOKUP(AF28,'【記載例】シフト記号表（勤務時間帯）'!$C$6:$K$35,9,FALSE))</f>
        <v>8</v>
      </c>
      <c r="AG29" s="118">
        <f>IF(AG28="","",VLOOKUP(AG28,'【記載例】シフト記号表（勤務時間帯）'!$C$6:$K$35,9,FALSE))</f>
        <v>8</v>
      </c>
      <c r="AH29" s="130" t="str">
        <f>IF(AH28="","",VLOOKUP(AH28,'【記載例】シフト記号表（勤務時間帯）'!$C$6:$K$35,9,FALSE))</f>
        <v/>
      </c>
      <c r="AI29" s="130" t="str">
        <f>IF(AI28="","",VLOOKUP(AI28,'【記載例】シフト記号表（勤務時間帯）'!$C$6:$K$35,9,FALSE))</f>
        <v/>
      </c>
      <c r="AJ29" s="130" t="str">
        <f>IF(AJ28="","",VLOOKUP(AJ28,'【記載例】シフト記号表（勤務時間帯）'!$C$6:$K$35,9,FALSE))</f>
        <v/>
      </c>
      <c r="AK29" s="130" t="str">
        <f>IF(AK28="","",VLOOKUP(AK28,'【記載例】シフト記号表（勤務時間帯）'!$C$6:$K$35,9,FALSE))</f>
        <v/>
      </c>
      <c r="AL29" s="130" t="str">
        <f>IF(AL28="","",VLOOKUP(AL28,'【記載例】シフト記号表（勤務時間帯）'!$C$6:$K$35,9,FALSE))</f>
        <v/>
      </c>
      <c r="AM29" s="142">
        <f>IF(AM28="","",VLOOKUP(AM28,'【記載例】シフト記号表（勤務時間帯）'!$C$6:$K$35,9,FALSE))</f>
        <v>8</v>
      </c>
      <c r="AN29" s="118">
        <f>IF(AN28="","",VLOOKUP(AN28,'【記載例】シフト記号表（勤務時間帯）'!$C$6:$K$35,9,FALSE))</f>
        <v>8</v>
      </c>
      <c r="AO29" s="130" t="str">
        <f>IF(AO28="","",VLOOKUP(AO28,'【記載例】シフト記号表（勤務時間帯）'!$C$6:$K$35,9,FALSE))</f>
        <v/>
      </c>
      <c r="AP29" s="130" t="str">
        <f>IF(AP28="","",VLOOKUP(AP28,'【記載例】シフト記号表（勤務時間帯）'!$C$6:$K$35,9,FALSE))</f>
        <v/>
      </c>
      <c r="AQ29" s="130" t="str">
        <f>IF(AQ28="","",VLOOKUP(AQ28,'【記載例】シフト記号表（勤務時間帯）'!$C$6:$K$35,9,FALSE))</f>
        <v/>
      </c>
      <c r="AR29" s="130" t="str">
        <f>IF(AR28="","",VLOOKUP(AR28,'【記載例】シフト記号表（勤務時間帯）'!$C$6:$K$35,9,FALSE))</f>
        <v/>
      </c>
      <c r="AS29" s="130" t="str">
        <f>IF(AS28="","",VLOOKUP(AS28,'【記載例】シフト記号表（勤務時間帯）'!$C$6:$K$35,9,FALSE))</f>
        <v/>
      </c>
      <c r="AT29" s="142">
        <f>IF(AT28="","",VLOOKUP(AT28,'【記載例】シフト記号表（勤務時間帯）'!$C$6:$K$35,9,FALSE))</f>
        <v>8</v>
      </c>
      <c r="AU29" s="118" t="str">
        <f>IF(AU28="","",VLOOKUP(AU28,'【記載例】シフト記号表（勤務時間帯）'!$C$6:$K$35,9,FALSE))</f>
        <v/>
      </c>
      <c r="AV29" s="130" t="str">
        <f>IF(AV28="","",VLOOKUP(AV28,'【記載例】シフト記号表（勤務時間帯）'!$C$6:$K$35,9,FALSE))</f>
        <v/>
      </c>
      <c r="AW29" s="130" t="str">
        <f>IF(AW28="","",VLOOKUP(AW28,'【記載例】シフト記号表（勤務時間帯）'!$C$6:$K$35,9,FALSE))</f>
        <v/>
      </c>
      <c r="AX29" s="173">
        <f>IF($BB$3="４週",SUM(S29:AT29),IF($BB$3="暦月",SUM(S29:AW29),""))</f>
        <v>64</v>
      </c>
      <c r="AY29" s="181"/>
      <c r="AZ29" s="187">
        <f>IF($BB$3="４週",AX29/4,IF($BB$3="暦月",'【記載例】通所型サービス'!AX29/('【記載例】通所型サービス'!$BB$8/7),""))</f>
        <v>16</v>
      </c>
      <c r="BA29" s="105"/>
      <c r="BB29" s="18"/>
      <c r="BC29" s="32"/>
      <c r="BD29" s="32"/>
      <c r="BE29" s="32"/>
      <c r="BF29" s="80"/>
      <c r="BG29" s="3"/>
      <c r="BH29" s="3"/>
      <c r="BI29" s="3"/>
      <c r="BJ29" s="3"/>
      <c r="BK29" s="3"/>
      <c r="BL29" s="3"/>
      <c r="BM29" s="3"/>
      <c r="BN29" s="3"/>
      <c r="BO29" s="3"/>
      <c r="BP29" s="3"/>
      <c r="BQ29" s="3"/>
      <c r="BR29" s="3"/>
      <c r="BS29" s="3"/>
      <c r="BT29" s="3"/>
      <c r="BU29" s="3"/>
    </row>
    <row r="30" spans="1:73" ht="20.25" customHeight="1">
      <c r="A30" s="3"/>
      <c r="B30" s="11"/>
      <c r="C30" s="25"/>
      <c r="D30" s="37"/>
      <c r="E30" s="42"/>
      <c r="F30" s="49" t="str">
        <f>C28</f>
        <v>生活相談員</v>
      </c>
      <c r="G30" s="60"/>
      <c r="H30" s="69"/>
      <c r="I30" s="37"/>
      <c r="J30" s="37"/>
      <c r="K30" s="42"/>
      <c r="L30" s="69"/>
      <c r="M30" s="37"/>
      <c r="N30" s="37"/>
      <c r="O30" s="91"/>
      <c r="P30" s="95" t="s">
        <v>36</v>
      </c>
      <c r="Q30" s="101"/>
      <c r="R30" s="106"/>
      <c r="S30" s="119">
        <f>IF(S28="","",VLOOKUP(S28,'【記載例】シフト記号表（勤務時間帯）'!$C$6:$U$35,19,FALSE))</f>
        <v>7</v>
      </c>
      <c r="T30" s="131" t="str">
        <f>IF(T28="","",VLOOKUP(T28,'【記載例】シフト記号表（勤務時間帯）'!$C$6:$U$35,19,FALSE))</f>
        <v/>
      </c>
      <c r="U30" s="131" t="str">
        <f>IF(U28="","",VLOOKUP(U28,'【記載例】シフト記号表（勤務時間帯）'!$C$6:$U$35,19,FALSE))</f>
        <v/>
      </c>
      <c r="V30" s="131" t="str">
        <f>IF(V28="","",VLOOKUP(V28,'【記載例】シフト記号表（勤務時間帯）'!$C$6:$U$35,19,FALSE))</f>
        <v/>
      </c>
      <c r="W30" s="131" t="str">
        <f>IF(W28="","",VLOOKUP(W28,'【記載例】シフト記号表（勤務時間帯）'!$C$6:$U$35,19,FALSE))</f>
        <v/>
      </c>
      <c r="X30" s="131" t="str">
        <f>IF(X28="","",VLOOKUP(X28,'【記載例】シフト記号表（勤務時間帯）'!$C$6:$U$35,19,FALSE))</f>
        <v/>
      </c>
      <c r="Y30" s="143">
        <f>IF(Y28="","",VLOOKUP(Y28,'【記載例】シフト記号表（勤務時間帯）'!$C$6:$U$35,19,FALSE))</f>
        <v>7</v>
      </c>
      <c r="Z30" s="119">
        <f>IF(Z28="","",VLOOKUP(Z28,'【記載例】シフト記号表（勤務時間帯）'!$C$6:$U$35,19,FALSE))</f>
        <v>7</v>
      </c>
      <c r="AA30" s="131" t="str">
        <f>IF(AA28="","",VLOOKUP(AA28,'【記載例】シフト記号表（勤務時間帯）'!$C$6:$U$35,19,FALSE))</f>
        <v/>
      </c>
      <c r="AB30" s="131" t="str">
        <f>IF(AB28="","",VLOOKUP(AB28,'【記載例】シフト記号表（勤務時間帯）'!$C$6:$U$35,19,FALSE))</f>
        <v/>
      </c>
      <c r="AC30" s="131" t="str">
        <f>IF(AC28="","",VLOOKUP(AC28,'【記載例】シフト記号表（勤務時間帯）'!$C$6:$U$35,19,FALSE))</f>
        <v/>
      </c>
      <c r="AD30" s="131" t="str">
        <f>IF(AD28="","",VLOOKUP(AD28,'【記載例】シフト記号表（勤務時間帯）'!$C$6:$U$35,19,FALSE))</f>
        <v/>
      </c>
      <c r="AE30" s="131" t="str">
        <f>IF(AE28="","",VLOOKUP(AE28,'【記載例】シフト記号表（勤務時間帯）'!$C$6:$U$35,19,FALSE))</f>
        <v/>
      </c>
      <c r="AF30" s="143">
        <f>IF(AF28="","",VLOOKUP(AF28,'【記載例】シフト記号表（勤務時間帯）'!$C$6:$U$35,19,FALSE))</f>
        <v>7</v>
      </c>
      <c r="AG30" s="119">
        <f>IF(AG28="","",VLOOKUP(AG28,'【記載例】シフト記号表（勤務時間帯）'!$C$6:$U$35,19,FALSE))</f>
        <v>7</v>
      </c>
      <c r="AH30" s="131" t="str">
        <f>IF(AH28="","",VLOOKUP(AH28,'【記載例】シフト記号表（勤務時間帯）'!$C$6:$U$35,19,FALSE))</f>
        <v/>
      </c>
      <c r="AI30" s="131" t="str">
        <f>IF(AI28="","",VLOOKUP(AI28,'【記載例】シフト記号表（勤務時間帯）'!$C$6:$U$35,19,FALSE))</f>
        <v/>
      </c>
      <c r="AJ30" s="131" t="str">
        <f>IF(AJ28="","",VLOOKUP(AJ28,'【記載例】シフト記号表（勤務時間帯）'!$C$6:$U$35,19,FALSE))</f>
        <v/>
      </c>
      <c r="AK30" s="131" t="str">
        <f>IF(AK28="","",VLOOKUP(AK28,'【記載例】シフト記号表（勤務時間帯）'!$C$6:$U$35,19,FALSE))</f>
        <v/>
      </c>
      <c r="AL30" s="131" t="str">
        <f>IF(AL28="","",VLOOKUP(AL28,'【記載例】シフト記号表（勤務時間帯）'!$C$6:$U$35,19,FALSE))</f>
        <v/>
      </c>
      <c r="AM30" s="143">
        <f>IF(AM28="","",VLOOKUP(AM28,'【記載例】シフト記号表（勤務時間帯）'!$C$6:$U$35,19,FALSE))</f>
        <v>7</v>
      </c>
      <c r="AN30" s="119">
        <f>IF(AN28="","",VLOOKUP(AN28,'【記載例】シフト記号表（勤務時間帯）'!$C$6:$U$35,19,FALSE))</f>
        <v>7</v>
      </c>
      <c r="AO30" s="131" t="str">
        <f>IF(AO28="","",VLOOKUP(AO28,'【記載例】シフト記号表（勤務時間帯）'!$C$6:$U$35,19,FALSE))</f>
        <v/>
      </c>
      <c r="AP30" s="131" t="str">
        <f>IF(AP28="","",VLOOKUP(AP28,'【記載例】シフト記号表（勤務時間帯）'!$C$6:$U$35,19,FALSE))</f>
        <v/>
      </c>
      <c r="AQ30" s="131" t="str">
        <f>IF(AQ28="","",VLOOKUP(AQ28,'【記載例】シフト記号表（勤務時間帯）'!$C$6:$U$35,19,FALSE))</f>
        <v/>
      </c>
      <c r="AR30" s="131" t="str">
        <f>IF(AR28="","",VLOOKUP(AR28,'【記載例】シフト記号表（勤務時間帯）'!$C$6:$U$35,19,FALSE))</f>
        <v/>
      </c>
      <c r="AS30" s="131" t="str">
        <f>IF(AS28="","",VLOOKUP(AS28,'【記載例】シフト記号表（勤務時間帯）'!$C$6:$U$35,19,FALSE))</f>
        <v/>
      </c>
      <c r="AT30" s="143">
        <f>IF(AT28="","",VLOOKUP(AT28,'【記載例】シフト記号表（勤務時間帯）'!$C$6:$U$35,19,FALSE))</f>
        <v>7</v>
      </c>
      <c r="AU30" s="119" t="str">
        <f>IF(AU28="","",VLOOKUP(AU28,'【記載例】シフト記号表（勤務時間帯）'!$C$6:$U$35,19,FALSE))</f>
        <v/>
      </c>
      <c r="AV30" s="131" t="str">
        <f>IF(AV28="","",VLOOKUP(AV28,'【記載例】シフト記号表（勤務時間帯）'!$C$6:$U$35,19,FALSE))</f>
        <v/>
      </c>
      <c r="AW30" s="131" t="str">
        <f>IF(AW28="","",VLOOKUP(AW28,'【記載例】シフト記号表（勤務時間帯）'!$C$6:$U$35,19,FALSE))</f>
        <v/>
      </c>
      <c r="AX30" s="174">
        <f>IF($BB$3="４週",SUM(S30:AT30),IF($BB$3="暦月",SUM(S30:AW30),""))</f>
        <v>56</v>
      </c>
      <c r="AY30" s="182"/>
      <c r="AZ30" s="188">
        <f>IF($BB$3="４週",AX30/4,IF($BB$3="暦月",'【記載例】通所型サービス'!AX30/('【記載例】通所型サービス'!$BB$8/7),""))</f>
        <v>14</v>
      </c>
      <c r="BA30" s="106"/>
      <c r="BB30" s="25"/>
      <c r="BC30" s="37"/>
      <c r="BD30" s="37"/>
      <c r="BE30" s="37"/>
      <c r="BF30" s="91"/>
      <c r="BG30" s="3"/>
      <c r="BH30" s="3"/>
      <c r="BI30" s="3"/>
      <c r="BJ30" s="3"/>
      <c r="BK30" s="3"/>
      <c r="BL30" s="3"/>
      <c r="BM30" s="3"/>
      <c r="BN30" s="3"/>
      <c r="BO30" s="3"/>
      <c r="BP30" s="3"/>
      <c r="BQ30" s="3"/>
      <c r="BR30" s="3"/>
      <c r="BS30" s="3"/>
      <c r="BT30" s="3"/>
      <c r="BU30" s="3"/>
    </row>
    <row r="31" spans="1:73" ht="20.25" customHeight="1">
      <c r="A31" s="3"/>
      <c r="B31" s="283">
        <f>B28+1</f>
        <v>4</v>
      </c>
      <c r="C31" s="27" t="s">
        <v>15</v>
      </c>
      <c r="D31" s="38"/>
      <c r="E31" s="43"/>
      <c r="F31" s="51"/>
      <c r="G31" s="51" t="s">
        <v>134</v>
      </c>
      <c r="H31" s="70" t="s">
        <v>166</v>
      </c>
      <c r="I31" s="38"/>
      <c r="J31" s="38"/>
      <c r="K31" s="43"/>
      <c r="L31" s="84" t="s">
        <v>191</v>
      </c>
      <c r="M31" s="38"/>
      <c r="N31" s="38"/>
      <c r="O31" s="90"/>
      <c r="P31" s="96" t="s">
        <v>54</v>
      </c>
      <c r="Q31" s="102"/>
      <c r="R31" s="107"/>
      <c r="S31" s="117" t="s">
        <v>104</v>
      </c>
      <c r="T31" s="129"/>
      <c r="U31" s="129" t="s">
        <v>104</v>
      </c>
      <c r="V31" s="129" t="s">
        <v>104</v>
      </c>
      <c r="W31" s="129"/>
      <c r="X31" s="129" t="s">
        <v>104</v>
      </c>
      <c r="Y31" s="141"/>
      <c r="Z31" s="117" t="s">
        <v>104</v>
      </c>
      <c r="AA31" s="129"/>
      <c r="AB31" s="129" t="s">
        <v>104</v>
      </c>
      <c r="AC31" s="129" t="s">
        <v>104</v>
      </c>
      <c r="AD31" s="129"/>
      <c r="AE31" s="129" t="s">
        <v>104</v>
      </c>
      <c r="AF31" s="141"/>
      <c r="AG31" s="117" t="s">
        <v>104</v>
      </c>
      <c r="AH31" s="129"/>
      <c r="AI31" s="129" t="s">
        <v>104</v>
      </c>
      <c r="AJ31" s="129" t="s">
        <v>104</v>
      </c>
      <c r="AK31" s="129"/>
      <c r="AL31" s="129" t="s">
        <v>104</v>
      </c>
      <c r="AM31" s="141"/>
      <c r="AN31" s="117" t="s">
        <v>104</v>
      </c>
      <c r="AO31" s="129"/>
      <c r="AP31" s="129" t="s">
        <v>104</v>
      </c>
      <c r="AQ31" s="129" t="s">
        <v>104</v>
      </c>
      <c r="AR31" s="129"/>
      <c r="AS31" s="129" t="s">
        <v>104</v>
      </c>
      <c r="AT31" s="141"/>
      <c r="AU31" s="117"/>
      <c r="AV31" s="129"/>
      <c r="AW31" s="129"/>
      <c r="AX31" s="175"/>
      <c r="AY31" s="183"/>
      <c r="AZ31" s="189"/>
      <c r="BA31" s="107"/>
      <c r="BB31" s="197" t="s">
        <v>168</v>
      </c>
      <c r="BC31" s="38"/>
      <c r="BD31" s="38"/>
      <c r="BE31" s="38"/>
      <c r="BF31" s="90"/>
      <c r="BG31" s="3"/>
      <c r="BH31" s="3"/>
      <c r="BI31" s="3"/>
      <c r="BJ31" s="3"/>
      <c r="BK31" s="3"/>
      <c r="BL31" s="3"/>
      <c r="BM31" s="3"/>
      <c r="BN31" s="3"/>
      <c r="BO31" s="3"/>
      <c r="BP31" s="3"/>
      <c r="BQ31" s="3"/>
      <c r="BR31" s="3"/>
      <c r="BS31" s="3"/>
      <c r="BT31" s="3"/>
      <c r="BU31" s="3"/>
    </row>
    <row r="32" spans="1:73" ht="20.25" customHeight="1">
      <c r="A32" s="3"/>
      <c r="B32" s="8"/>
      <c r="C32" s="18"/>
      <c r="D32" s="32"/>
      <c r="E32" s="40"/>
      <c r="F32" s="49"/>
      <c r="G32" s="57"/>
      <c r="H32" s="66"/>
      <c r="I32" s="32"/>
      <c r="J32" s="32"/>
      <c r="K32" s="40"/>
      <c r="L32" s="66"/>
      <c r="M32" s="32"/>
      <c r="N32" s="32"/>
      <c r="O32" s="80"/>
      <c r="P32" s="94" t="s">
        <v>69</v>
      </c>
      <c r="Q32" s="100"/>
      <c r="R32" s="105"/>
      <c r="S32" s="118">
        <f>IF(S31="","",VLOOKUP(S31,'【記載例】シフト記号表（勤務時間帯）'!$C$6:$K$35,9,FALSE))</f>
        <v>4</v>
      </c>
      <c r="T32" s="130" t="str">
        <f>IF(T31="","",VLOOKUP(T31,'【記載例】シフト記号表（勤務時間帯）'!$C$6:$K$35,9,FALSE))</f>
        <v/>
      </c>
      <c r="U32" s="130">
        <f>IF(U31="","",VLOOKUP(U31,'【記載例】シフト記号表（勤務時間帯）'!$C$6:$K$35,9,FALSE))</f>
        <v>4</v>
      </c>
      <c r="V32" s="130">
        <f>IF(V31="","",VLOOKUP(V31,'【記載例】シフト記号表（勤務時間帯）'!$C$6:$K$35,9,FALSE))</f>
        <v>4</v>
      </c>
      <c r="W32" s="130" t="str">
        <f>IF(W31="","",VLOOKUP(W31,'【記載例】シフト記号表（勤務時間帯）'!$C$6:$K$35,9,FALSE))</f>
        <v/>
      </c>
      <c r="X32" s="130">
        <f>IF(X31="","",VLOOKUP(X31,'【記載例】シフト記号表（勤務時間帯）'!$C$6:$K$35,9,FALSE))</f>
        <v>4</v>
      </c>
      <c r="Y32" s="142" t="str">
        <f>IF(Y31="","",VLOOKUP(Y31,'【記載例】シフト記号表（勤務時間帯）'!$C$6:$K$35,9,FALSE))</f>
        <v/>
      </c>
      <c r="Z32" s="118">
        <f>IF(Z31="","",VLOOKUP(Z31,'【記載例】シフト記号表（勤務時間帯）'!$C$6:$K$35,9,FALSE))</f>
        <v>4</v>
      </c>
      <c r="AA32" s="130" t="str">
        <f>IF(AA31="","",VLOOKUP(AA31,'【記載例】シフト記号表（勤務時間帯）'!$C$6:$K$35,9,FALSE))</f>
        <v/>
      </c>
      <c r="AB32" s="130">
        <f>IF(AB31="","",VLOOKUP(AB31,'【記載例】シフト記号表（勤務時間帯）'!$C$6:$K$35,9,FALSE))</f>
        <v>4</v>
      </c>
      <c r="AC32" s="130">
        <f>IF(AC31="","",VLOOKUP(AC31,'【記載例】シフト記号表（勤務時間帯）'!$C$6:$K$35,9,FALSE))</f>
        <v>4</v>
      </c>
      <c r="AD32" s="130" t="str">
        <f>IF(AD31="","",VLOOKUP(AD31,'【記載例】シフト記号表（勤務時間帯）'!$C$6:$K$35,9,FALSE))</f>
        <v/>
      </c>
      <c r="AE32" s="130">
        <f>IF(AE31="","",VLOOKUP(AE31,'【記載例】シフト記号表（勤務時間帯）'!$C$6:$K$35,9,FALSE))</f>
        <v>4</v>
      </c>
      <c r="AF32" s="142" t="str">
        <f>IF(AF31="","",VLOOKUP(AF31,'【記載例】シフト記号表（勤務時間帯）'!$C$6:$K$35,9,FALSE))</f>
        <v/>
      </c>
      <c r="AG32" s="118">
        <f>IF(AG31="","",VLOOKUP(AG31,'【記載例】シフト記号表（勤務時間帯）'!$C$6:$K$35,9,FALSE))</f>
        <v>4</v>
      </c>
      <c r="AH32" s="130" t="str">
        <f>IF(AH31="","",VLOOKUP(AH31,'【記載例】シフト記号表（勤務時間帯）'!$C$6:$K$35,9,FALSE))</f>
        <v/>
      </c>
      <c r="AI32" s="130">
        <f>IF(AI31="","",VLOOKUP(AI31,'【記載例】シフト記号表（勤務時間帯）'!$C$6:$K$35,9,FALSE))</f>
        <v>4</v>
      </c>
      <c r="AJ32" s="130">
        <f>IF(AJ31="","",VLOOKUP(AJ31,'【記載例】シフト記号表（勤務時間帯）'!$C$6:$K$35,9,FALSE))</f>
        <v>4</v>
      </c>
      <c r="AK32" s="130" t="str">
        <f>IF(AK31="","",VLOOKUP(AK31,'【記載例】シフト記号表（勤務時間帯）'!$C$6:$K$35,9,FALSE))</f>
        <v/>
      </c>
      <c r="AL32" s="130">
        <f>IF(AL31="","",VLOOKUP(AL31,'【記載例】シフト記号表（勤務時間帯）'!$C$6:$K$35,9,FALSE))</f>
        <v>4</v>
      </c>
      <c r="AM32" s="142" t="str">
        <f>IF(AM31="","",VLOOKUP(AM31,'【記載例】シフト記号表（勤務時間帯）'!$C$6:$K$35,9,FALSE))</f>
        <v/>
      </c>
      <c r="AN32" s="118">
        <f>IF(AN31="","",VLOOKUP(AN31,'【記載例】シフト記号表（勤務時間帯）'!$C$6:$K$35,9,FALSE))</f>
        <v>4</v>
      </c>
      <c r="AO32" s="130" t="str">
        <f>IF(AO31="","",VLOOKUP(AO31,'【記載例】シフト記号表（勤務時間帯）'!$C$6:$K$35,9,FALSE))</f>
        <v/>
      </c>
      <c r="AP32" s="130">
        <f>IF(AP31="","",VLOOKUP(AP31,'【記載例】シフト記号表（勤務時間帯）'!$C$6:$K$35,9,FALSE))</f>
        <v>4</v>
      </c>
      <c r="AQ32" s="130">
        <f>IF(AQ31="","",VLOOKUP(AQ31,'【記載例】シフト記号表（勤務時間帯）'!$C$6:$K$35,9,FALSE))</f>
        <v>4</v>
      </c>
      <c r="AR32" s="130" t="str">
        <f>IF(AR31="","",VLOOKUP(AR31,'【記載例】シフト記号表（勤務時間帯）'!$C$6:$K$35,9,FALSE))</f>
        <v/>
      </c>
      <c r="AS32" s="130">
        <f>IF(AS31="","",VLOOKUP(AS31,'【記載例】シフト記号表（勤務時間帯）'!$C$6:$K$35,9,FALSE))</f>
        <v>4</v>
      </c>
      <c r="AT32" s="142" t="str">
        <f>IF(AT31="","",VLOOKUP(AT31,'【記載例】シフト記号表（勤務時間帯）'!$C$6:$K$35,9,FALSE))</f>
        <v/>
      </c>
      <c r="AU32" s="118" t="str">
        <f>IF(AU31="","",VLOOKUP(AU31,'【記載例】シフト記号表（勤務時間帯）'!$C$6:$K$35,9,FALSE))</f>
        <v/>
      </c>
      <c r="AV32" s="130" t="str">
        <f>IF(AV31="","",VLOOKUP(AV31,'【記載例】シフト記号表（勤務時間帯）'!$C$6:$K$35,9,FALSE))</f>
        <v/>
      </c>
      <c r="AW32" s="130" t="str">
        <f>IF(AW31="","",VLOOKUP(AW31,'【記載例】シフト記号表（勤務時間帯）'!$C$6:$K$35,9,FALSE))</f>
        <v/>
      </c>
      <c r="AX32" s="173">
        <f>IF($BB$3="４週",SUM(S32:AT32),IF($BB$3="暦月",SUM(S32:AW32),""))</f>
        <v>64</v>
      </c>
      <c r="AY32" s="181"/>
      <c r="AZ32" s="187">
        <f>IF($BB$3="４週",AX32/4,IF($BB$3="暦月",'【記載例】通所型サービス'!AX32/('【記載例】通所型サービス'!$BB$8/7),""))</f>
        <v>16</v>
      </c>
      <c r="BA32" s="105"/>
      <c r="BB32" s="18"/>
      <c r="BC32" s="32"/>
      <c r="BD32" s="32"/>
      <c r="BE32" s="32"/>
      <c r="BF32" s="80"/>
      <c r="BG32" s="3"/>
      <c r="BH32" s="3"/>
      <c r="BI32" s="3"/>
      <c r="BJ32" s="3"/>
      <c r="BK32" s="3"/>
      <c r="BL32" s="3"/>
      <c r="BM32" s="3"/>
      <c r="BN32" s="3"/>
      <c r="BO32" s="3"/>
      <c r="BP32" s="3"/>
      <c r="BQ32" s="3"/>
      <c r="BR32" s="3"/>
      <c r="BS32" s="3"/>
      <c r="BT32" s="3"/>
      <c r="BU32" s="3"/>
    </row>
    <row r="33" spans="1:73" ht="20.25" customHeight="1">
      <c r="A33" s="3"/>
      <c r="B33" s="11"/>
      <c r="C33" s="25"/>
      <c r="D33" s="37"/>
      <c r="E33" s="42"/>
      <c r="F33" s="49" t="str">
        <f>C31</f>
        <v>看護職員</v>
      </c>
      <c r="G33" s="60"/>
      <c r="H33" s="69"/>
      <c r="I33" s="37"/>
      <c r="J33" s="37"/>
      <c r="K33" s="42"/>
      <c r="L33" s="69"/>
      <c r="M33" s="37"/>
      <c r="N33" s="37"/>
      <c r="O33" s="91"/>
      <c r="P33" s="95" t="s">
        <v>36</v>
      </c>
      <c r="Q33" s="101"/>
      <c r="R33" s="106"/>
      <c r="S33" s="119">
        <f>IF(S31="","",VLOOKUP(S31,'【記載例】シフト記号表（勤務時間帯）'!$C$6:$U$35,19,FALSE))</f>
        <v>4</v>
      </c>
      <c r="T33" s="131" t="str">
        <f>IF(T31="","",VLOOKUP(T31,'【記載例】シフト記号表（勤務時間帯）'!$C$6:$U$35,19,FALSE))</f>
        <v/>
      </c>
      <c r="U33" s="131">
        <f>IF(U31="","",VLOOKUP(U31,'【記載例】シフト記号表（勤務時間帯）'!$C$6:$U$35,19,FALSE))</f>
        <v>4</v>
      </c>
      <c r="V33" s="131">
        <f>IF(V31="","",VLOOKUP(V31,'【記載例】シフト記号表（勤務時間帯）'!$C$6:$U$35,19,FALSE))</f>
        <v>4</v>
      </c>
      <c r="W33" s="131" t="str">
        <f>IF(W31="","",VLOOKUP(W31,'【記載例】シフト記号表（勤務時間帯）'!$C$6:$U$35,19,FALSE))</f>
        <v/>
      </c>
      <c r="X33" s="131">
        <f>IF(X31="","",VLOOKUP(X31,'【記載例】シフト記号表（勤務時間帯）'!$C$6:$U$35,19,FALSE))</f>
        <v>4</v>
      </c>
      <c r="Y33" s="143" t="str">
        <f>IF(Y31="","",VLOOKUP(Y31,'【記載例】シフト記号表（勤務時間帯）'!$C$6:$U$35,19,FALSE))</f>
        <v/>
      </c>
      <c r="Z33" s="119">
        <f>IF(Z31="","",VLOOKUP(Z31,'【記載例】シフト記号表（勤務時間帯）'!$C$6:$U$35,19,FALSE))</f>
        <v>4</v>
      </c>
      <c r="AA33" s="131" t="str">
        <f>IF(AA31="","",VLOOKUP(AA31,'【記載例】シフト記号表（勤務時間帯）'!$C$6:$U$35,19,FALSE))</f>
        <v/>
      </c>
      <c r="AB33" s="131">
        <f>IF(AB31="","",VLOOKUP(AB31,'【記載例】シフト記号表（勤務時間帯）'!$C$6:$U$35,19,FALSE))</f>
        <v>4</v>
      </c>
      <c r="AC33" s="131">
        <f>IF(AC31="","",VLOOKUP(AC31,'【記載例】シフト記号表（勤務時間帯）'!$C$6:$U$35,19,FALSE))</f>
        <v>4</v>
      </c>
      <c r="AD33" s="131" t="str">
        <f>IF(AD31="","",VLOOKUP(AD31,'【記載例】シフト記号表（勤務時間帯）'!$C$6:$U$35,19,FALSE))</f>
        <v/>
      </c>
      <c r="AE33" s="131">
        <f>IF(AE31="","",VLOOKUP(AE31,'【記載例】シフト記号表（勤務時間帯）'!$C$6:$U$35,19,FALSE))</f>
        <v>4</v>
      </c>
      <c r="AF33" s="143" t="str">
        <f>IF(AF31="","",VLOOKUP(AF31,'【記載例】シフト記号表（勤務時間帯）'!$C$6:$U$35,19,FALSE))</f>
        <v/>
      </c>
      <c r="AG33" s="119">
        <f>IF(AG31="","",VLOOKUP(AG31,'【記載例】シフト記号表（勤務時間帯）'!$C$6:$U$35,19,FALSE))</f>
        <v>4</v>
      </c>
      <c r="AH33" s="131" t="str">
        <f>IF(AH31="","",VLOOKUP(AH31,'【記載例】シフト記号表（勤務時間帯）'!$C$6:$U$35,19,FALSE))</f>
        <v/>
      </c>
      <c r="AI33" s="131">
        <f>IF(AI31="","",VLOOKUP(AI31,'【記載例】シフト記号表（勤務時間帯）'!$C$6:$U$35,19,FALSE))</f>
        <v>4</v>
      </c>
      <c r="AJ33" s="131">
        <f>IF(AJ31="","",VLOOKUP(AJ31,'【記載例】シフト記号表（勤務時間帯）'!$C$6:$U$35,19,FALSE))</f>
        <v>4</v>
      </c>
      <c r="AK33" s="131" t="str">
        <f>IF(AK31="","",VLOOKUP(AK31,'【記載例】シフト記号表（勤務時間帯）'!$C$6:$U$35,19,FALSE))</f>
        <v/>
      </c>
      <c r="AL33" s="131">
        <f>IF(AL31="","",VLOOKUP(AL31,'【記載例】シフト記号表（勤務時間帯）'!$C$6:$U$35,19,FALSE))</f>
        <v>4</v>
      </c>
      <c r="AM33" s="143" t="str">
        <f>IF(AM31="","",VLOOKUP(AM31,'【記載例】シフト記号表（勤務時間帯）'!$C$6:$U$35,19,FALSE))</f>
        <v/>
      </c>
      <c r="AN33" s="119">
        <f>IF(AN31="","",VLOOKUP(AN31,'【記載例】シフト記号表（勤務時間帯）'!$C$6:$U$35,19,FALSE))</f>
        <v>4</v>
      </c>
      <c r="AO33" s="131" t="str">
        <f>IF(AO31="","",VLOOKUP(AO31,'【記載例】シフト記号表（勤務時間帯）'!$C$6:$U$35,19,FALSE))</f>
        <v/>
      </c>
      <c r="AP33" s="131">
        <f>IF(AP31="","",VLOOKUP(AP31,'【記載例】シフト記号表（勤務時間帯）'!$C$6:$U$35,19,FALSE))</f>
        <v>4</v>
      </c>
      <c r="AQ33" s="131">
        <f>IF(AQ31="","",VLOOKUP(AQ31,'【記載例】シフト記号表（勤務時間帯）'!$C$6:$U$35,19,FALSE))</f>
        <v>4</v>
      </c>
      <c r="AR33" s="131" t="str">
        <f>IF(AR31="","",VLOOKUP(AR31,'【記載例】シフト記号表（勤務時間帯）'!$C$6:$U$35,19,FALSE))</f>
        <v/>
      </c>
      <c r="AS33" s="131">
        <f>IF(AS31="","",VLOOKUP(AS31,'【記載例】シフト記号表（勤務時間帯）'!$C$6:$U$35,19,FALSE))</f>
        <v>4</v>
      </c>
      <c r="AT33" s="143" t="str">
        <f>IF(AT31="","",VLOOKUP(AT31,'【記載例】シフト記号表（勤務時間帯）'!$C$6:$U$35,19,FALSE))</f>
        <v/>
      </c>
      <c r="AU33" s="119" t="str">
        <f>IF(AU31="","",VLOOKUP(AU31,'【記載例】シフト記号表（勤務時間帯）'!$C$6:$U$35,19,FALSE))</f>
        <v/>
      </c>
      <c r="AV33" s="131" t="str">
        <f>IF(AV31="","",VLOOKUP(AV31,'【記載例】シフト記号表（勤務時間帯）'!$C$6:$U$35,19,FALSE))</f>
        <v/>
      </c>
      <c r="AW33" s="131" t="str">
        <f>IF(AW31="","",VLOOKUP(AW31,'【記載例】シフト記号表（勤務時間帯）'!$C$6:$U$35,19,FALSE))</f>
        <v/>
      </c>
      <c r="AX33" s="174">
        <f>IF($BB$3="４週",SUM(S33:AT33),IF($BB$3="暦月",SUM(S33:AW33),""))</f>
        <v>64</v>
      </c>
      <c r="AY33" s="182"/>
      <c r="AZ33" s="188">
        <f>IF($BB$3="４週",AX33/4,IF($BB$3="暦月",'【記載例】通所型サービス'!AX33/('【記載例】通所型サービス'!$BB$8/7),""))</f>
        <v>16</v>
      </c>
      <c r="BA33" s="106"/>
      <c r="BB33" s="25"/>
      <c r="BC33" s="37"/>
      <c r="BD33" s="37"/>
      <c r="BE33" s="37"/>
      <c r="BF33" s="91"/>
      <c r="BG33" s="3"/>
      <c r="BH33" s="3"/>
      <c r="BI33" s="3"/>
      <c r="BJ33" s="3"/>
      <c r="BK33" s="3"/>
      <c r="BL33" s="3"/>
      <c r="BM33" s="3"/>
      <c r="BN33" s="3"/>
      <c r="BO33" s="3"/>
      <c r="BP33" s="3"/>
      <c r="BQ33" s="3"/>
      <c r="BR33" s="3"/>
      <c r="BS33" s="3"/>
      <c r="BT33" s="3"/>
      <c r="BU33" s="3"/>
    </row>
    <row r="34" spans="1:73" ht="20.25" customHeight="1">
      <c r="A34" s="3"/>
      <c r="B34" s="283">
        <f>B31+1</f>
        <v>5</v>
      </c>
      <c r="C34" s="27" t="s">
        <v>15</v>
      </c>
      <c r="D34" s="38"/>
      <c r="E34" s="43"/>
      <c r="F34" s="51"/>
      <c r="G34" s="51" t="s">
        <v>138</v>
      </c>
      <c r="H34" s="70" t="s">
        <v>171</v>
      </c>
      <c r="I34" s="38"/>
      <c r="J34" s="38"/>
      <c r="K34" s="43"/>
      <c r="L34" s="84" t="s">
        <v>191</v>
      </c>
      <c r="M34" s="38"/>
      <c r="N34" s="38"/>
      <c r="O34" s="90"/>
      <c r="P34" s="96" t="s">
        <v>54</v>
      </c>
      <c r="Q34" s="102"/>
      <c r="R34" s="107"/>
      <c r="S34" s="117"/>
      <c r="T34" s="129" t="s">
        <v>104</v>
      </c>
      <c r="U34" s="129"/>
      <c r="V34" s="129"/>
      <c r="W34" s="129" t="s">
        <v>104</v>
      </c>
      <c r="X34" s="129"/>
      <c r="Y34" s="141" t="s">
        <v>104</v>
      </c>
      <c r="Z34" s="117"/>
      <c r="AA34" s="129" t="s">
        <v>104</v>
      </c>
      <c r="AB34" s="129"/>
      <c r="AC34" s="129"/>
      <c r="AD34" s="129" t="s">
        <v>104</v>
      </c>
      <c r="AE34" s="129"/>
      <c r="AF34" s="141" t="s">
        <v>104</v>
      </c>
      <c r="AG34" s="117"/>
      <c r="AH34" s="129" t="s">
        <v>104</v>
      </c>
      <c r="AI34" s="129"/>
      <c r="AJ34" s="129"/>
      <c r="AK34" s="129" t="s">
        <v>104</v>
      </c>
      <c r="AL34" s="129"/>
      <c r="AM34" s="141" t="s">
        <v>104</v>
      </c>
      <c r="AN34" s="117"/>
      <c r="AO34" s="129" t="s">
        <v>104</v>
      </c>
      <c r="AP34" s="129"/>
      <c r="AQ34" s="129"/>
      <c r="AR34" s="129" t="s">
        <v>104</v>
      </c>
      <c r="AS34" s="129"/>
      <c r="AT34" s="141" t="s">
        <v>104</v>
      </c>
      <c r="AU34" s="117"/>
      <c r="AV34" s="129"/>
      <c r="AW34" s="129"/>
      <c r="AX34" s="175"/>
      <c r="AY34" s="183"/>
      <c r="AZ34" s="189"/>
      <c r="BA34" s="107"/>
      <c r="BB34" s="197" t="s">
        <v>76</v>
      </c>
      <c r="BC34" s="38"/>
      <c r="BD34" s="38"/>
      <c r="BE34" s="38"/>
      <c r="BF34" s="90"/>
      <c r="BG34" s="3"/>
      <c r="BH34" s="3"/>
      <c r="BI34" s="3"/>
      <c r="BJ34" s="3"/>
      <c r="BK34" s="3"/>
      <c r="BL34" s="3"/>
      <c r="BM34" s="3"/>
      <c r="BN34" s="3"/>
      <c r="BO34" s="3"/>
      <c r="BP34" s="3"/>
      <c r="BQ34" s="3"/>
      <c r="BR34" s="3"/>
      <c r="BS34" s="3"/>
      <c r="BT34" s="3"/>
      <c r="BU34" s="3"/>
    </row>
    <row r="35" spans="1:73" ht="20.25" customHeight="1">
      <c r="A35" s="3"/>
      <c r="B35" s="8"/>
      <c r="C35" s="18"/>
      <c r="D35" s="32"/>
      <c r="E35" s="40"/>
      <c r="F35" s="49"/>
      <c r="G35" s="57"/>
      <c r="H35" s="66"/>
      <c r="I35" s="32"/>
      <c r="J35" s="32"/>
      <c r="K35" s="40"/>
      <c r="L35" s="66"/>
      <c r="M35" s="32"/>
      <c r="N35" s="32"/>
      <c r="O35" s="80"/>
      <c r="P35" s="94" t="s">
        <v>69</v>
      </c>
      <c r="Q35" s="100"/>
      <c r="R35" s="105"/>
      <c r="S35" s="118" t="str">
        <f>IF(S34="","",VLOOKUP(S34,'【記載例】シフト記号表（勤務時間帯）'!$C$6:$K$35,9,FALSE))</f>
        <v/>
      </c>
      <c r="T35" s="130">
        <f>IF(T34="","",VLOOKUP(T34,'【記載例】シフト記号表（勤務時間帯）'!$C$6:$K$35,9,FALSE))</f>
        <v>4</v>
      </c>
      <c r="U35" s="130" t="str">
        <f>IF(U34="","",VLOOKUP(U34,'【記載例】シフト記号表（勤務時間帯）'!$C$6:$K$35,9,FALSE))</f>
        <v/>
      </c>
      <c r="V35" s="130" t="str">
        <f>IF(V34="","",VLOOKUP(V34,'【記載例】シフト記号表（勤務時間帯）'!$C$6:$K$35,9,FALSE))</f>
        <v/>
      </c>
      <c r="W35" s="130">
        <f>IF(W34="","",VLOOKUP(W34,'【記載例】シフト記号表（勤務時間帯）'!$C$6:$K$35,9,FALSE))</f>
        <v>4</v>
      </c>
      <c r="X35" s="130" t="str">
        <f>IF(X34="","",VLOOKUP(X34,'【記載例】シフト記号表（勤務時間帯）'!$C$6:$K$35,9,FALSE))</f>
        <v/>
      </c>
      <c r="Y35" s="142">
        <f>IF(Y34="","",VLOOKUP(Y34,'【記載例】シフト記号表（勤務時間帯）'!$C$6:$K$35,9,FALSE))</f>
        <v>4</v>
      </c>
      <c r="Z35" s="118" t="str">
        <f>IF(Z34="","",VLOOKUP(Z34,'【記載例】シフト記号表（勤務時間帯）'!$C$6:$K$35,9,FALSE))</f>
        <v/>
      </c>
      <c r="AA35" s="130">
        <f>IF(AA34="","",VLOOKUP(AA34,'【記載例】シフト記号表（勤務時間帯）'!$C$6:$K$35,9,FALSE))</f>
        <v>4</v>
      </c>
      <c r="AB35" s="130" t="str">
        <f>IF(AB34="","",VLOOKUP(AB34,'【記載例】シフト記号表（勤務時間帯）'!$C$6:$K$35,9,FALSE))</f>
        <v/>
      </c>
      <c r="AC35" s="130" t="str">
        <f>IF(AC34="","",VLOOKUP(AC34,'【記載例】シフト記号表（勤務時間帯）'!$C$6:$K$35,9,FALSE))</f>
        <v/>
      </c>
      <c r="AD35" s="130">
        <f>IF(AD34="","",VLOOKUP(AD34,'【記載例】シフト記号表（勤務時間帯）'!$C$6:$K$35,9,FALSE))</f>
        <v>4</v>
      </c>
      <c r="AE35" s="130" t="str">
        <f>IF(AE34="","",VLOOKUP(AE34,'【記載例】シフト記号表（勤務時間帯）'!$C$6:$K$35,9,FALSE))</f>
        <v/>
      </c>
      <c r="AF35" s="142">
        <f>IF(AF34="","",VLOOKUP(AF34,'【記載例】シフト記号表（勤務時間帯）'!$C$6:$K$35,9,FALSE))</f>
        <v>4</v>
      </c>
      <c r="AG35" s="118" t="str">
        <f>IF(AG34="","",VLOOKUP(AG34,'【記載例】シフト記号表（勤務時間帯）'!$C$6:$K$35,9,FALSE))</f>
        <v/>
      </c>
      <c r="AH35" s="130">
        <f>IF(AH34="","",VLOOKUP(AH34,'【記載例】シフト記号表（勤務時間帯）'!$C$6:$K$35,9,FALSE))</f>
        <v>4</v>
      </c>
      <c r="AI35" s="130" t="str">
        <f>IF(AI34="","",VLOOKUP(AI34,'【記載例】シフト記号表（勤務時間帯）'!$C$6:$K$35,9,FALSE))</f>
        <v/>
      </c>
      <c r="AJ35" s="130" t="str">
        <f>IF(AJ34="","",VLOOKUP(AJ34,'【記載例】シフト記号表（勤務時間帯）'!$C$6:$K$35,9,FALSE))</f>
        <v/>
      </c>
      <c r="AK35" s="130">
        <f>IF(AK34="","",VLOOKUP(AK34,'【記載例】シフト記号表（勤務時間帯）'!$C$6:$K$35,9,FALSE))</f>
        <v>4</v>
      </c>
      <c r="AL35" s="130" t="str">
        <f>IF(AL34="","",VLOOKUP(AL34,'【記載例】シフト記号表（勤務時間帯）'!$C$6:$K$35,9,FALSE))</f>
        <v/>
      </c>
      <c r="AM35" s="142">
        <f>IF(AM34="","",VLOOKUP(AM34,'【記載例】シフト記号表（勤務時間帯）'!$C$6:$K$35,9,FALSE))</f>
        <v>4</v>
      </c>
      <c r="AN35" s="118" t="str">
        <f>IF(AN34="","",VLOOKUP(AN34,'【記載例】シフト記号表（勤務時間帯）'!$C$6:$K$35,9,FALSE))</f>
        <v/>
      </c>
      <c r="AO35" s="130">
        <f>IF(AO34="","",VLOOKUP(AO34,'【記載例】シフト記号表（勤務時間帯）'!$C$6:$K$35,9,FALSE))</f>
        <v>4</v>
      </c>
      <c r="AP35" s="130" t="str">
        <f>IF(AP34="","",VLOOKUP(AP34,'【記載例】シフト記号表（勤務時間帯）'!$C$6:$K$35,9,FALSE))</f>
        <v/>
      </c>
      <c r="AQ35" s="130" t="str">
        <f>IF(AQ34="","",VLOOKUP(AQ34,'【記載例】シフト記号表（勤務時間帯）'!$C$6:$K$35,9,FALSE))</f>
        <v/>
      </c>
      <c r="AR35" s="130">
        <f>IF(AR34="","",VLOOKUP(AR34,'【記載例】シフト記号表（勤務時間帯）'!$C$6:$K$35,9,FALSE))</f>
        <v>4</v>
      </c>
      <c r="AS35" s="130" t="str">
        <f>IF(AS34="","",VLOOKUP(AS34,'【記載例】シフト記号表（勤務時間帯）'!$C$6:$K$35,9,FALSE))</f>
        <v/>
      </c>
      <c r="AT35" s="142">
        <f>IF(AT34="","",VLOOKUP(AT34,'【記載例】シフト記号表（勤務時間帯）'!$C$6:$K$35,9,FALSE))</f>
        <v>4</v>
      </c>
      <c r="AU35" s="118" t="str">
        <f>IF(AU34="","",VLOOKUP(AU34,'【記載例】シフト記号表（勤務時間帯）'!$C$6:$K$35,9,FALSE))</f>
        <v/>
      </c>
      <c r="AV35" s="130" t="str">
        <f>IF(AV34="","",VLOOKUP(AV34,'【記載例】シフト記号表（勤務時間帯）'!$C$6:$K$35,9,FALSE))</f>
        <v/>
      </c>
      <c r="AW35" s="130" t="str">
        <f>IF(AW34="","",VLOOKUP(AW34,'【記載例】シフト記号表（勤務時間帯）'!$C$6:$K$35,9,FALSE))</f>
        <v/>
      </c>
      <c r="AX35" s="173">
        <f>IF($BB$3="４週",SUM(S35:AT35),IF($BB$3="暦月",SUM(S35:AW35),""))</f>
        <v>48</v>
      </c>
      <c r="AY35" s="181"/>
      <c r="AZ35" s="187">
        <f>IF($BB$3="４週",AX35/4,IF($BB$3="暦月",'【記載例】通所型サービス'!AX35/('【記載例】通所型サービス'!$BB$8/7),""))</f>
        <v>12</v>
      </c>
      <c r="BA35" s="105"/>
      <c r="BB35" s="18"/>
      <c r="BC35" s="32"/>
      <c r="BD35" s="32"/>
      <c r="BE35" s="32"/>
      <c r="BF35" s="80"/>
      <c r="BG35" s="3"/>
      <c r="BH35" s="3"/>
      <c r="BI35" s="3"/>
      <c r="BJ35" s="3"/>
      <c r="BK35" s="3"/>
      <c r="BL35" s="3"/>
      <c r="BM35" s="3"/>
      <c r="BN35" s="3"/>
      <c r="BO35" s="3"/>
      <c r="BP35" s="3"/>
      <c r="BQ35" s="3"/>
      <c r="BR35" s="3"/>
      <c r="BS35" s="3"/>
      <c r="BT35" s="3"/>
      <c r="BU35" s="3"/>
    </row>
    <row r="36" spans="1:73" ht="20.25" customHeight="1">
      <c r="A36" s="3"/>
      <c r="B36" s="11"/>
      <c r="C36" s="25"/>
      <c r="D36" s="37"/>
      <c r="E36" s="42"/>
      <c r="F36" s="49" t="str">
        <f>C34</f>
        <v>看護職員</v>
      </c>
      <c r="G36" s="60"/>
      <c r="H36" s="69"/>
      <c r="I36" s="37"/>
      <c r="J36" s="37"/>
      <c r="K36" s="42"/>
      <c r="L36" s="69"/>
      <c r="M36" s="37"/>
      <c r="N36" s="37"/>
      <c r="O36" s="91"/>
      <c r="P36" s="95" t="s">
        <v>36</v>
      </c>
      <c r="Q36" s="101"/>
      <c r="R36" s="106"/>
      <c r="S36" s="119" t="str">
        <f>IF(S34="","",VLOOKUP(S34,'【記載例】シフト記号表（勤務時間帯）'!$C$6:$U$35,19,FALSE))</f>
        <v/>
      </c>
      <c r="T36" s="131">
        <f>IF(T34="","",VLOOKUP(T34,'【記載例】シフト記号表（勤務時間帯）'!$C$6:$U$35,19,FALSE))</f>
        <v>4</v>
      </c>
      <c r="U36" s="131" t="str">
        <f>IF(U34="","",VLOOKUP(U34,'【記載例】シフト記号表（勤務時間帯）'!$C$6:$U$35,19,FALSE))</f>
        <v/>
      </c>
      <c r="V36" s="131" t="str">
        <f>IF(V34="","",VLOOKUP(V34,'【記載例】シフト記号表（勤務時間帯）'!$C$6:$U$35,19,FALSE))</f>
        <v/>
      </c>
      <c r="W36" s="131">
        <f>IF(W34="","",VLOOKUP(W34,'【記載例】シフト記号表（勤務時間帯）'!$C$6:$U$35,19,FALSE))</f>
        <v>4</v>
      </c>
      <c r="X36" s="131" t="str">
        <f>IF(X34="","",VLOOKUP(X34,'【記載例】シフト記号表（勤務時間帯）'!$C$6:$U$35,19,FALSE))</f>
        <v/>
      </c>
      <c r="Y36" s="143">
        <f>IF(Y34="","",VLOOKUP(Y34,'【記載例】シフト記号表（勤務時間帯）'!$C$6:$U$35,19,FALSE))</f>
        <v>4</v>
      </c>
      <c r="Z36" s="119" t="str">
        <f>IF(Z34="","",VLOOKUP(Z34,'【記載例】シフト記号表（勤務時間帯）'!$C$6:$U$35,19,FALSE))</f>
        <v/>
      </c>
      <c r="AA36" s="131">
        <f>IF(AA34="","",VLOOKUP(AA34,'【記載例】シフト記号表（勤務時間帯）'!$C$6:$U$35,19,FALSE))</f>
        <v>4</v>
      </c>
      <c r="AB36" s="131" t="str">
        <f>IF(AB34="","",VLOOKUP(AB34,'【記載例】シフト記号表（勤務時間帯）'!$C$6:$U$35,19,FALSE))</f>
        <v/>
      </c>
      <c r="AC36" s="131" t="str">
        <f>IF(AC34="","",VLOOKUP(AC34,'【記載例】シフト記号表（勤務時間帯）'!$C$6:$U$35,19,FALSE))</f>
        <v/>
      </c>
      <c r="AD36" s="131">
        <f>IF(AD34="","",VLOOKUP(AD34,'【記載例】シフト記号表（勤務時間帯）'!$C$6:$U$35,19,FALSE))</f>
        <v>4</v>
      </c>
      <c r="AE36" s="131" t="str">
        <f>IF(AE34="","",VLOOKUP(AE34,'【記載例】シフト記号表（勤務時間帯）'!$C$6:$U$35,19,FALSE))</f>
        <v/>
      </c>
      <c r="AF36" s="143">
        <f>IF(AF34="","",VLOOKUP(AF34,'【記載例】シフト記号表（勤務時間帯）'!$C$6:$U$35,19,FALSE))</f>
        <v>4</v>
      </c>
      <c r="AG36" s="119" t="str">
        <f>IF(AG34="","",VLOOKUP(AG34,'【記載例】シフト記号表（勤務時間帯）'!$C$6:$U$35,19,FALSE))</f>
        <v/>
      </c>
      <c r="AH36" s="131">
        <f>IF(AH34="","",VLOOKUP(AH34,'【記載例】シフト記号表（勤務時間帯）'!$C$6:$U$35,19,FALSE))</f>
        <v>4</v>
      </c>
      <c r="AI36" s="131" t="str">
        <f>IF(AI34="","",VLOOKUP(AI34,'【記載例】シフト記号表（勤務時間帯）'!$C$6:$U$35,19,FALSE))</f>
        <v/>
      </c>
      <c r="AJ36" s="131" t="str">
        <f>IF(AJ34="","",VLOOKUP(AJ34,'【記載例】シフト記号表（勤務時間帯）'!$C$6:$U$35,19,FALSE))</f>
        <v/>
      </c>
      <c r="AK36" s="131">
        <f>IF(AK34="","",VLOOKUP(AK34,'【記載例】シフト記号表（勤務時間帯）'!$C$6:$U$35,19,FALSE))</f>
        <v>4</v>
      </c>
      <c r="AL36" s="131" t="str">
        <f>IF(AL34="","",VLOOKUP(AL34,'【記載例】シフト記号表（勤務時間帯）'!$C$6:$U$35,19,FALSE))</f>
        <v/>
      </c>
      <c r="AM36" s="143">
        <f>IF(AM34="","",VLOOKUP(AM34,'【記載例】シフト記号表（勤務時間帯）'!$C$6:$U$35,19,FALSE))</f>
        <v>4</v>
      </c>
      <c r="AN36" s="119" t="str">
        <f>IF(AN34="","",VLOOKUP(AN34,'【記載例】シフト記号表（勤務時間帯）'!$C$6:$U$35,19,FALSE))</f>
        <v/>
      </c>
      <c r="AO36" s="131">
        <f>IF(AO34="","",VLOOKUP(AO34,'【記載例】シフト記号表（勤務時間帯）'!$C$6:$U$35,19,FALSE))</f>
        <v>4</v>
      </c>
      <c r="AP36" s="131" t="str">
        <f>IF(AP34="","",VLOOKUP(AP34,'【記載例】シフト記号表（勤務時間帯）'!$C$6:$U$35,19,FALSE))</f>
        <v/>
      </c>
      <c r="AQ36" s="131" t="str">
        <f>IF(AQ34="","",VLOOKUP(AQ34,'【記載例】シフト記号表（勤務時間帯）'!$C$6:$U$35,19,FALSE))</f>
        <v/>
      </c>
      <c r="AR36" s="131">
        <f>IF(AR34="","",VLOOKUP(AR34,'【記載例】シフト記号表（勤務時間帯）'!$C$6:$U$35,19,FALSE))</f>
        <v>4</v>
      </c>
      <c r="AS36" s="131" t="str">
        <f>IF(AS34="","",VLOOKUP(AS34,'【記載例】シフト記号表（勤務時間帯）'!$C$6:$U$35,19,FALSE))</f>
        <v/>
      </c>
      <c r="AT36" s="143">
        <f>IF(AT34="","",VLOOKUP(AT34,'【記載例】シフト記号表（勤務時間帯）'!$C$6:$U$35,19,FALSE))</f>
        <v>4</v>
      </c>
      <c r="AU36" s="119" t="str">
        <f>IF(AU34="","",VLOOKUP(AU34,'【記載例】シフト記号表（勤務時間帯）'!$C$6:$U$35,19,FALSE))</f>
        <v/>
      </c>
      <c r="AV36" s="131" t="str">
        <f>IF(AV34="","",VLOOKUP(AV34,'【記載例】シフト記号表（勤務時間帯）'!$C$6:$U$35,19,FALSE))</f>
        <v/>
      </c>
      <c r="AW36" s="131" t="str">
        <f>IF(AW34="","",VLOOKUP(AW34,'【記載例】シフト記号表（勤務時間帯）'!$C$6:$U$35,19,FALSE))</f>
        <v/>
      </c>
      <c r="AX36" s="174">
        <f>IF($BB$3="４週",SUM(S36:AT36),IF($BB$3="暦月",SUM(S36:AW36),""))</f>
        <v>48</v>
      </c>
      <c r="AY36" s="182"/>
      <c r="AZ36" s="188">
        <f>IF($BB$3="４週",AX36/4,IF($BB$3="暦月",'【記載例】通所型サービス'!AX36/('【記載例】通所型サービス'!$BB$8/7),""))</f>
        <v>12</v>
      </c>
      <c r="BA36" s="106"/>
      <c r="BB36" s="25"/>
      <c r="BC36" s="37"/>
      <c r="BD36" s="37"/>
      <c r="BE36" s="37"/>
      <c r="BF36" s="91"/>
      <c r="BG36" s="3"/>
      <c r="BH36" s="3"/>
      <c r="BI36" s="3"/>
      <c r="BJ36" s="3"/>
      <c r="BK36" s="3"/>
      <c r="BL36" s="3"/>
      <c r="BM36" s="3"/>
      <c r="BN36" s="3"/>
      <c r="BO36" s="3"/>
      <c r="BP36" s="3"/>
      <c r="BQ36" s="3"/>
      <c r="BR36" s="3"/>
      <c r="BS36" s="3"/>
      <c r="BT36" s="3"/>
      <c r="BU36" s="3"/>
    </row>
    <row r="37" spans="1:73" ht="20.25" customHeight="1">
      <c r="A37" s="3"/>
      <c r="B37" s="283">
        <f>B34+1</f>
        <v>6</v>
      </c>
      <c r="C37" s="27" t="s">
        <v>75</v>
      </c>
      <c r="D37" s="38"/>
      <c r="E37" s="43"/>
      <c r="F37" s="51"/>
      <c r="G37" s="51" t="s">
        <v>134</v>
      </c>
      <c r="H37" s="70" t="s">
        <v>146</v>
      </c>
      <c r="I37" s="38"/>
      <c r="J37" s="38"/>
      <c r="K37" s="43"/>
      <c r="L37" s="84" t="s">
        <v>191</v>
      </c>
      <c r="M37" s="38"/>
      <c r="N37" s="38"/>
      <c r="O37" s="90"/>
      <c r="P37" s="96" t="s">
        <v>54</v>
      </c>
      <c r="Q37" s="102"/>
      <c r="R37" s="107"/>
      <c r="S37" s="117"/>
      <c r="T37" s="129" t="s">
        <v>84</v>
      </c>
      <c r="U37" s="129" t="s">
        <v>84</v>
      </c>
      <c r="V37" s="129"/>
      <c r="W37" s="129"/>
      <c r="X37" s="129" t="s">
        <v>84</v>
      </c>
      <c r="Y37" s="141"/>
      <c r="Z37" s="117"/>
      <c r="AA37" s="129" t="s">
        <v>84</v>
      </c>
      <c r="AB37" s="129" t="s">
        <v>84</v>
      </c>
      <c r="AC37" s="129"/>
      <c r="AD37" s="129"/>
      <c r="AE37" s="129" t="s">
        <v>84</v>
      </c>
      <c r="AF37" s="141"/>
      <c r="AG37" s="117"/>
      <c r="AH37" s="129" t="s">
        <v>84</v>
      </c>
      <c r="AI37" s="129" t="s">
        <v>84</v>
      </c>
      <c r="AJ37" s="129"/>
      <c r="AK37" s="129"/>
      <c r="AL37" s="129" t="s">
        <v>84</v>
      </c>
      <c r="AM37" s="141"/>
      <c r="AN37" s="117"/>
      <c r="AO37" s="129" t="s">
        <v>84</v>
      </c>
      <c r="AP37" s="129" t="s">
        <v>84</v>
      </c>
      <c r="AQ37" s="129"/>
      <c r="AR37" s="129"/>
      <c r="AS37" s="129" t="s">
        <v>84</v>
      </c>
      <c r="AT37" s="141"/>
      <c r="AU37" s="117"/>
      <c r="AV37" s="129"/>
      <c r="AW37" s="129"/>
      <c r="AX37" s="175"/>
      <c r="AY37" s="183"/>
      <c r="AZ37" s="189"/>
      <c r="BA37" s="107"/>
      <c r="BB37" s="197" t="s">
        <v>57</v>
      </c>
      <c r="BC37" s="38"/>
      <c r="BD37" s="38"/>
      <c r="BE37" s="38"/>
      <c r="BF37" s="90"/>
      <c r="BG37" s="3"/>
      <c r="BH37" s="3"/>
      <c r="BI37" s="3"/>
      <c r="BJ37" s="3"/>
      <c r="BK37" s="3"/>
      <c r="BL37" s="3"/>
      <c r="BM37" s="3"/>
      <c r="BN37" s="3"/>
      <c r="BO37" s="3"/>
      <c r="BP37" s="3"/>
      <c r="BQ37" s="3"/>
      <c r="BR37" s="3"/>
      <c r="BS37" s="3"/>
      <c r="BT37" s="3"/>
      <c r="BU37" s="3"/>
    </row>
    <row r="38" spans="1:73" ht="20.25" customHeight="1">
      <c r="A38" s="3"/>
      <c r="B38" s="8"/>
      <c r="C38" s="18"/>
      <c r="D38" s="32"/>
      <c r="E38" s="40"/>
      <c r="F38" s="49"/>
      <c r="G38" s="57"/>
      <c r="H38" s="66"/>
      <c r="I38" s="32"/>
      <c r="J38" s="32"/>
      <c r="K38" s="40"/>
      <c r="L38" s="66"/>
      <c r="M38" s="32"/>
      <c r="N38" s="32"/>
      <c r="O38" s="80"/>
      <c r="P38" s="94" t="s">
        <v>69</v>
      </c>
      <c r="Q38" s="100"/>
      <c r="R38" s="105"/>
      <c r="S38" s="118" t="str">
        <f>IF(S37="","",VLOOKUP(S37,'【記載例】シフト記号表（勤務時間帯）'!$C$6:$K$35,9,FALSE))</f>
        <v/>
      </c>
      <c r="T38" s="130">
        <f>IF(T37="","",VLOOKUP(T37,'【記載例】シフト記号表（勤務時間帯）'!$C$6:$K$35,9,FALSE))</f>
        <v>8</v>
      </c>
      <c r="U38" s="130">
        <f>IF(U37="","",VLOOKUP(U37,'【記載例】シフト記号表（勤務時間帯）'!$C$6:$K$35,9,FALSE))</f>
        <v>8</v>
      </c>
      <c r="V38" s="130" t="str">
        <f>IF(V37="","",VLOOKUP(V37,'【記載例】シフト記号表（勤務時間帯）'!$C$6:$K$35,9,FALSE))</f>
        <v/>
      </c>
      <c r="W38" s="130" t="str">
        <f>IF(W37="","",VLOOKUP(W37,'【記載例】シフト記号表（勤務時間帯）'!$C$6:$K$35,9,FALSE))</f>
        <v/>
      </c>
      <c r="X38" s="130">
        <f>IF(X37="","",VLOOKUP(X37,'【記載例】シフト記号表（勤務時間帯）'!$C$6:$K$35,9,FALSE))</f>
        <v>8</v>
      </c>
      <c r="Y38" s="142" t="str">
        <f>IF(Y37="","",VLOOKUP(Y37,'【記載例】シフト記号表（勤務時間帯）'!$C$6:$K$35,9,FALSE))</f>
        <v/>
      </c>
      <c r="Z38" s="118" t="str">
        <f>IF(Z37="","",VLOOKUP(Z37,'【記載例】シフト記号表（勤務時間帯）'!$C$6:$K$35,9,FALSE))</f>
        <v/>
      </c>
      <c r="AA38" s="130">
        <f>IF(AA37="","",VLOOKUP(AA37,'【記載例】シフト記号表（勤務時間帯）'!$C$6:$K$35,9,FALSE))</f>
        <v>8</v>
      </c>
      <c r="AB38" s="130">
        <f>IF(AB37="","",VLOOKUP(AB37,'【記載例】シフト記号表（勤務時間帯）'!$C$6:$K$35,9,FALSE))</f>
        <v>8</v>
      </c>
      <c r="AC38" s="130" t="str">
        <f>IF(AC37="","",VLOOKUP(AC37,'【記載例】シフト記号表（勤務時間帯）'!$C$6:$K$35,9,FALSE))</f>
        <v/>
      </c>
      <c r="AD38" s="130" t="str">
        <f>IF(AD37="","",VLOOKUP(AD37,'【記載例】シフト記号表（勤務時間帯）'!$C$6:$K$35,9,FALSE))</f>
        <v/>
      </c>
      <c r="AE38" s="130">
        <f>IF(AE37="","",VLOOKUP(AE37,'【記載例】シフト記号表（勤務時間帯）'!$C$6:$K$35,9,FALSE))</f>
        <v>8</v>
      </c>
      <c r="AF38" s="142" t="str">
        <f>IF(AF37="","",VLOOKUP(AF37,'【記載例】シフト記号表（勤務時間帯）'!$C$6:$K$35,9,FALSE))</f>
        <v/>
      </c>
      <c r="AG38" s="118" t="str">
        <f>IF(AG37="","",VLOOKUP(AG37,'【記載例】シフト記号表（勤務時間帯）'!$C$6:$K$35,9,FALSE))</f>
        <v/>
      </c>
      <c r="AH38" s="130">
        <f>IF(AH37="","",VLOOKUP(AH37,'【記載例】シフト記号表（勤務時間帯）'!$C$6:$K$35,9,FALSE))</f>
        <v>8</v>
      </c>
      <c r="AI38" s="130">
        <f>IF(AI37="","",VLOOKUP(AI37,'【記載例】シフト記号表（勤務時間帯）'!$C$6:$K$35,9,FALSE))</f>
        <v>8</v>
      </c>
      <c r="AJ38" s="130" t="str">
        <f>IF(AJ37="","",VLOOKUP(AJ37,'【記載例】シフト記号表（勤務時間帯）'!$C$6:$K$35,9,FALSE))</f>
        <v/>
      </c>
      <c r="AK38" s="130" t="str">
        <f>IF(AK37="","",VLOOKUP(AK37,'【記載例】シフト記号表（勤務時間帯）'!$C$6:$K$35,9,FALSE))</f>
        <v/>
      </c>
      <c r="AL38" s="130">
        <f>IF(AL37="","",VLOOKUP(AL37,'【記載例】シフト記号表（勤務時間帯）'!$C$6:$K$35,9,FALSE))</f>
        <v>8</v>
      </c>
      <c r="AM38" s="142" t="str">
        <f>IF(AM37="","",VLOOKUP(AM37,'【記載例】シフト記号表（勤務時間帯）'!$C$6:$K$35,9,FALSE))</f>
        <v/>
      </c>
      <c r="AN38" s="118" t="str">
        <f>IF(AN37="","",VLOOKUP(AN37,'【記載例】シフト記号表（勤務時間帯）'!$C$6:$K$35,9,FALSE))</f>
        <v/>
      </c>
      <c r="AO38" s="130">
        <f>IF(AO37="","",VLOOKUP(AO37,'【記載例】シフト記号表（勤務時間帯）'!$C$6:$K$35,9,FALSE))</f>
        <v>8</v>
      </c>
      <c r="AP38" s="130">
        <f>IF(AP37="","",VLOOKUP(AP37,'【記載例】シフト記号表（勤務時間帯）'!$C$6:$K$35,9,FALSE))</f>
        <v>8</v>
      </c>
      <c r="AQ38" s="130" t="str">
        <f>IF(AQ37="","",VLOOKUP(AQ37,'【記載例】シフト記号表（勤務時間帯）'!$C$6:$K$35,9,FALSE))</f>
        <v/>
      </c>
      <c r="AR38" s="130" t="str">
        <f>IF(AR37="","",VLOOKUP(AR37,'【記載例】シフト記号表（勤務時間帯）'!$C$6:$K$35,9,FALSE))</f>
        <v/>
      </c>
      <c r="AS38" s="130">
        <f>IF(AS37="","",VLOOKUP(AS37,'【記載例】シフト記号表（勤務時間帯）'!$C$6:$K$35,9,FALSE))</f>
        <v>8</v>
      </c>
      <c r="AT38" s="142" t="str">
        <f>IF(AT37="","",VLOOKUP(AT37,'【記載例】シフト記号表（勤務時間帯）'!$C$6:$K$35,9,FALSE))</f>
        <v/>
      </c>
      <c r="AU38" s="118" t="str">
        <f>IF(AU37="","",VLOOKUP(AU37,'【記載例】シフト記号表（勤務時間帯）'!$C$6:$K$35,9,FALSE))</f>
        <v/>
      </c>
      <c r="AV38" s="130" t="str">
        <f>IF(AV37="","",VLOOKUP(AV37,'【記載例】シフト記号表（勤務時間帯）'!$C$6:$K$35,9,FALSE))</f>
        <v/>
      </c>
      <c r="AW38" s="130" t="str">
        <f>IF(AW37="","",VLOOKUP(AW37,'【記載例】シフト記号表（勤務時間帯）'!$C$6:$K$35,9,FALSE))</f>
        <v/>
      </c>
      <c r="AX38" s="173">
        <f>IF($BB$3="４週",SUM(S38:AT38),IF($BB$3="暦月",SUM(S38:AW38),""))</f>
        <v>96</v>
      </c>
      <c r="AY38" s="181"/>
      <c r="AZ38" s="187">
        <f>IF($BB$3="４週",AX38/4,IF($BB$3="暦月",'【記載例】通所型サービス'!AX38/('【記載例】通所型サービス'!$BB$8/7),""))</f>
        <v>24</v>
      </c>
      <c r="BA38" s="105"/>
      <c r="BB38" s="18"/>
      <c r="BC38" s="32"/>
      <c r="BD38" s="32"/>
      <c r="BE38" s="32"/>
      <c r="BF38" s="80"/>
      <c r="BG38" s="3"/>
      <c r="BH38" s="3"/>
      <c r="BI38" s="3"/>
      <c r="BJ38" s="3"/>
      <c r="BK38" s="3"/>
      <c r="BL38" s="3"/>
      <c r="BM38" s="3"/>
      <c r="BN38" s="3"/>
      <c r="BO38" s="3"/>
      <c r="BP38" s="3"/>
      <c r="BQ38" s="3"/>
      <c r="BR38" s="3"/>
      <c r="BS38" s="3"/>
      <c r="BT38" s="3"/>
      <c r="BU38" s="3"/>
    </row>
    <row r="39" spans="1:73" ht="20.25" customHeight="1">
      <c r="A39" s="3"/>
      <c r="B39" s="11"/>
      <c r="C39" s="25"/>
      <c r="D39" s="37"/>
      <c r="E39" s="42"/>
      <c r="F39" s="49" t="str">
        <f>C37</f>
        <v>介護職員</v>
      </c>
      <c r="G39" s="60"/>
      <c r="H39" s="69"/>
      <c r="I39" s="37"/>
      <c r="J39" s="37"/>
      <c r="K39" s="42"/>
      <c r="L39" s="69"/>
      <c r="M39" s="37"/>
      <c r="N39" s="37"/>
      <c r="O39" s="91"/>
      <c r="P39" s="95" t="s">
        <v>36</v>
      </c>
      <c r="Q39" s="101"/>
      <c r="R39" s="106"/>
      <c r="S39" s="119" t="str">
        <f>IF(S37="","",VLOOKUP(S37,'【記載例】シフト記号表（勤務時間帯）'!$C$6:$U$35,19,FALSE))</f>
        <v/>
      </c>
      <c r="T39" s="131">
        <f>IF(T37="","",VLOOKUP(T37,'【記載例】シフト記号表（勤務時間帯）'!$C$6:$U$35,19,FALSE))</f>
        <v>7</v>
      </c>
      <c r="U39" s="131">
        <f>IF(U37="","",VLOOKUP(U37,'【記載例】シフト記号表（勤務時間帯）'!$C$6:$U$35,19,FALSE))</f>
        <v>7</v>
      </c>
      <c r="V39" s="131" t="str">
        <f>IF(V37="","",VLOOKUP(V37,'【記載例】シフト記号表（勤務時間帯）'!$C$6:$U$35,19,FALSE))</f>
        <v/>
      </c>
      <c r="W39" s="131" t="str">
        <f>IF(W37="","",VLOOKUP(W37,'【記載例】シフト記号表（勤務時間帯）'!$C$6:$U$35,19,FALSE))</f>
        <v/>
      </c>
      <c r="X39" s="131">
        <f>IF(X37="","",VLOOKUP(X37,'【記載例】シフト記号表（勤務時間帯）'!$C$6:$U$35,19,FALSE))</f>
        <v>7</v>
      </c>
      <c r="Y39" s="143" t="str">
        <f>IF(Y37="","",VLOOKUP(Y37,'【記載例】シフト記号表（勤務時間帯）'!$C$6:$U$35,19,FALSE))</f>
        <v/>
      </c>
      <c r="Z39" s="119" t="str">
        <f>IF(Z37="","",VLOOKUP(Z37,'【記載例】シフト記号表（勤務時間帯）'!$C$6:$U$35,19,FALSE))</f>
        <v/>
      </c>
      <c r="AA39" s="131">
        <f>IF(AA37="","",VLOOKUP(AA37,'【記載例】シフト記号表（勤務時間帯）'!$C$6:$U$35,19,FALSE))</f>
        <v>7</v>
      </c>
      <c r="AB39" s="131">
        <f>IF(AB37="","",VLOOKUP(AB37,'【記載例】シフト記号表（勤務時間帯）'!$C$6:$U$35,19,FALSE))</f>
        <v>7</v>
      </c>
      <c r="AC39" s="131" t="str">
        <f>IF(AC37="","",VLOOKUP(AC37,'【記載例】シフト記号表（勤務時間帯）'!$C$6:$U$35,19,FALSE))</f>
        <v/>
      </c>
      <c r="AD39" s="131" t="str">
        <f>IF(AD37="","",VLOOKUP(AD37,'【記載例】シフト記号表（勤務時間帯）'!$C$6:$U$35,19,FALSE))</f>
        <v/>
      </c>
      <c r="AE39" s="131">
        <f>IF(AE37="","",VLOOKUP(AE37,'【記載例】シフト記号表（勤務時間帯）'!$C$6:$U$35,19,FALSE))</f>
        <v>7</v>
      </c>
      <c r="AF39" s="143" t="str">
        <f>IF(AF37="","",VLOOKUP(AF37,'【記載例】シフト記号表（勤務時間帯）'!$C$6:$U$35,19,FALSE))</f>
        <v/>
      </c>
      <c r="AG39" s="119" t="str">
        <f>IF(AG37="","",VLOOKUP(AG37,'【記載例】シフト記号表（勤務時間帯）'!$C$6:$U$35,19,FALSE))</f>
        <v/>
      </c>
      <c r="AH39" s="131">
        <f>IF(AH37="","",VLOOKUP(AH37,'【記載例】シフト記号表（勤務時間帯）'!$C$6:$U$35,19,FALSE))</f>
        <v>7</v>
      </c>
      <c r="AI39" s="131">
        <f>IF(AI37="","",VLOOKUP(AI37,'【記載例】シフト記号表（勤務時間帯）'!$C$6:$U$35,19,FALSE))</f>
        <v>7</v>
      </c>
      <c r="AJ39" s="131" t="str">
        <f>IF(AJ37="","",VLOOKUP(AJ37,'【記載例】シフト記号表（勤務時間帯）'!$C$6:$U$35,19,FALSE))</f>
        <v/>
      </c>
      <c r="AK39" s="131" t="str">
        <f>IF(AK37="","",VLOOKUP(AK37,'【記載例】シフト記号表（勤務時間帯）'!$C$6:$U$35,19,FALSE))</f>
        <v/>
      </c>
      <c r="AL39" s="131">
        <f>IF(AL37="","",VLOOKUP(AL37,'【記載例】シフト記号表（勤務時間帯）'!$C$6:$U$35,19,FALSE))</f>
        <v>7</v>
      </c>
      <c r="AM39" s="143" t="str">
        <f>IF(AM37="","",VLOOKUP(AM37,'【記載例】シフト記号表（勤務時間帯）'!$C$6:$U$35,19,FALSE))</f>
        <v/>
      </c>
      <c r="AN39" s="119" t="str">
        <f>IF(AN37="","",VLOOKUP(AN37,'【記載例】シフト記号表（勤務時間帯）'!$C$6:$U$35,19,FALSE))</f>
        <v/>
      </c>
      <c r="AO39" s="131">
        <f>IF(AO37="","",VLOOKUP(AO37,'【記載例】シフト記号表（勤務時間帯）'!$C$6:$U$35,19,FALSE))</f>
        <v>7</v>
      </c>
      <c r="AP39" s="131">
        <f>IF(AP37="","",VLOOKUP(AP37,'【記載例】シフト記号表（勤務時間帯）'!$C$6:$U$35,19,FALSE))</f>
        <v>7</v>
      </c>
      <c r="AQ39" s="131" t="str">
        <f>IF(AQ37="","",VLOOKUP(AQ37,'【記載例】シフト記号表（勤務時間帯）'!$C$6:$U$35,19,FALSE))</f>
        <v/>
      </c>
      <c r="AR39" s="131" t="str">
        <f>IF(AR37="","",VLOOKUP(AR37,'【記載例】シフト記号表（勤務時間帯）'!$C$6:$U$35,19,FALSE))</f>
        <v/>
      </c>
      <c r="AS39" s="131">
        <f>IF(AS37="","",VLOOKUP(AS37,'【記載例】シフト記号表（勤務時間帯）'!$C$6:$U$35,19,FALSE))</f>
        <v>7</v>
      </c>
      <c r="AT39" s="143" t="str">
        <f>IF(AT37="","",VLOOKUP(AT37,'【記載例】シフト記号表（勤務時間帯）'!$C$6:$U$35,19,FALSE))</f>
        <v/>
      </c>
      <c r="AU39" s="119" t="str">
        <f>IF(AU37="","",VLOOKUP(AU37,'【記載例】シフト記号表（勤務時間帯）'!$C$6:$U$35,19,FALSE))</f>
        <v/>
      </c>
      <c r="AV39" s="131" t="str">
        <f>IF(AV37="","",VLOOKUP(AV37,'【記載例】シフト記号表（勤務時間帯）'!$C$6:$U$35,19,FALSE))</f>
        <v/>
      </c>
      <c r="AW39" s="131" t="str">
        <f>IF(AW37="","",VLOOKUP(AW37,'【記載例】シフト記号表（勤務時間帯）'!$C$6:$U$35,19,FALSE))</f>
        <v/>
      </c>
      <c r="AX39" s="174">
        <f>IF($BB$3="４週",SUM(S39:AT39),IF($BB$3="暦月",SUM(S39:AW39),""))</f>
        <v>84</v>
      </c>
      <c r="AY39" s="182"/>
      <c r="AZ39" s="188">
        <f>IF($BB$3="４週",AX39/4,IF($BB$3="暦月",'【記載例】通所型サービス'!AX39/('【記載例】通所型サービス'!$BB$8/7),""))</f>
        <v>21</v>
      </c>
      <c r="BA39" s="106"/>
      <c r="BB39" s="25"/>
      <c r="BC39" s="37"/>
      <c r="BD39" s="37"/>
      <c r="BE39" s="37"/>
      <c r="BF39" s="91"/>
      <c r="BG39" s="3"/>
      <c r="BH39" s="3"/>
      <c r="BI39" s="3"/>
      <c r="BJ39" s="3"/>
      <c r="BK39" s="3"/>
      <c r="BL39" s="3"/>
      <c r="BM39" s="3"/>
      <c r="BN39" s="3"/>
      <c r="BO39" s="3"/>
      <c r="BP39" s="3"/>
      <c r="BQ39" s="3"/>
      <c r="BR39" s="3"/>
      <c r="BS39" s="3"/>
      <c r="BT39" s="3"/>
      <c r="BU39" s="3"/>
    </row>
    <row r="40" spans="1:73" ht="20.25" customHeight="1">
      <c r="A40" s="3"/>
      <c r="B40" s="283">
        <f>B37+1</f>
        <v>7</v>
      </c>
      <c r="C40" s="27" t="s">
        <v>75</v>
      </c>
      <c r="D40" s="38"/>
      <c r="E40" s="43"/>
      <c r="F40" s="51"/>
      <c r="G40" s="51" t="s">
        <v>134</v>
      </c>
      <c r="H40" s="70" t="s">
        <v>146</v>
      </c>
      <c r="I40" s="38"/>
      <c r="J40" s="38"/>
      <c r="K40" s="43"/>
      <c r="L40" s="84" t="s">
        <v>191</v>
      </c>
      <c r="M40" s="38"/>
      <c r="N40" s="38"/>
      <c r="O40" s="90"/>
      <c r="P40" s="96" t="s">
        <v>54</v>
      </c>
      <c r="Q40" s="102"/>
      <c r="R40" s="107"/>
      <c r="S40" s="117"/>
      <c r="T40" s="129"/>
      <c r="U40" s="129"/>
      <c r="V40" s="129"/>
      <c r="W40" s="129"/>
      <c r="X40" s="129"/>
      <c r="Y40" s="141" t="s">
        <v>84</v>
      </c>
      <c r="Z40" s="117"/>
      <c r="AA40" s="129"/>
      <c r="AB40" s="129"/>
      <c r="AC40" s="129"/>
      <c r="AD40" s="129"/>
      <c r="AE40" s="129"/>
      <c r="AF40" s="141" t="s">
        <v>84</v>
      </c>
      <c r="AG40" s="117"/>
      <c r="AH40" s="129"/>
      <c r="AI40" s="129"/>
      <c r="AJ40" s="129"/>
      <c r="AK40" s="129"/>
      <c r="AL40" s="129"/>
      <c r="AM40" s="141" t="s">
        <v>84</v>
      </c>
      <c r="AN40" s="117"/>
      <c r="AO40" s="129"/>
      <c r="AP40" s="129"/>
      <c r="AQ40" s="129"/>
      <c r="AR40" s="129"/>
      <c r="AS40" s="129"/>
      <c r="AT40" s="141" t="s">
        <v>84</v>
      </c>
      <c r="AU40" s="117"/>
      <c r="AV40" s="129"/>
      <c r="AW40" s="129"/>
      <c r="AX40" s="175"/>
      <c r="AY40" s="183"/>
      <c r="AZ40" s="189"/>
      <c r="BA40" s="107"/>
      <c r="BB40" s="197" t="s">
        <v>192</v>
      </c>
      <c r="BC40" s="38"/>
      <c r="BD40" s="38"/>
      <c r="BE40" s="38"/>
      <c r="BF40" s="90"/>
      <c r="BG40" s="3"/>
      <c r="BH40" s="3"/>
      <c r="BI40" s="3"/>
      <c r="BJ40" s="3"/>
      <c r="BK40" s="3"/>
      <c r="BL40" s="3"/>
      <c r="BM40" s="3"/>
      <c r="BN40" s="3"/>
      <c r="BO40" s="3"/>
      <c r="BP40" s="3"/>
      <c r="BQ40" s="3"/>
      <c r="BR40" s="3"/>
      <c r="BS40" s="3"/>
      <c r="BT40" s="3"/>
      <c r="BU40" s="3"/>
    </row>
    <row r="41" spans="1:73" ht="20.25" customHeight="1">
      <c r="A41" s="3"/>
      <c r="B41" s="8"/>
      <c r="C41" s="18"/>
      <c r="D41" s="32"/>
      <c r="E41" s="40"/>
      <c r="F41" s="49"/>
      <c r="G41" s="57"/>
      <c r="H41" s="66"/>
      <c r="I41" s="32"/>
      <c r="J41" s="32"/>
      <c r="K41" s="40"/>
      <c r="L41" s="66"/>
      <c r="M41" s="32"/>
      <c r="N41" s="32"/>
      <c r="O41" s="80"/>
      <c r="P41" s="94" t="s">
        <v>69</v>
      </c>
      <c r="Q41" s="100"/>
      <c r="R41" s="105"/>
      <c r="S41" s="118" t="str">
        <f>IF(S40="","",VLOOKUP(S40,'【記載例】シフト記号表（勤務時間帯）'!$C$6:$K$35,9,FALSE))</f>
        <v/>
      </c>
      <c r="T41" s="130" t="str">
        <f>IF(T40="","",VLOOKUP(T40,'【記載例】シフト記号表（勤務時間帯）'!$C$6:$K$35,9,FALSE))</f>
        <v/>
      </c>
      <c r="U41" s="130" t="str">
        <f>IF(U40="","",VLOOKUP(U40,'【記載例】シフト記号表（勤務時間帯）'!$C$6:$K$35,9,FALSE))</f>
        <v/>
      </c>
      <c r="V41" s="130" t="str">
        <f>IF(V40="","",VLOOKUP(V40,'【記載例】シフト記号表（勤務時間帯）'!$C$6:$K$35,9,FALSE))</f>
        <v/>
      </c>
      <c r="W41" s="130" t="str">
        <f>IF(W40="","",VLOOKUP(W40,'【記載例】シフト記号表（勤務時間帯）'!$C$6:$K$35,9,FALSE))</f>
        <v/>
      </c>
      <c r="X41" s="130" t="str">
        <f>IF(X40="","",VLOOKUP(X40,'【記載例】シフト記号表（勤務時間帯）'!$C$6:$K$35,9,FALSE))</f>
        <v/>
      </c>
      <c r="Y41" s="142">
        <f>IF(Y40="","",VLOOKUP(Y40,'【記載例】シフト記号表（勤務時間帯）'!$C$6:$K$35,9,FALSE))</f>
        <v>8</v>
      </c>
      <c r="Z41" s="118" t="str">
        <f>IF(Z40="","",VLOOKUP(Z40,'【記載例】シフト記号表（勤務時間帯）'!$C$6:$K$35,9,FALSE))</f>
        <v/>
      </c>
      <c r="AA41" s="130" t="str">
        <f>IF(AA40="","",VLOOKUP(AA40,'【記載例】シフト記号表（勤務時間帯）'!$C$6:$K$35,9,FALSE))</f>
        <v/>
      </c>
      <c r="AB41" s="130" t="str">
        <f>IF(AB40="","",VLOOKUP(AB40,'【記載例】シフト記号表（勤務時間帯）'!$C$6:$K$35,9,FALSE))</f>
        <v/>
      </c>
      <c r="AC41" s="130" t="str">
        <f>IF(AC40="","",VLOOKUP(AC40,'【記載例】シフト記号表（勤務時間帯）'!$C$6:$K$35,9,FALSE))</f>
        <v/>
      </c>
      <c r="AD41" s="130" t="str">
        <f>IF(AD40="","",VLOOKUP(AD40,'【記載例】シフト記号表（勤務時間帯）'!$C$6:$K$35,9,FALSE))</f>
        <v/>
      </c>
      <c r="AE41" s="130" t="str">
        <f>IF(AE40="","",VLOOKUP(AE40,'【記載例】シフト記号表（勤務時間帯）'!$C$6:$K$35,9,FALSE))</f>
        <v/>
      </c>
      <c r="AF41" s="142">
        <f>IF(AF40="","",VLOOKUP(AF40,'【記載例】シフト記号表（勤務時間帯）'!$C$6:$K$35,9,FALSE))</f>
        <v>8</v>
      </c>
      <c r="AG41" s="118" t="str">
        <f>IF(AG40="","",VLOOKUP(AG40,'【記載例】シフト記号表（勤務時間帯）'!$C$6:$K$35,9,FALSE))</f>
        <v/>
      </c>
      <c r="AH41" s="130" t="str">
        <f>IF(AH40="","",VLOOKUP(AH40,'【記載例】シフト記号表（勤務時間帯）'!$C$6:$K$35,9,FALSE))</f>
        <v/>
      </c>
      <c r="AI41" s="130" t="str">
        <f>IF(AI40="","",VLOOKUP(AI40,'【記載例】シフト記号表（勤務時間帯）'!$C$6:$K$35,9,FALSE))</f>
        <v/>
      </c>
      <c r="AJ41" s="130" t="str">
        <f>IF(AJ40="","",VLOOKUP(AJ40,'【記載例】シフト記号表（勤務時間帯）'!$C$6:$K$35,9,FALSE))</f>
        <v/>
      </c>
      <c r="AK41" s="130" t="str">
        <f>IF(AK40="","",VLOOKUP(AK40,'【記載例】シフト記号表（勤務時間帯）'!$C$6:$K$35,9,FALSE))</f>
        <v/>
      </c>
      <c r="AL41" s="130" t="str">
        <f>IF(AL40="","",VLOOKUP(AL40,'【記載例】シフト記号表（勤務時間帯）'!$C$6:$K$35,9,FALSE))</f>
        <v/>
      </c>
      <c r="AM41" s="142">
        <f>IF(AM40="","",VLOOKUP(AM40,'【記載例】シフト記号表（勤務時間帯）'!$C$6:$K$35,9,FALSE))</f>
        <v>8</v>
      </c>
      <c r="AN41" s="118" t="str">
        <f>IF(AN40="","",VLOOKUP(AN40,'【記載例】シフト記号表（勤務時間帯）'!$C$6:$K$35,9,FALSE))</f>
        <v/>
      </c>
      <c r="AO41" s="130" t="str">
        <f>IF(AO40="","",VLOOKUP(AO40,'【記載例】シフト記号表（勤務時間帯）'!$C$6:$K$35,9,FALSE))</f>
        <v/>
      </c>
      <c r="AP41" s="130" t="str">
        <f>IF(AP40="","",VLOOKUP(AP40,'【記載例】シフト記号表（勤務時間帯）'!$C$6:$K$35,9,FALSE))</f>
        <v/>
      </c>
      <c r="AQ41" s="130" t="str">
        <f>IF(AQ40="","",VLOOKUP(AQ40,'【記載例】シフト記号表（勤務時間帯）'!$C$6:$K$35,9,FALSE))</f>
        <v/>
      </c>
      <c r="AR41" s="130" t="str">
        <f>IF(AR40="","",VLOOKUP(AR40,'【記載例】シフト記号表（勤務時間帯）'!$C$6:$K$35,9,FALSE))</f>
        <v/>
      </c>
      <c r="AS41" s="130" t="str">
        <f>IF(AS40="","",VLOOKUP(AS40,'【記載例】シフト記号表（勤務時間帯）'!$C$6:$K$35,9,FALSE))</f>
        <v/>
      </c>
      <c r="AT41" s="142">
        <f>IF(AT40="","",VLOOKUP(AT40,'【記載例】シフト記号表（勤務時間帯）'!$C$6:$K$35,9,FALSE))</f>
        <v>8</v>
      </c>
      <c r="AU41" s="118" t="str">
        <f>IF(AU40="","",VLOOKUP(AU40,'【記載例】シフト記号表（勤務時間帯）'!$C$6:$K$35,9,FALSE))</f>
        <v/>
      </c>
      <c r="AV41" s="130" t="str">
        <f>IF(AV40="","",VLOOKUP(AV40,'【記載例】シフト記号表（勤務時間帯）'!$C$6:$K$35,9,FALSE))</f>
        <v/>
      </c>
      <c r="AW41" s="130" t="str">
        <f>IF(AW40="","",VLOOKUP(AW40,'【記載例】シフト記号表（勤務時間帯）'!$C$6:$K$35,9,FALSE))</f>
        <v/>
      </c>
      <c r="AX41" s="173">
        <f>IF($BB$3="４週",SUM(S41:AT41),IF($BB$3="暦月",SUM(S41:AW41),""))</f>
        <v>32</v>
      </c>
      <c r="AY41" s="181"/>
      <c r="AZ41" s="187">
        <f>IF($BB$3="４週",AX41/4,IF($BB$3="暦月",'【記載例】通所型サービス'!AX41/('【記載例】通所型サービス'!$BB$8/7),""))</f>
        <v>8</v>
      </c>
      <c r="BA41" s="105"/>
      <c r="BB41" s="18"/>
      <c r="BC41" s="32"/>
      <c r="BD41" s="32"/>
      <c r="BE41" s="32"/>
      <c r="BF41" s="80"/>
      <c r="BG41" s="3"/>
      <c r="BH41" s="3"/>
      <c r="BI41" s="3"/>
      <c r="BJ41" s="3"/>
      <c r="BK41" s="3"/>
      <c r="BL41" s="3"/>
      <c r="BM41" s="3"/>
      <c r="BN41" s="3"/>
      <c r="BO41" s="3"/>
      <c r="BP41" s="3"/>
      <c r="BQ41" s="3"/>
      <c r="BR41" s="3"/>
      <c r="BS41" s="3"/>
      <c r="BT41" s="3"/>
      <c r="BU41" s="3"/>
    </row>
    <row r="42" spans="1:73" ht="20.25" customHeight="1">
      <c r="A42" s="3"/>
      <c r="B42" s="11"/>
      <c r="C42" s="25"/>
      <c r="D42" s="37"/>
      <c r="E42" s="42"/>
      <c r="F42" s="49" t="str">
        <f>C40</f>
        <v>介護職員</v>
      </c>
      <c r="G42" s="60"/>
      <c r="H42" s="69"/>
      <c r="I42" s="37"/>
      <c r="J42" s="37"/>
      <c r="K42" s="42"/>
      <c r="L42" s="69"/>
      <c r="M42" s="37"/>
      <c r="N42" s="37"/>
      <c r="O42" s="91"/>
      <c r="P42" s="95" t="s">
        <v>36</v>
      </c>
      <c r="Q42" s="101"/>
      <c r="R42" s="106"/>
      <c r="S42" s="119" t="str">
        <f>IF(S40="","",VLOOKUP(S40,'【記載例】シフト記号表（勤務時間帯）'!$C$6:$U$35,19,FALSE))</f>
        <v/>
      </c>
      <c r="T42" s="131" t="str">
        <f>IF(T40="","",VLOOKUP(T40,'【記載例】シフト記号表（勤務時間帯）'!$C$6:$U$35,19,FALSE))</f>
        <v/>
      </c>
      <c r="U42" s="131" t="str">
        <f>IF(U40="","",VLOOKUP(U40,'【記載例】シフト記号表（勤務時間帯）'!$C$6:$U$35,19,FALSE))</f>
        <v/>
      </c>
      <c r="V42" s="131" t="str">
        <f>IF(V40="","",VLOOKUP(V40,'【記載例】シフト記号表（勤務時間帯）'!$C$6:$U$35,19,FALSE))</f>
        <v/>
      </c>
      <c r="W42" s="131" t="str">
        <f>IF(W40="","",VLOOKUP(W40,'【記載例】シフト記号表（勤務時間帯）'!$C$6:$U$35,19,FALSE))</f>
        <v/>
      </c>
      <c r="X42" s="131" t="str">
        <f>IF(X40="","",VLOOKUP(X40,'【記載例】シフト記号表（勤務時間帯）'!$C$6:$U$35,19,FALSE))</f>
        <v/>
      </c>
      <c r="Y42" s="143">
        <f>IF(Y40="","",VLOOKUP(Y40,'【記載例】シフト記号表（勤務時間帯）'!$C$6:$U$35,19,FALSE))</f>
        <v>7</v>
      </c>
      <c r="Z42" s="119" t="str">
        <f>IF(Z40="","",VLOOKUP(Z40,'【記載例】シフト記号表（勤務時間帯）'!$C$6:$U$35,19,FALSE))</f>
        <v/>
      </c>
      <c r="AA42" s="131" t="str">
        <f>IF(AA40="","",VLOOKUP(AA40,'【記載例】シフト記号表（勤務時間帯）'!$C$6:$U$35,19,FALSE))</f>
        <v/>
      </c>
      <c r="AB42" s="131" t="str">
        <f>IF(AB40="","",VLOOKUP(AB40,'【記載例】シフト記号表（勤務時間帯）'!$C$6:$U$35,19,FALSE))</f>
        <v/>
      </c>
      <c r="AC42" s="131" t="str">
        <f>IF(AC40="","",VLOOKUP(AC40,'【記載例】シフト記号表（勤務時間帯）'!$C$6:$U$35,19,FALSE))</f>
        <v/>
      </c>
      <c r="AD42" s="131" t="str">
        <f>IF(AD40="","",VLOOKUP(AD40,'【記載例】シフト記号表（勤務時間帯）'!$C$6:$U$35,19,FALSE))</f>
        <v/>
      </c>
      <c r="AE42" s="131" t="str">
        <f>IF(AE40="","",VLOOKUP(AE40,'【記載例】シフト記号表（勤務時間帯）'!$C$6:$U$35,19,FALSE))</f>
        <v/>
      </c>
      <c r="AF42" s="143">
        <f>IF(AF40="","",VLOOKUP(AF40,'【記載例】シフト記号表（勤務時間帯）'!$C$6:$U$35,19,FALSE))</f>
        <v>7</v>
      </c>
      <c r="AG42" s="119" t="str">
        <f>IF(AG40="","",VLOOKUP(AG40,'【記載例】シフト記号表（勤務時間帯）'!$C$6:$U$35,19,FALSE))</f>
        <v/>
      </c>
      <c r="AH42" s="131" t="str">
        <f>IF(AH40="","",VLOOKUP(AH40,'【記載例】シフト記号表（勤務時間帯）'!$C$6:$U$35,19,FALSE))</f>
        <v/>
      </c>
      <c r="AI42" s="131" t="str">
        <f>IF(AI40="","",VLOOKUP(AI40,'【記載例】シフト記号表（勤務時間帯）'!$C$6:$U$35,19,FALSE))</f>
        <v/>
      </c>
      <c r="AJ42" s="131" t="str">
        <f>IF(AJ40="","",VLOOKUP(AJ40,'【記載例】シフト記号表（勤務時間帯）'!$C$6:$U$35,19,FALSE))</f>
        <v/>
      </c>
      <c r="AK42" s="131" t="str">
        <f>IF(AK40="","",VLOOKUP(AK40,'【記載例】シフト記号表（勤務時間帯）'!$C$6:$U$35,19,FALSE))</f>
        <v/>
      </c>
      <c r="AL42" s="131" t="str">
        <f>IF(AL40="","",VLOOKUP(AL40,'【記載例】シフト記号表（勤務時間帯）'!$C$6:$U$35,19,FALSE))</f>
        <v/>
      </c>
      <c r="AM42" s="143">
        <f>IF(AM40="","",VLOOKUP(AM40,'【記載例】シフト記号表（勤務時間帯）'!$C$6:$U$35,19,FALSE))</f>
        <v>7</v>
      </c>
      <c r="AN42" s="119" t="str">
        <f>IF(AN40="","",VLOOKUP(AN40,'【記載例】シフト記号表（勤務時間帯）'!$C$6:$U$35,19,FALSE))</f>
        <v/>
      </c>
      <c r="AO42" s="131" t="str">
        <f>IF(AO40="","",VLOOKUP(AO40,'【記載例】シフト記号表（勤務時間帯）'!$C$6:$U$35,19,FALSE))</f>
        <v/>
      </c>
      <c r="AP42" s="131" t="str">
        <f>IF(AP40="","",VLOOKUP(AP40,'【記載例】シフト記号表（勤務時間帯）'!$C$6:$U$35,19,FALSE))</f>
        <v/>
      </c>
      <c r="AQ42" s="131" t="str">
        <f>IF(AQ40="","",VLOOKUP(AQ40,'【記載例】シフト記号表（勤務時間帯）'!$C$6:$U$35,19,FALSE))</f>
        <v/>
      </c>
      <c r="AR42" s="131" t="str">
        <f>IF(AR40="","",VLOOKUP(AR40,'【記載例】シフト記号表（勤務時間帯）'!$C$6:$U$35,19,FALSE))</f>
        <v/>
      </c>
      <c r="AS42" s="131" t="str">
        <f>IF(AS40="","",VLOOKUP(AS40,'【記載例】シフト記号表（勤務時間帯）'!$C$6:$U$35,19,FALSE))</f>
        <v/>
      </c>
      <c r="AT42" s="143">
        <f>IF(AT40="","",VLOOKUP(AT40,'【記載例】シフト記号表（勤務時間帯）'!$C$6:$U$35,19,FALSE))</f>
        <v>7</v>
      </c>
      <c r="AU42" s="119" t="str">
        <f>IF(AU40="","",VLOOKUP(AU40,'【記載例】シフト記号表（勤務時間帯）'!$C$6:$U$35,19,FALSE))</f>
        <v/>
      </c>
      <c r="AV42" s="131" t="str">
        <f>IF(AV40="","",VLOOKUP(AV40,'【記載例】シフト記号表（勤務時間帯）'!$C$6:$U$35,19,FALSE))</f>
        <v/>
      </c>
      <c r="AW42" s="131" t="str">
        <f>IF(AW40="","",VLOOKUP(AW40,'【記載例】シフト記号表（勤務時間帯）'!$C$6:$U$35,19,FALSE))</f>
        <v/>
      </c>
      <c r="AX42" s="174">
        <f>IF($BB$3="４週",SUM(S42:AT42),IF($BB$3="暦月",SUM(S42:AW42),""))</f>
        <v>28</v>
      </c>
      <c r="AY42" s="182"/>
      <c r="AZ42" s="188">
        <f>IF($BB$3="４週",AX42/4,IF($BB$3="暦月",'【記載例】通所型サービス'!AX42/('【記載例】通所型サービス'!$BB$8/7),""))</f>
        <v>7</v>
      </c>
      <c r="BA42" s="106"/>
      <c r="BB42" s="25"/>
      <c r="BC42" s="37"/>
      <c r="BD42" s="37"/>
      <c r="BE42" s="37"/>
      <c r="BF42" s="91"/>
      <c r="BG42" s="3"/>
      <c r="BH42" s="3"/>
      <c r="BI42" s="3"/>
      <c r="BJ42" s="3"/>
      <c r="BK42" s="3"/>
      <c r="BL42" s="3"/>
      <c r="BM42" s="3"/>
      <c r="BN42" s="3"/>
      <c r="BO42" s="3"/>
      <c r="BP42" s="3"/>
      <c r="BQ42" s="3"/>
      <c r="BR42" s="3"/>
      <c r="BS42" s="3"/>
      <c r="BT42" s="3"/>
      <c r="BU42" s="3"/>
    </row>
    <row r="43" spans="1:73" ht="20.25" customHeight="1">
      <c r="A43" s="3"/>
      <c r="B43" s="283">
        <f>B40+1</f>
        <v>8</v>
      </c>
      <c r="C43" s="27" t="s">
        <v>75</v>
      </c>
      <c r="D43" s="38"/>
      <c r="E43" s="43"/>
      <c r="F43" s="51"/>
      <c r="G43" s="51" t="s">
        <v>68</v>
      </c>
      <c r="H43" s="70" t="s">
        <v>167</v>
      </c>
      <c r="I43" s="38"/>
      <c r="J43" s="38"/>
      <c r="K43" s="43"/>
      <c r="L43" s="84" t="s">
        <v>191</v>
      </c>
      <c r="M43" s="38"/>
      <c r="N43" s="38"/>
      <c r="O43" s="90"/>
      <c r="P43" s="96" t="s">
        <v>54</v>
      </c>
      <c r="Q43" s="102"/>
      <c r="R43" s="107"/>
      <c r="S43" s="117" t="s">
        <v>84</v>
      </c>
      <c r="T43" s="129"/>
      <c r="U43" s="129" t="s">
        <v>84</v>
      </c>
      <c r="V43" s="129" t="s">
        <v>84</v>
      </c>
      <c r="W43" s="129" t="s">
        <v>84</v>
      </c>
      <c r="X43" s="129"/>
      <c r="Y43" s="141" t="s">
        <v>84</v>
      </c>
      <c r="Z43" s="117" t="s">
        <v>84</v>
      </c>
      <c r="AA43" s="129"/>
      <c r="AB43" s="129" t="s">
        <v>84</v>
      </c>
      <c r="AC43" s="129" t="s">
        <v>84</v>
      </c>
      <c r="AD43" s="129" t="s">
        <v>84</v>
      </c>
      <c r="AE43" s="129"/>
      <c r="AF43" s="141" t="s">
        <v>84</v>
      </c>
      <c r="AG43" s="117" t="s">
        <v>84</v>
      </c>
      <c r="AH43" s="129"/>
      <c r="AI43" s="129" t="s">
        <v>84</v>
      </c>
      <c r="AJ43" s="129" t="s">
        <v>84</v>
      </c>
      <c r="AK43" s="129" t="s">
        <v>84</v>
      </c>
      <c r="AL43" s="129"/>
      <c r="AM43" s="141" t="s">
        <v>84</v>
      </c>
      <c r="AN43" s="117" t="s">
        <v>84</v>
      </c>
      <c r="AO43" s="129"/>
      <c r="AP43" s="129" t="s">
        <v>84</v>
      </c>
      <c r="AQ43" s="129" t="s">
        <v>84</v>
      </c>
      <c r="AR43" s="129" t="s">
        <v>84</v>
      </c>
      <c r="AS43" s="129"/>
      <c r="AT43" s="141" t="s">
        <v>84</v>
      </c>
      <c r="AU43" s="117"/>
      <c r="AV43" s="129"/>
      <c r="AW43" s="129"/>
      <c r="AX43" s="175"/>
      <c r="AY43" s="183"/>
      <c r="AZ43" s="189"/>
      <c r="BA43" s="107"/>
      <c r="BB43" s="197"/>
      <c r="BC43" s="38"/>
      <c r="BD43" s="38"/>
      <c r="BE43" s="38"/>
      <c r="BF43" s="90"/>
      <c r="BG43" s="3"/>
      <c r="BH43" s="3"/>
      <c r="BI43" s="3"/>
      <c r="BJ43" s="3"/>
      <c r="BK43" s="3"/>
      <c r="BL43" s="3"/>
      <c r="BM43" s="3"/>
      <c r="BN43" s="3"/>
      <c r="BO43" s="3"/>
      <c r="BP43" s="3"/>
      <c r="BQ43" s="3"/>
      <c r="BR43" s="3"/>
      <c r="BS43" s="3"/>
      <c r="BT43" s="3"/>
      <c r="BU43" s="3"/>
    </row>
    <row r="44" spans="1:73" ht="20.25" customHeight="1">
      <c r="A44" s="3"/>
      <c r="B44" s="8"/>
      <c r="C44" s="18"/>
      <c r="D44" s="32"/>
      <c r="E44" s="40"/>
      <c r="F44" s="49"/>
      <c r="G44" s="57"/>
      <c r="H44" s="66"/>
      <c r="I44" s="32"/>
      <c r="J44" s="32"/>
      <c r="K44" s="40"/>
      <c r="L44" s="66"/>
      <c r="M44" s="32"/>
      <c r="N44" s="32"/>
      <c r="O44" s="80"/>
      <c r="P44" s="94" t="s">
        <v>69</v>
      </c>
      <c r="Q44" s="100"/>
      <c r="R44" s="105"/>
      <c r="S44" s="118">
        <f>IF(S43="","",VLOOKUP(S43,'【記載例】シフト記号表（勤務時間帯）'!$C$6:$K$35,9,FALSE))</f>
        <v>8</v>
      </c>
      <c r="T44" s="130" t="str">
        <f>IF(T43="","",VLOOKUP(T43,'【記載例】シフト記号表（勤務時間帯）'!$C$6:$K$35,9,FALSE))</f>
        <v/>
      </c>
      <c r="U44" s="130">
        <f>IF(U43="","",VLOOKUP(U43,'【記載例】シフト記号表（勤務時間帯）'!$C$6:$K$35,9,FALSE))</f>
        <v>8</v>
      </c>
      <c r="V44" s="130">
        <f>IF(V43="","",VLOOKUP(V43,'【記載例】シフト記号表（勤務時間帯）'!$C$6:$K$35,9,FALSE))</f>
        <v>8</v>
      </c>
      <c r="W44" s="130">
        <f>IF(W43="","",VLOOKUP(W43,'【記載例】シフト記号表（勤務時間帯）'!$C$6:$K$35,9,FALSE))</f>
        <v>8</v>
      </c>
      <c r="X44" s="130" t="str">
        <f>IF(X43="","",VLOOKUP(X43,'【記載例】シフト記号表（勤務時間帯）'!$C$6:$K$35,9,FALSE))</f>
        <v/>
      </c>
      <c r="Y44" s="142">
        <f>IF(Y43="","",VLOOKUP(Y43,'【記載例】シフト記号表（勤務時間帯）'!$C$6:$K$35,9,FALSE))</f>
        <v>8</v>
      </c>
      <c r="Z44" s="118">
        <f>IF(Z43="","",VLOOKUP(Z43,'【記載例】シフト記号表（勤務時間帯）'!$C$6:$K$35,9,FALSE))</f>
        <v>8</v>
      </c>
      <c r="AA44" s="130" t="str">
        <f>IF(AA43="","",VLOOKUP(AA43,'【記載例】シフト記号表（勤務時間帯）'!$C$6:$K$35,9,FALSE))</f>
        <v/>
      </c>
      <c r="AB44" s="130">
        <f>IF(AB43="","",VLOOKUP(AB43,'【記載例】シフト記号表（勤務時間帯）'!$C$6:$K$35,9,FALSE))</f>
        <v>8</v>
      </c>
      <c r="AC44" s="130">
        <f>IF(AC43="","",VLOOKUP(AC43,'【記載例】シフト記号表（勤務時間帯）'!$C$6:$K$35,9,FALSE))</f>
        <v>8</v>
      </c>
      <c r="AD44" s="130">
        <f>IF(AD43="","",VLOOKUP(AD43,'【記載例】シフト記号表（勤務時間帯）'!$C$6:$K$35,9,FALSE))</f>
        <v>8</v>
      </c>
      <c r="AE44" s="130" t="str">
        <f>IF(AE43="","",VLOOKUP(AE43,'【記載例】シフト記号表（勤務時間帯）'!$C$6:$K$35,9,FALSE))</f>
        <v/>
      </c>
      <c r="AF44" s="142">
        <f>IF(AF43="","",VLOOKUP(AF43,'【記載例】シフト記号表（勤務時間帯）'!$C$6:$K$35,9,FALSE))</f>
        <v>8</v>
      </c>
      <c r="AG44" s="118">
        <f>IF(AG43="","",VLOOKUP(AG43,'【記載例】シフト記号表（勤務時間帯）'!$C$6:$K$35,9,FALSE))</f>
        <v>8</v>
      </c>
      <c r="AH44" s="130" t="str">
        <f>IF(AH43="","",VLOOKUP(AH43,'【記載例】シフト記号表（勤務時間帯）'!$C$6:$K$35,9,FALSE))</f>
        <v/>
      </c>
      <c r="AI44" s="130">
        <f>IF(AI43="","",VLOOKUP(AI43,'【記載例】シフト記号表（勤務時間帯）'!$C$6:$K$35,9,FALSE))</f>
        <v>8</v>
      </c>
      <c r="AJ44" s="130">
        <f>IF(AJ43="","",VLOOKUP(AJ43,'【記載例】シフト記号表（勤務時間帯）'!$C$6:$K$35,9,FALSE))</f>
        <v>8</v>
      </c>
      <c r="AK44" s="130">
        <f>IF(AK43="","",VLOOKUP(AK43,'【記載例】シフト記号表（勤務時間帯）'!$C$6:$K$35,9,FALSE))</f>
        <v>8</v>
      </c>
      <c r="AL44" s="130" t="str">
        <f>IF(AL43="","",VLOOKUP(AL43,'【記載例】シフト記号表（勤務時間帯）'!$C$6:$K$35,9,FALSE))</f>
        <v/>
      </c>
      <c r="AM44" s="142">
        <f>IF(AM43="","",VLOOKUP(AM43,'【記載例】シフト記号表（勤務時間帯）'!$C$6:$K$35,9,FALSE))</f>
        <v>8</v>
      </c>
      <c r="AN44" s="118">
        <f>IF(AN43="","",VLOOKUP(AN43,'【記載例】シフト記号表（勤務時間帯）'!$C$6:$K$35,9,FALSE))</f>
        <v>8</v>
      </c>
      <c r="AO44" s="130" t="str">
        <f>IF(AO43="","",VLOOKUP(AO43,'【記載例】シフト記号表（勤務時間帯）'!$C$6:$K$35,9,FALSE))</f>
        <v/>
      </c>
      <c r="AP44" s="130">
        <f>IF(AP43="","",VLOOKUP(AP43,'【記載例】シフト記号表（勤務時間帯）'!$C$6:$K$35,9,FALSE))</f>
        <v>8</v>
      </c>
      <c r="AQ44" s="130">
        <f>IF(AQ43="","",VLOOKUP(AQ43,'【記載例】シフト記号表（勤務時間帯）'!$C$6:$K$35,9,FALSE))</f>
        <v>8</v>
      </c>
      <c r="AR44" s="130">
        <f>IF(AR43="","",VLOOKUP(AR43,'【記載例】シフト記号表（勤務時間帯）'!$C$6:$K$35,9,FALSE))</f>
        <v>8</v>
      </c>
      <c r="AS44" s="130" t="str">
        <f>IF(AS43="","",VLOOKUP(AS43,'【記載例】シフト記号表（勤務時間帯）'!$C$6:$K$35,9,FALSE))</f>
        <v/>
      </c>
      <c r="AT44" s="142">
        <f>IF(AT43="","",VLOOKUP(AT43,'【記載例】シフト記号表（勤務時間帯）'!$C$6:$K$35,9,FALSE))</f>
        <v>8</v>
      </c>
      <c r="AU44" s="118" t="str">
        <f>IF(AU43="","",VLOOKUP(AU43,'【記載例】シフト記号表（勤務時間帯）'!$C$6:$K$35,9,FALSE))</f>
        <v/>
      </c>
      <c r="AV44" s="130" t="str">
        <f>IF(AV43="","",VLOOKUP(AV43,'【記載例】シフト記号表（勤務時間帯）'!$C$6:$K$35,9,FALSE))</f>
        <v/>
      </c>
      <c r="AW44" s="130" t="str">
        <f>IF(AW43="","",VLOOKUP(AW43,'【記載例】シフト記号表（勤務時間帯）'!$C$6:$K$35,9,FALSE))</f>
        <v/>
      </c>
      <c r="AX44" s="173">
        <f>IF($BB$3="４週",SUM(S44:AT44),IF($BB$3="暦月",SUM(S44:AW44),""))</f>
        <v>160</v>
      </c>
      <c r="AY44" s="181"/>
      <c r="AZ44" s="187">
        <f>IF($BB$3="４週",AX44/4,IF($BB$3="暦月",'【記載例】通所型サービス'!AX44/('【記載例】通所型サービス'!$BB$8/7),""))</f>
        <v>40</v>
      </c>
      <c r="BA44" s="105"/>
      <c r="BB44" s="18"/>
      <c r="BC44" s="32"/>
      <c r="BD44" s="32"/>
      <c r="BE44" s="32"/>
      <c r="BF44" s="80"/>
      <c r="BG44" s="3"/>
      <c r="BH44" s="3"/>
      <c r="BI44" s="3"/>
      <c r="BJ44" s="3"/>
      <c r="BK44" s="3"/>
      <c r="BL44" s="3"/>
      <c r="BM44" s="3"/>
      <c r="BN44" s="3"/>
      <c r="BO44" s="3"/>
      <c r="BP44" s="3"/>
      <c r="BQ44" s="3"/>
      <c r="BR44" s="3"/>
      <c r="BS44" s="3"/>
      <c r="BT44" s="3"/>
      <c r="BU44" s="3"/>
    </row>
    <row r="45" spans="1:73" ht="20.25" customHeight="1">
      <c r="A45" s="3"/>
      <c r="B45" s="11"/>
      <c r="C45" s="25"/>
      <c r="D45" s="37"/>
      <c r="E45" s="42"/>
      <c r="F45" s="49" t="str">
        <f>C43</f>
        <v>介護職員</v>
      </c>
      <c r="G45" s="60"/>
      <c r="H45" s="69"/>
      <c r="I45" s="37"/>
      <c r="J45" s="37"/>
      <c r="K45" s="42"/>
      <c r="L45" s="69"/>
      <c r="M45" s="37"/>
      <c r="N45" s="37"/>
      <c r="O45" s="91"/>
      <c r="P45" s="95" t="s">
        <v>36</v>
      </c>
      <c r="Q45" s="101"/>
      <c r="R45" s="106"/>
      <c r="S45" s="119">
        <f>IF(S43="","",VLOOKUP(S43,'【記載例】シフト記号表（勤務時間帯）'!$C$6:$U$35,19,FALSE))</f>
        <v>7</v>
      </c>
      <c r="T45" s="131" t="str">
        <f>IF(T43="","",VLOOKUP(T43,'【記載例】シフト記号表（勤務時間帯）'!$C$6:$U$35,19,FALSE))</f>
        <v/>
      </c>
      <c r="U45" s="131">
        <f>IF(U43="","",VLOOKUP(U43,'【記載例】シフト記号表（勤務時間帯）'!$C$6:$U$35,19,FALSE))</f>
        <v>7</v>
      </c>
      <c r="V45" s="131">
        <f>IF(V43="","",VLOOKUP(V43,'【記載例】シフト記号表（勤務時間帯）'!$C$6:$U$35,19,FALSE))</f>
        <v>7</v>
      </c>
      <c r="W45" s="131">
        <f>IF(W43="","",VLOOKUP(W43,'【記載例】シフト記号表（勤務時間帯）'!$C$6:$U$35,19,FALSE))</f>
        <v>7</v>
      </c>
      <c r="X45" s="131" t="str">
        <f>IF(X43="","",VLOOKUP(X43,'【記載例】シフト記号表（勤務時間帯）'!$C$6:$U$35,19,FALSE))</f>
        <v/>
      </c>
      <c r="Y45" s="143">
        <f>IF(Y43="","",VLOOKUP(Y43,'【記載例】シフト記号表（勤務時間帯）'!$C$6:$U$35,19,FALSE))</f>
        <v>7</v>
      </c>
      <c r="Z45" s="119">
        <f>IF(Z43="","",VLOOKUP(Z43,'【記載例】シフト記号表（勤務時間帯）'!$C$6:$U$35,19,FALSE))</f>
        <v>7</v>
      </c>
      <c r="AA45" s="131" t="str">
        <f>IF(AA43="","",VLOOKUP(AA43,'【記載例】シフト記号表（勤務時間帯）'!$C$6:$U$35,19,FALSE))</f>
        <v/>
      </c>
      <c r="AB45" s="131">
        <f>IF(AB43="","",VLOOKUP(AB43,'【記載例】シフト記号表（勤務時間帯）'!$C$6:$U$35,19,FALSE))</f>
        <v>7</v>
      </c>
      <c r="AC45" s="131">
        <f>IF(AC43="","",VLOOKUP(AC43,'【記載例】シフト記号表（勤務時間帯）'!$C$6:$U$35,19,FALSE))</f>
        <v>7</v>
      </c>
      <c r="AD45" s="131">
        <f>IF(AD43="","",VLOOKUP(AD43,'【記載例】シフト記号表（勤務時間帯）'!$C$6:$U$35,19,FALSE))</f>
        <v>7</v>
      </c>
      <c r="AE45" s="131" t="str">
        <f>IF(AE43="","",VLOOKUP(AE43,'【記載例】シフト記号表（勤務時間帯）'!$C$6:$U$35,19,FALSE))</f>
        <v/>
      </c>
      <c r="AF45" s="143">
        <f>IF(AF43="","",VLOOKUP(AF43,'【記載例】シフト記号表（勤務時間帯）'!$C$6:$U$35,19,FALSE))</f>
        <v>7</v>
      </c>
      <c r="AG45" s="119">
        <f>IF(AG43="","",VLOOKUP(AG43,'【記載例】シフト記号表（勤務時間帯）'!$C$6:$U$35,19,FALSE))</f>
        <v>7</v>
      </c>
      <c r="AH45" s="131" t="str">
        <f>IF(AH43="","",VLOOKUP(AH43,'【記載例】シフト記号表（勤務時間帯）'!$C$6:$U$35,19,FALSE))</f>
        <v/>
      </c>
      <c r="AI45" s="131">
        <f>IF(AI43="","",VLOOKUP(AI43,'【記載例】シフト記号表（勤務時間帯）'!$C$6:$U$35,19,FALSE))</f>
        <v>7</v>
      </c>
      <c r="AJ45" s="131">
        <f>IF(AJ43="","",VLOOKUP(AJ43,'【記載例】シフト記号表（勤務時間帯）'!$C$6:$U$35,19,FALSE))</f>
        <v>7</v>
      </c>
      <c r="AK45" s="131">
        <f>IF(AK43="","",VLOOKUP(AK43,'【記載例】シフト記号表（勤務時間帯）'!$C$6:$U$35,19,FALSE))</f>
        <v>7</v>
      </c>
      <c r="AL45" s="131" t="str">
        <f>IF(AL43="","",VLOOKUP(AL43,'【記載例】シフト記号表（勤務時間帯）'!$C$6:$U$35,19,FALSE))</f>
        <v/>
      </c>
      <c r="AM45" s="143">
        <f>IF(AM43="","",VLOOKUP(AM43,'【記載例】シフト記号表（勤務時間帯）'!$C$6:$U$35,19,FALSE))</f>
        <v>7</v>
      </c>
      <c r="AN45" s="119">
        <f>IF(AN43="","",VLOOKUP(AN43,'【記載例】シフト記号表（勤務時間帯）'!$C$6:$U$35,19,FALSE))</f>
        <v>7</v>
      </c>
      <c r="AO45" s="131" t="str">
        <f>IF(AO43="","",VLOOKUP(AO43,'【記載例】シフト記号表（勤務時間帯）'!$C$6:$U$35,19,FALSE))</f>
        <v/>
      </c>
      <c r="AP45" s="131">
        <f>IF(AP43="","",VLOOKUP(AP43,'【記載例】シフト記号表（勤務時間帯）'!$C$6:$U$35,19,FALSE))</f>
        <v>7</v>
      </c>
      <c r="AQ45" s="131">
        <f>IF(AQ43="","",VLOOKUP(AQ43,'【記載例】シフト記号表（勤務時間帯）'!$C$6:$U$35,19,FALSE))</f>
        <v>7</v>
      </c>
      <c r="AR45" s="131">
        <f>IF(AR43="","",VLOOKUP(AR43,'【記載例】シフト記号表（勤務時間帯）'!$C$6:$U$35,19,FALSE))</f>
        <v>7</v>
      </c>
      <c r="AS45" s="131" t="str">
        <f>IF(AS43="","",VLOOKUP(AS43,'【記載例】シフト記号表（勤務時間帯）'!$C$6:$U$35,19,FALSE))</f>
        <v/>
      </c>
      <c r="AT45" s="143">
        <f>IF(AT43="","",VLOOKUP(AT43,'【記載例】シフト記号表（勤務時間帯）'!$C$6:$U$35,19,FALSE))</f>
        <v>7</v>
      </c>
      <c r="AU45" s="119" t="str">
        <f>IF(AU43="","",VLOOKUP(AU43,'【記載例】シフト記号表（勤務時間帯）'!$C$6:$U$35,19,FALSE))</f>
        <v/>
      </c>
      <c r="AV45" s="131" t="str">
        <f>IF(AV43="","",VLOOKUP(AV43,'【記載例】シフト記号表（勤務時間帯）'!$C$6:$U$35,19,FALSE))</f>
        <v/>
      </c>
      <c r="AW45" s="131" t="str">
        <f>IF(AW43="","",VLOOKUP(AW43,'【記載例】シフト記号表（勤務時間帯）'!$C$6:$U$35,19,FALSE))</f>
        <v/>
      </c>
      <c r="AX45" s="174">
        <f>IF($BB$3="４週",SUM(S45:AT45),IF($BB$3="暦月",SUM(S45:AW45),""))</f>
        <v>140</v>
      </c>
      <c r="AY45" s="182"/>
      <c r="AZ45" s="188">
        <f>IF($BB$3="４週",AX45/4,IF($BB$3="暦月",'【記載例】通所型サービス'!AX45/('【記載例】通所型サービス'!$BB$8/7),""))</f>
        <v>35</v>
      </c>
      <c r="BA45" s="106"/>
      <c r="BB45" s="25"/>
      <c r="BC45" s="37"/>
      <c r="BD45" s="37"/>
      <c r="BE45" s="37"/>
      <c r="BF45" s="91"/>
      <c r="BG45" s="3"/>
      <c r="BH45" s="3"/>
      <c r="BI45" s="3"/>
      <c r="BJ45" s="3"/>
      <c r="BK45" s="3"/>
      <c r="BL45" s="3"/>
      <c r="BM45" s="3"/>
      <c r="BN45" s="3"/>
      <c r="BO45" s="3"/>
      <c r="BP45" s="3"/>
      <c r="BQ45" s="3"/>
      <c r="BR45" s="3"/>
      <c r="BS45" s="3"/>
      <c r="BT45" s="3"/>
      <c r="BU45" s="3"/>
    </row>
    <row r="46" spans="1:73" ht="20.25" customHeight="1">
      <c r="A46" s="3"/>
      <c r="B46" s="283">
        <f>B43+1</f>
        <v>9</v>
      </c>
      <c r="C46" s="27" t="s">
        <v>75</v>
      </c>
      <c r="D46" s="38"/>
      <c r="E46" s="43"/>
      <c r="F46" s="51"/>
      <c r="G46" s="51" t="s">
        <v>68</v>
      </c>
      <c r="H46" s="70" t="s">
        <v>146</v>
      </c>
      <c r="I46" s="38"/>
      <c r="J46" s="38"/>
      <c r="K46" s="43"/>
      <c r="L46" s="84" t="s">
        <v>191</v>
      </c>
      <c r="M46" s="38"/>
      <c r="N46" s="38"/>
      <c r="O46" s="90"/>
      <c r="P46" s="96" t="s">
        <v>54</v>
      </c>
      <c r="Q46" s="102"/>
      <c r="R46" s="107"/>
      <c r="S46" s="117" t="s">
        <v>84</v>
      </c>
      <c r="T46" s="129" t="s">
        <v>84</v>
      </c>
      <c r="U46" s="129"/>
      <c r="V46" s="129" t="s">
        <v>84</v>
      </c>
      <c r="W46" s="129" t="s">
        <v>84</v>
      </c>
      <c r="X46" s="129" t="s">
        <v>84</v>
      </c>
      <c r="Y46" s="141"/>
      <c r="Z46" s="117" t="s">
        <v>84</v>
      </c>
      <c r="AA46" s="129" t="s">
        <v>84</v>
      </c>
      <c r="AB46" s="129"/>
      <c r="AC46" s="129" t="s">
        <v>84</v>
      </c>
      <c r="AD46" s="129" t="s">
        <v>84</v>
      </c>
      <c r="AE46" s="129" t="s">
        <v>84</v>
      </c>
      <c r="AF46" s="141"/>
      <c r="AG46" s="117" t="s">
        <v>84</v>
      </c>
      <c r="AH46" s="129" t="s">
        <v>84</v>
      </c>
      <c r="AI46" s="129"/>
      <c r="AJ46" s="129" t="s">
        <v>84</v>
      </c>
      <c r="AK46" s="129" t="s">
        <v>84</v>
      </c>
      <c r="AL46" s="129" t="s">
        <v>84</v>
      </c>
      <c r="AM46" s="141"/>
      <c r="AN46" s="117" t="s">
        <v>84</v>
      </c>
      <c r="AO46" s="129" t="s">
        <v>84</v>
      </c>
      <c r="AP46" s="129"/>
      <c r="AQ46" s="129" t="s">
        <v>84</v>
      </c>
      <c r="AR46" s="129" t="s">
        <v>84</v>
      </c>
      <c r="AS46" s="129" t="s">
        <v>84</v>
      </c>
      <c r="AT46" s="141"/>
      <c r="AU46" s="117"/>
      <c r="AV46" s="129"/>
      <c r="AW46" s="129"/>
      <c r="AX46" s="175"/>
      <c r="AY46" s="183"/>
      <c r="AZ46" s="189"/>
      <c r="BA46" s="107"/>
      <c r="BB46" s="197"/>
      <c r="BC46" s="38"/>
      <c r="BD46" s="38"/>
      <c r="BE46" s="38"/>
      <c r="BF46" s="90"/>
      <c r="BG46" s="3"/>
      <c r="BH46" s="3"/>
      <c r="BI46" s="3"/>
      <c r="BJ46" s="3"/>
      <c r="BK46" s="3"/>
      <c r="BL46" s="3"/>
      <c r="BM46" s="3"/>
      <c r="BN46" s="3"/>
      <c r="BO46" s="3"/>
      <c r="BP46" s="3"/>
      <c r="BQ46" s="3"/>
      <c r="BR46" s="3"/>
      <c r="BS46" s="3"/>
      <c r="BT46" s="3"/>
      <c r="BU46" s="3"/>
    </row>
    <row r="47" spans="1:73" ht="20.25" customHeight="1">
      <c r="A47" s="3"/>
      <c r="B47" s="8"/>
      <c r="C47" s="18"/>
      <c r="D47" s="32"/>
      <c r="E47" s="40"/>
      <c r="F47" s="49"/>
      <c r="G47" s="57"/>
      <c r="H47" s="66"/>
      <c r="I47" s="32"/>
      <c r="J47" s="32"/>
      <c r="K47" s="40"/>
      <c r="L47" s="66"/>
      <c r="M47" s="32"/>
      <c r="N47" s="32"/>
      <c r="O47" s="80"/>
      <c r="P47" s="94" t="s">
        <v>69</v>
      </c>
      <c r="Q47" s="100"/>
      <c r="R47" s="105"/>
      <c r="S47" s="118">
        <f>IF(S46="","",VLOOKUP(S46,'【記載例】シフト記号表（勤務時間帯）'!$C$6:$K$35,9,FALSE))</f>
        <v>8</v>
      </c>
      <c r="T47" s="130">
        <f>IF(T46="","",VLOOKUP(T46,'【記載例】シフト記号表（勤務時間帯）'!$C$6:$K$35,9,FALSE))</f>
        <v>8</v>
      </c>
      <c r="U47" s="130" t="str">
        <f>IF(U46="","",VLOOKUP(U46,'【記載例】シフト記号表（勤務時間帯）'!$C$6:$K$35,9,FALSE))</f>
        <v/>
      </c>
      <c r="V47" s="130">
        <f>IF(V46="","",VLOOKUP(V46,'【記載例】シフト記号表（勤務時間帯）'!$C$6:$K$35,9,FALSE))</f>
        <v>8</v>
      </c>
      <c r="W47" s="130">
        <f>IF(W46="","",VLOOKUP(W46,'【記載例】シフト記号表（勤務時間帯）'!$C$6:$K$35,9,FALSE))</f>
        <v>8</v>
      </c>
      <c r="X47" s="130">
        <f>IF(X46="","",VLOOKUP(X46,'【記載例】シフト記号表（勤務時間帯）'!$C$6:$K$35,9,FALSE))</f>
        <v>8</v>
      </c>
      <c r="Y47" s="142" t="str">
        <f>IF(Y46="","",VLOOKUP(Y46,'【記載例】シフト記号表（勤務時間帯）'!$C$6:$K$35,9,FALSE))</f>
        <v/>
      </c>
      <c r="Z47" s="118">
        <f>IF(Z46="","",VLOOKUP(Z46,'【記載例】シフト記号表（勤務時間帯）'!$C$6:$K$35,9,FALSE))</f>
        <v>8</v>
      </c>
      <c r="AA47" s="130">
        <f>IF(AA46="","",VLOOKUP(AA46,'【記載例】シフト記号表（勤務時間帯）'!$C$6:$K$35,9,FALSE))</f>
        <v>8</v>
      </c>
      <c r="AB47" s="130" t="str">
        <f>IF(AB46="","",VLOOKUP(AB46,'【記載例】シフト記号表（勤務時間帯）'!$C$6:$K$35,9,FALSE))</f>
        <v/>
      </c>
      <c r="AC47" s="130">
        <f>IF(AC46="","",VLOOKUP(AC46,'【記載例】シフト記号表（勤務時間帯）'!$C$6:$K$35,9,FALSE))</f>
        <v>8</v>
      </c>
      <c r="AD47" s="130">
        <f>IF(AD46="","",VLOOKUP(AD46,'【記載例】シフト記号表（勤務時間帯）'!$C$6:$K$35,9,FALSE))</f>
        <v>8</v>
      </c>
      <c r="AE47" s="130">
        <f>IF(AE46="","",VLOOKUP(AE46,'【記載例】シフト記号表（勤務時間帯）'!$C$6:$K$35,9,FALSE))</f>
        <v>8</v>
      </c>
      <c r="AF47" s="142" t="str">
        <f>IF(AF46="","",VLOOKUP(AF46,'【記載例】シフト記号表（勤務時間帯）'!$C$6:$K$35,9,FALSE))</f>
        <v/>
      </c>
      <c r="AG47" s="118">
        <f>IF(AG46="","",VLOOKUP(AG46,'【記載例】シフト記号表（勤務時間帯）'!$C$6:$K$35,9,FALSE))</f>
        <v>8</v>
      </c>
      <c r="AH47" s="130">
        <f>IF(AH46="","",VLOOKUP(AH46,'【記載例】シフト記号表（勤務時間帯）'!$C$6:$K$35,9,FALSE))</f>
        <v>8</v>
      </c>
      <c r="AI47" s="130" t="str">
        <f>IF(AI46="","",VLOOKUP(AI46,'【記載例】シフト記号表（勤務時間帯）'!$C$6:$K$35,9,FALSE))</f>
        <v/>
      </c>
      <c r="AJ47" s="130">
        <f>IF(AJ46="","",VLOOKUP(AJ46,'【記載例】シフト記号表（勤務時間帯）'!$C$6:$K$35,9,FALSE))</f>
        <v>8</v>
      </c>
      <c r="AK47" s="130">
        <f>IF(AK46="","",VLOOKUP(AK46,'【記載例】シフト記号表（勤務時間帯）'!$C$6:$K$35,9,FALSE))</f>
        <v>8</v>
      </c>
      <c r="AL47" s="130">
        <f>IF(AL46="","",VLOOKUP(AL46,'【記載例】シフト記号表（勤務時間帯）'!$C$6:$K$35,9,FALSE))</f>
        <v>8</v>
      </c>
      <c r="AM47" s="142" t="str">
        <f>IF(AM46="","",VLOOKUP(AM46,'【記載例】シフト記号表（勤務時間帯）'!$C$6:$K$35,9,FALSE))</f>
        <v/>
      </c>
      <c r="AN47" s="118">
        <f>IF(AN46="","",VLOOKUP(AN46,'【記載例】シフト記号表（勤務時間帯）'!$C$6:$K$35,9,FALSE))</f>
        <v>8</v>
      </c>
      <c r="AO47" s="130">
        <f>IF(AO46="","",VLOOKUP(AO46,'【記載例】シフト記号表（勤務時間帯）'!$C$6:$K$35,9,FALSE))</f>
        <v>8</v>
      </c>
      <c r="AP47" s="130" t="str">
        <f>IF(AP46="","",VLOOKUP(AP46,'【記載例】シフト記号表（勤務時間帯）'!$C$6:$K$35,9,FALSE))</f>
        <v/>
      </c>
      <c r="AQ47" s="130">
        <f>IF(AQ46="","",VLOOKUP(AQ46,'【記載例】シフト記号表（勤務時間帯）'!$C$6:$K$35,9,FALSE))</f>
        <v>8</v>
      </c>
      <c r="AR47" s="130">
        <f>IF(AR46="","",VLOOKUP(AR46,'【記載例】シフト記号表（勤務時間帯）'!$C$6:$K$35,9,FALSE))</f>
        <v>8</v>
      </c>
      <c r="AS47" s="130">
        <f>IF(AS46="","",VLOOKUP(AS46,'【記載例】シフト記号表（勤務時間帯）'!$C$6:$K$35,9,FALSE))</f>
        <v>8</v>
      </c>
      <c r="AT47" s="142" t="str">
        <f>IF(AT46="","",VLOOKUP(AT46,'【記載例】シフト記号表（勤務時間帯）'!$C$6:$K$35,9,FALSE))</f>
        <v/>
      </c>
      <c r="AU47" s="118" t="str">
        <f>IF(AU46="","",VLOOKUP(AU46,'【記載例】シフト記号表（勤務時間帯）'!$C$6:$K$35,9,FALSE))</f>
        <v/>
      </c>
      <c r="AV47" s="130" t="str">
        <f>IF(AV46="","",VLOOKUP(AV46,'【記載例】シフト記号表（勤務時間帯）'!$C$6:$K$35,9,FALSE))</f>
        <v/>
      </c>
      <c r="AW47" s="130" t="str">
        <f>IF(AW46="","",VLOOKUP(AW46,'【記載例】シフト記号表（勤務時間帯）'!$C$6:$K$35,9,FALSE))</f>
        <v/>
      </c>
      <c r="AX47" s="173">
        <f>IF($BB$3="４週",SUM(S47:AT47),IF($BB$3="暦月",SUM(S47:AW47),""))</f>
        <v>160</v>
      </c>
      <c r="AY47" s="181"/>
      <c r="AZ47" s="187">
        <f>IF($BB$3="４週",AX47/4,IF($BB$3="暦月",'【記載例】通所型サービス'!AX47/('【記載例】通所型サービス'!$BB$8/7),""))</f>
        <v>40</v>
      </c>
      <c r="BA47" s="105"/>
      <c r="BB47" s="18"/>
      <c r="BC47" s="32"/>
      <c r="BD47" s="32"/>
      <c r="BE47" s="32"/>
      <c r="BF47" s="80"/>
      <c r="BG47" s="3"/>
      <c r="BH47" s="3"/>
      <c r="BI47" s="3"/>
      <c r="BJ47" s="3"/>
      <c r="BK47" s="3"/>
      <c r="BL47" s="3"/>
      <c r="BM47" s="3"/>
      <c r="BN47" s="3"/>
      <c r="BO47" s="3"/>
      <c r="BP47" s="3"/>
      <c r="BQ47" s="3"/>
      <c r="BR47" s="3"/>
      <c r="BS47" s="3"/>
      <c r="BT47" s="3"/>
      <c r="BU47" s="3"/>
    </row>
    <row r="48" spans="1:73" ht="20.25" customHeight="1">
      <c r="A48" s="3"/>
      <c r="B48" s="11"/>
      <c r="C48" s="25"/>
      <c r="D48" s="37"/>
      <c r="E48" s="42"/>
      <c r="F48" s="49" t="str">
        <f>C46</f>
        <v>介護職員</v>
      </c>
      <c r="G48" s="60"/>
      <c r="H48" s="69"/>
      <c r="I48" s="37"/>
      <c r="J48" s="37"/>
      <c r="K48" s="42"/>
      <c r="L48" s="69"/>
      <c r="M48" s="37"/>
      <c r="N48" s="37"/>
      <c r="O48" s="91"/>
      <c r="P48" s="95" t="s">
        <v>36</v>
      </c>
      <c r="Q48" s="101"/>
      <c r="R48" s="106"/>
      <c r="S48" s="119">
        <f>IF(S46="","",VLOOKUP(S46,'【記載例】シフト記号表（勤務時間帯）'!$C$6:$U$35,19,FALSE))</f>
        <v>7</v>
      </c>
      <c r="T48" s="131">
        <f>IF(T46="","",VLOOKUP(T46,'【記載例】シフト記号表（勤務時間帯）'!$C$6:$U$35,19,FALSE))</f>
        <v>7</v>
      </c>
      <c r="U48" s="131" t="str">
        <f>IF(U46="","",VLOOKUP(U46,'【記載例】シフト記号表（勤務時間帯）'!$C$6:$U$35,19,FALSE))</f>
        <v/>
      </c>
      <c r="V48" s="131">
        <f>IF(V46="","",VLOOKUP(V46,'【記載例】シフト記号表（勤務時間帯）'!$C$6:$U$35,19,FALSE))</f>
        <v>7</v>
      </c>
      <c r="W48" s="131">
        <f>IF(W46="","",VLOOKUP(W46,'【記載例】シフト記号表（勤務時間帯）'!$C$6:$U$35,19,FALSE))</f>
        <v>7</v>
      </c>
      <c r="X48" s="131">
        <f>IF(X46="","",VLOOKUP(X46,'【記載例】シフト記号表（勤務時間帯）'!$C$6:$U$35,19,FALSE))</f>
        <v>7</v>
      </c>
      <c r="Y48" s="143" t="str">
        <f>IF(Y46="","",VLOOKUP(Y46,'【記載例】シフト記号表（勤務時間帯）'!$C$6:$U$35,19,FALSE))</f>
        <v/>
      </c>
      <c r="Z48" s="119">
        <f>IF(Z46="","",VLOOKUP(Z46,'【記載例】シフト記号表（勤務時間帯）'!$C$6:$U$35,19,FALSE))</f>
        <v>7</v>
      </c>
      <c r="AA48" s="131">
        <f>IF(AA46="","",VLOOKUP(AA46,'【記載例】シフト記号表（勤務時間帯）'!$C$6:$U$35,19,FALSE))</f>
        <v>7</v>
      </c>
      <c r="AB48" s="131" t="str">
        <f>IF(AB46="","",VLOOKUP(AB46,'【記載例】シフト記号表（勤務時間帯）'!$C$6:$U$35,19,FALSE))</f>
        <v/>
      </c>
      <c r="AC48" s="131">
        <f>IF(AC46="","",VLOOKUP(AC46,'【記載例】シフト記号表（勤務時間帯）'!$C$6:$U$35,19,FALSE))</f>
        <v>7</v>
      </c>
      <c r="AD48" s="131">
        <f>IF(AD46="","",VLOOKUP(AD46,'【記載例】シフト記号表（勤務時間帯）'!$C$6:$U$35,19,FALSE))</f>
        <v>7</v>
      </c>
      <c r="AE48" s="131">
        <f>IF(AE46="","",VLOOKUP(AE46,'【記載例】シフト記号表（勤務時間帯）'!$C$6:$U$35,19,FALSE))</f>
        <v>7</v>
      </c>
      <c r="AF48" s="143" t="str">
        <f>IF(AF46="","",VLOOKUP(AF46,'【記載例】シフト記号表（勤務時間帯）'!$C$6:$U$35,19,FALSE))</f>
        <v/>
      </c>
      <c r="AG48" s="119">
        <f>IF(AG46="","",VLOOKUP(AG46,'【記載例】シフト記号表（勤務時間帯）'!$C$6:$U$35,19,FALSE))</f>
        <v>7</v>
      </c>
      <c r="AH48" s="131">
        <f>IF(AH46="","",VLOOKUP(AH46,'【記載例】シフト記号表（勤務時間帯）'!$C$6:$U$35,19,FALSE))</f>
        <v>7</v>
      </c>
      <c r="AI48" s="131" t="str">
        <f>IF(AI46="","",VLOOKUP(AI46,'【記載例】シフト記号表（勤務時間帯）'!$C$6:$U$35,19,FALSE))</f>
        <v/>
      </c>
      <c r="AJ48" s="131">
        <f>IF(AJ46="","",VLOOKUP(AJ46,'【記載例】シフト記号表（勤務時間帯）'!$C$6:$U$35,19,FALSE))</f>
        <v>7</v>
      </c>
      <c r="AK48" s="131">
        <f>IF(AK46="","",VLOOKUP(AK46,'【記載例】シフト記号表（勤務時間帯）'!$C$6:$U$35,19,FALSE))</f>
        <v>7</v>
      </c>
      <c r="AL48" s="131">
        <f>IF(AL46="","",VLOOKUP(AL46,'【記載例】シフト記号表（勤務時間帯）'!$C$6:$U$35,19,FALSE))</f>
        <v>7</v>
      </c>
      <c r="AM48" s="143" t="str">
        <f>IF(AM46="","",VLOOKUP(AM46,'【記載例】シフト記号表（勤務時間帯）'!$C$6:$U$35,19,FALSE))</f>
        <v/>
      </c>
      <c r="AN48" s="119">
        <f>IF(AN46="","",VLOOKUP(AN46,'【記載例】シフト記号表（勤務時間帯）'!$C$6:$U$35,19,FALSE))</f>
        <v>7</v>
      </c>
      <c r="AO48" s="131">
        <f>IF(AO46="","",VLOOKUP(AO46,'【記載例】シフト記号表（勤務時間帯）'!$C$6:$U$35,19,FALSE))</f>
        <v>7</v>
      </c>
      <c r="AP48" s="131" t="str">
        <f>IF(AP46="","",VLOOKUP(AP46,'【記載例】シフト記号表（勤務時間帯）'!$C$6:$U$35,19,FALSE))</f>
        <v/>
      </c>
      <c r="AQ48" s="131">
        <f>IF(AQ46="","",VLOOKUP(AQ46,'【記載例】シフト記号表（勤務時間帯）'!$C$6:$U$35,19,FALSE))</f>
        <v>7</v>
      </c>
      <c r="AR48" s="131">
        <f>IF(AR46="","",VLOOKUP(AR46,'【記載例】シフト記号表（勤務時間帯）'!$C$6:$U$35,19,FALSE))</f>
        <v>7</v>
      </c>
      <c r="AS48" s="131">
        <f>IF(AS46="","",VLOOKUP(AS46,'【記載例】シフト記号表（勤務時間帯）'!$C$6:$U$35,19,FALSE))</f>
        <v>7</v>
      </c>
      <c r="AT48" s="143" t="str">
        <f>IF(AT46="","",VLOOKUP(AT46,'【記載例】シフト記号表（勤務時間帯）'!$C$6:$U$35,19,FALSE))</f>
        <v/>
      </c>
      <c r="AU48" s="119" t="str">
        <f>IF(AU46="","",VLOOKUP(AU46,'【記載例】シフト記号表（勤務時間帯）'!$C$6:$U$35,19,FALSE))</f>
        <v/>
      </c>
      <c r="AV48" s="131" t="str">
        <f>IF(AV46="","",VLOOKUP(AV46,'【記載例】シフト記号表（勤務時間帯）'!$C$6:$U$35,19,FALSE))</f>
        <v/>
      </c>
      <c r="AW48" s="131" t="str">
        <f>IF(AW46="","",VLOOKUP(AW46,'【記載例】シフト記号表（勤務時間帯）'!$C$6:$U$35,19,FALSE))</f>
        <v/>
      </c>
      <c r="AX48" s="174">
        <f>IF($BB$3="４週",SUM(S48:AT48),IF($BB$3="暦月",SUM(S48:AW48),""))</f>
        <v>140</v>
      </c>
      <c r="AY48" s="182"/>
      <c r="AZ48" s="188">
        <f>IF($BB$3="４週",AX48/4,IF($BB$3="暦月",'【記載例】通所型サービス'!AX48/('【記載例】通所型サービス'!$BB$8/7),""))</f>
        <v>35</v>
      </c>
      <c r="BA48" s="106"/>
      <c r="BB48" s="25"/>
      <c r="BC48" s="37"/>
      <c r="BD48" s="37"/>
      <c r="BE48" s="37"/>
      <c r="BF48" s="91"/>
      <c r="BG48" s="3"/>
      <c r="BH48" s="3"/>
      <c r="BI48" s="3"/>
      <c r="BJ48" s="3"/>
      <c r="BK48" s="3"/>
      <c r="BL48" s="3"/>
      <c r="BM48" s="3"/>
      <c r="BN48" s="3"/>
      <c r="BO48" s="3"/>
      <c r="BP48" s="3"/>
      <c r="BQ48" s="3"/>
      <c r="BR48" s="3"/>
      <c r="BS48" s="3"/>
      <c r="BT48" s="3"/>
      <c r="BU48" s="3"/>
    </row>
    <row r="49" spans="1:73" ht="20.25" customHeight="1">
      <c r="A49" s="3"/>
      <c r="B49" s="283">
        <f>B46+1</f>
        <v>10</v>
      </c>
      <c r="C49" s="27" t="s">
        <v>76</v>
      </c>
      <c r="D49" s="38"/>
      <c r="E49" s="43"/>
      <c r="F49" s="51"/>
      <c r="G49" s="51" t="s">
        <v>134</v>
      </c>
      <c r="H49" s="70" t="s">
        <v>166</v>
      </c>
      <c r="I49" s="38"/>
      <c r="J49" s="38"/>
      <c r="K49" s="43"/>
      <c r="L49" s="84" t="s">
        <v>191</v>
      </c>
      <c r="M49" s="38"/>
      <c r="N49" s="38"/>
      <c r="O49" s="90"/>
      <c r="P49" s="96" t="s">
        <v>54</v>
      </c>
      <c r="Q49" s="102"/>
      <c r="R49" s="107"/>
      <c r="S49" s="117" t="s">
        <v>105</v>
      </c>
      <c r="T49" s="129"/>
      <c r="U49" s="129" t="s">
        <v>105</v>
      </c>
      <c r="V49" s="129" t="s">
        <v>105</v>
      </c>
      <c r="W49" s="129"/>
      <c r="X49" s="129" t="s">
        <v>105</v>
      </c>
      <c r="Y49" s="141"/>
      <c r="Z49" s="117" t="s">
        <v>105</v>
      </c>
      <c r="AA49" s="129"/>
      <c r="AB49" s="129" t="s">
        <v>105</v>
      </c>
      <c r="AC49" s="129" t="s">
        <v>105</v>
      </c>
      <c r="AD49" s="129"/>
      <c r="AE49" s="129" t="s">
        <v>105</v>
      </c>
      <c r="AF49" s="141"/>
      <c r="AG49" s="117" t="s">
        <v>105</v>
      </c>
      <c r="AH49" s="129"/>
      <c r="AI49" s="129" t="s">
        <v>105</v>
      </c>
      <c r="AJ49" s="129" t="s">
        <v>105</v>
      </c>
      <c r="AK49" s="129"/>
      <c r="AL49" s="129" t="s">
        <v>105</v>
      </c>
      <c r="AM49" s="141"/>
      <c r="AN49" s="117" t="s">
        <v>105</v>
      </c>
      <c r="AO49" s="129"/>
      <c r="AP49" s="129" t="s">
        <v>105</v>
      </c>
      <c r="AQ49" s="129" t="s">
        <v>105</v>
      </c>
      <c r="AR49" s="129"/>
      <c r="AS49" s="129" t="s">
        <v>105</v>
      </c>
      <c r="AT49" s="141"/>
      <c r="AU49" s="117"/>
      <c r="AV49" s="129"/>
      <c r="AW49" s="129"/>
      <c r="AX49" s="175"/>
      <c r="AY49" s="183"/>
      <c r="AZ49" s="189"/>
      <c r="BA49" s="107"/>
      <c r="BB49" s="197" t="s">
        <v>193</v>
      </c>
      <c r="BC49" s="38"/>
      <c r="BD49" s="38"/>
      <c r="BE49" s="38"/>
      <c r="BF49" s="90"/>
      <c r="BG49" s="3"/>
      <c r="BH49" s="3"/>
      <c r="BI49" s="3"/>
      <c r="BJ49" s="3"/>
      <c r="BK49" s="3"/>
      <c r="BL49" s="3"/>
      <c r="BM49" s="3"/>
      <c r="BN49" s="3"/>
      <c r="BO49" s="3"/>
      <c r="BP49" s="3"/>
      <c r="BQ49" s="3"/>
      <c r="BR49" s="3"/>
      <c r="BS49" s="3"/>
      <c r="BT49" s="3"/>
      <c r="BU49" s="3"/>
    </row>
    <row r="50" spans="1:73" ht="20.25" customHeight="1">
      <c r="A50" s="3"/>
      <c r="B50" s="8"/>
      <c r="C50" s="18"/>
      <c r="D50" s="32"/>
      <c r="E50" s="40"/>
      <c r="F50" s="49"/>
      <c r="G50" s="57"/>
      <c r="H50" s="66"/>
      <c r="I50" s="32"/>
      <c r="J50" s="32"/>
      <c r="K50" s="40"/>
      <c r="L50" s="66"/>
      <c r="M50" s="32"/>
      <c r="N50" s="32"/>
      <c r="O50" s="80"/>
      <c r="P50" s="94" t="s">
        <v>69</v>
      </c>
      <c r="Q50" s="100"/>
      <c r="R50" s="105"/>
      <c r="S50" s="118">
        <f>IF(S49="","",VLOOKUP(S49,'【記載例】シフト記号表（勤務時間帯）'!$C$6:$K$35,9,FALSE))</f>
        <v>4</v>
      </c>
      <c r="T50" s="130" t="str">
        <f>IF(T49="","",VLOOKUP(T49,'【記載例】シフト記号表（勤務時間帯）'!$C$6:$K$35,9,FALSE))</f>
        <v/>
      </c>
      <c r="U50" s="130">
        <f>IF(U49="","",VLOOKUP(U49,'【記載例】シフト記号表（勤務時間帯）'!$C$6:$K$35,9,FALSE))</f>
        <v>4</v>
      </c>
      <c r="V50" s="130">
        <f>IF(V49="","",VLOOKUP(V49,'【記載例】シフト記号表（勤務時間帯）'!$C$6:$K$35,9,FALSE))</f>
        <v>4</v>
      </c>
      <c r="W50" s="130" t="str">
        <f>IF(W49="","",VLOOKUP(W49,'【記載例】シフト記号表（勤務時間帯）'!$C$6:$K$35,9,FALSE))</f>
        <v/>
      </c>
      <c r="X50" s="130">
        <f>IF(X49="","",VLOOKUP(X49,'【記載例】シフト記号表（勤務時間帯）'!$C$6:$K$35,9,FALSE))</f>
        <v>4</v>
      </c>
      <c r="Y50" s="142" t="str">
        <f>IF(Y49="","",VLOOKUP(Y49,'【記載例】シフト記号表（勤務時間帯）'!$C$6:$K$35,9,FALSE))</f>
        <v/>
      </c>
      <c r="Z50" s="118">
        <f>IF(Z49="","",VLOOKUP(Z49,'【記載例】シフト記号表（勤務時間帯）'!$C$6:$K$35,9,FALSE))</f>
        <v>4</v>
      </c>
      <c r="AA50" s="130" t="str">
        <f>IF(AA49="","",VLOOKUP(AA49,'【記載例】シフト記号表（勤務時間帯）'!$C$6:$K$35,9,FALSE))</f>
        <v/>
      </c>
      <c r="AB50" s="130">
        <f>IF(AB49="","",VLOOKUP(AB49,'【記載例】シフト記号表（勤務時間帯）'!$C$6:$K$35,9,FALSE))</f>
        <v>4</v>
      </c>
      <c r="AC50" s="130">
        <f>IF(AC49="","",VLOOKUP(AC49,'【記載例】シフト記号表（勤務時間帯）'!$C$6:$K$35,9,FALSE))</f>
        <v>4</v>
      </c>
      <c r="AD50" s="130" t="str">
        <f>IF(AD49="","",VLOOKUP(AD49,'【記載例】シフト記号表（勤務時間帯）'!$C$6:$K$35,9,FALSE))</f>
        <v/>
      </c>
      <c r="AE50" s="130">
        <f>IF(AE49="","",VLOOKUP(AE49,'【記載例】シフト記号表（勤務時間帯）'!$C$6:$K$35,9,FALSE))</f>
        <v>4</v>
      </c>
      <c r="AF50" s="142" t="str">
        <f>IF(AF49="","",VLOOKUP(AF49,'【記載例】シフト記号表（勤務時間帯）'!$C$6:$K$35,9,FALSE))</f>
        <v/>
      </c>
      <c r="AG50" s="118">
        <f>IF(AG49="","",VLOOKUP(AG49,'【記載例】シフト記号表（勤務時間帯）'!$C$6:$K$35,9,FALSE))</f>
        <v>4</v>
      </c>
      <c r="AH50" s="130" t="str">
        <f>IF(AH49="","",VLOOKUP(AH49,'【記載例】シフト記号表（勤務時間帯）'!$C$6:$K$35,9,FALSE))</f>
        <v/>
      </c>
      <c r="AI50" s="130">
        <f>IF(AI49="","",VLOOKUP(AI49,'【記載例】シフト記号表（勤務時間帯）'!$C$6:$K$35,9,FALSE))</f>
        <v>4</v>
      </c>
      <c r="AJ50" s="130">
        <f>IF(AJ49="","",VLOOKUP(AJ49,'【記載例】シフト記号表（勤務時間帯）'!$C$6:$K$35,9,FALSE))</f>
        <v>4</v>
      </c>
      <c r="AK50" s="130" t="str">
        <f>IF(AK49="","",VLOOKUP(AK49,'【記載例】シフト記号表（勤務時間帯）'!$C$6:$K$35,9,FALSE))</f>
        <v/>
      </c>
      <c r="AL50" s="130">
        <f>IF(AL49="","",VLOOKUP(AL49,'【記載例】シフト記号表（勤務時間帯）'!$C$6:$K$35,9,FALSE))</f>
        <v>4</v>
      </c>
      <c r="AM50" s="142" t="str">
        <f>IF(AM49="","",VLOOKUP(AM49,'【記載例】シフト記号表（勤務時間帯）'!$C$6:$K$35,9,FALSE))</f>
        <v/>
      </c>
      <c r="AN50" s="118">
        <f>IF(AN49="","",VLOOKUP(AN49,'【記載例】シフト記号表（勤務時間帯）'!$C$6:$K$35,9,FALSE))</f>
        <v>4</v>
      </c>
      <c r="AO50" s="130" t="str">
        <f>IF(AO49="","",VLOOKUP(AO49,'【記載例】シフト記号表（勤務時間帯）'!$C$6:$K$35,9,FALSE))</f>
        <v/>
      </c>
      <c r="AP50" s="130">
        <f>IF(AP49="","",VLOOKUP(AP49,'【記載例】シフト記号表（勤務時間帯）'!$C$6:$K$35,9,FALSE))</f>
        <v>4</v>
      </c>
      <c r="AQ50" s="130">
        <f>IF(AQ49="","",VLOOKUP(AQ49,'【記載例】シフト記号表（勤務時間帯）'!$C$6:$K$35,9,FALSE))</f>
        <v>4</v>
      </c>
      <c r="AR50" s="130" t="str">
        <f>IF(AR49="","",VLOOKUP(AR49,'【記載例】シフト記号表（勤務時間帯）'!$C$6:$K$35,9,FALSE))</f>
        <v/>
      </c>
      <c r="AS50" s="130">
        <f>IF(AS49="","",VLOOKUP(AS49,'【記載例】シフト記号表（勤務時間帯）'!$C$6:$K$35,9,FALSE))</f>
        <v>4</v>
      </c>
      <c r="AT50" s="142" t="str">
        <f>IF(AT49="","",VLOOKUP(AT49,'【記載例】シフト記号表（勤務時間帯）'!$C$6:$K$35,9,FALSE))</f>
        <v/>
      </c>
      <c r="AU50" s="118" t="str">
        <f>IF(AU49="","",VLOOKUP(AU49,'【記載例】シフト記号表（勤務時間帯）'!$C$6:$K$35,9,FALSE))</f>
        <v/>
      </c>
      <c r="AV50" s="130" t="str">
        <f>IF(AV49="","",VLOOKUP(AV49,'【記載例】シフト記号表（勤務時間帯）'!$C$6:$K$35,9,FALSE))</f>
        <v/>
      </c>
      <c r="AW50" s="130" t="str">
        <f>IF(AW49="","",VLOOKUP(AW49,'【記載例】シフト記号表（勤務時間帯）'!$C$6:$K$35,9,FALSE))</f>
        <v/>
      </c>
      <c r="AX50" s="173">
        <f>IF($BB$3="４週",SUM(S50:AT50),IF($BB$3="暦月",SUM(S50:AW50),""))</f>
        <v>64</v>
      </c>
      <c r="AY50" s="181"/>
      <c r="AZ50" s="187">
        <f>IF($BB$3="４週",AX50/4,IF($BB$3="暦月",'【記載例】通所型サービス'!AX50/('【記載例】通所型サービス'!$BB$8/7),""))</f>
        <v>16</v>
      </c>
      <c r="BA50" s="105"/>
      <c r="BB50" s="18"/>
      <c r="BC50" s="32"/>
      <c r="BD50" s="32"/>
      <c r="BE50" s="32"/>
      <c r="BF50" s="80"/>
      <c r="BG50" s="3"/>
      <c r="BH50" s="3"/>
      <c r="BI50" s="3"/>
      <c r="BJ50" s="3"/>
      <c r="BK50" s="3"/>
      <c r="BL50" s="3"/>
      <c r="BM50" s="3"/>
      <c r="BN50" s="3"/>
      <c r="BO50" s="3"/>
      <c r="BP50" s="3"/>
      <c r="BQ50" s="3"/>
      <c r="BR50" s="3"/>
      <c r="BS50" s="3"/>
      <c r="BT50" s="3"/>
      <c r="BU50" s="3"/>
    </row>
    <row r="51" spans="1:73" ht="20.25" customHeight="1">
      <c r="A51" s="3"/>
      <c r="B51" s="11"/>
      <c r="C51" s="25"/>
      <c r="D51" s="37"/>
      <c r="E51" s="42"/>
      <c r="F51" s="49" t="str">
        <f>C49</f>
        <v>機能訓練指導員</v>
      </c>
      <c r="G51" s="60"/>
      <c r="H51" s="69"/>
      <c r="I51" s="37"/>
      <c r="J51" s="37"/>
      <c r="K51" s="42"/>
      <c r="L51" s="69"/>
      <c r="M51" s="37"/>
      <c r="N51" s="37"/>
      <c r="O51" s="91"/>
      <c r="P51" s="95" t="s">
        <v>36</v>
      </c>
      <c r="Q51" s="101"/>
      <c r="R51" s="106"/>
      <c r="S51" s="119">
        <f>IF(S49="","",VLOOKUP(S49,'【記載例】シフト記号表（勤務時間帯）'!$C$6:$U$35,19,FALSE))</f>
        <v>3</v>
      </c>
      <c r="T51" s="131" t="str">
        <f>IF(T49="","",VLOOKUP(T49,'【記載例】シフト記号表（勤務時間帯）'!$C$6:$U$35,19,FALSE))</f>
        <v/>
      </c>
      <c r="U51" s="131">
        <f>IF(U49="","",VLOOKUP(U49,'【記載例】シフト記号表（勤務時間帯）'!$C$6:$U$35,19,FALSE))</f>
        <v>3</v>
      </c>
      <c r="V51" s="131">
        <f>IF(V49="","",VLOOKUP(V49,'【記載例】シフト記号表（勤務時間帯）'!$C$6:$U$35,19,FALSE))</f>
        <v>3</v>
      </c>
      <c r="W51" s="131" t="str">
        <f>IF(W49="","",VLOOKUP(W49,'【記載例】シフト記号表（勤務時間帯）'!$C$6:$U$35,19,FALSE))</f>
        <v/>
      </c>
      <c r="X51" s="131">
        <f>IF(X49="","",VLOOKUP(X49,'【記載例】シフト記号表（勤務時間帯）'!$C$6:$U$35,19,FALSE))</f>
        <v>3</v>
      </c>
      <c r="Y51" s="143" t="str">
        <f>IF(Y49="","",VLOOKUP(Y49,'【記載例】シフト記号表（勤務時間帯）'!$C$6:$U$35,19,FALSE))</f>
        <v/>
      </c>
      <c r="Z51" s="119">
        <f>IF(Z49="","",VLOOKUP(Z49,'【記載例】シフト記号表（勤務時間帯）'!$C$6:$U$35,19,FALSE))</f>
        <v>3</v>
      </c>
      <c r="AA51" s="131" t="str">
        <f>IF(AA49="","",VLOOKUP(AA49,'【記載例】シフト記号表（勤務時間帯）'!$C$6:$U$35,19,FALSE))</f>
        <v/>
      </c>
      <c r="AB51" s="131">
        <f>IF(AB49="","",VLOOKUP(AB49,'【記載例】シフト記号表（勤務時間帯）'!$C$6:$U$35,19,FALSE))</f>
        <v>3</v>
      </c>
      <c r="AC51" s="131">
        <f>IF(AC49="","",VLOOKUP(AC49,'【記載例】シフト記号表（勤務時間帯）'!$C$6:$U$35,19,FALSE))</f>
        <v>3</v>
      </c>
      <c r="AD51" s="131" t="str">
        <f>IF(AD49="","",VLOOKUP(AD49,'【記載例】シフト記号表（勤務時間帯）'!$C$6:$U$35,19,FALSE))</f>
        <v/>
      </c>
      <c r="AE51" s="131">
        <f>IF(AE49="","",VLOOKUP(AE49,'【記載例】シフト記号表（勤務時間帯）'!$C$6:$U$35,19,FALSE))</f>
        <v>3</v>
      </c>
      <c r="AF51" s="143" t="str">
        <f>IF(AF49="","",VLOOKUP(AF49,'【記載例】シフト記号表（勤務時間帯）'!$C$6:$U$35,19,FALSE))</f>
        <v/>
      </c>
      <c r="AG51" s="119">
        <f>IF(AG49="","",VLOOKUP(AG49,'【記載例】シフト記号表（勤務時間帯）'!$C$6:$U$35,19,FALSE))</f>
        <v>3</v>
      </c>
      <c r="AH51" s="131" t="str">
        <f>IF(AH49="","",VLOOKUP(AH49,'【記載例】シフト記号表（勤務時間帯）'!$C$6:$U$35,19,FALSE))</f>
        <v/>
      </c>
      <c r="AI51" s="131">
        <f>IF(AI49="","",VLOOKUP(AI49,'【記載例】シフト記号表（勤務時間帯）'!$C$6:$U$35,19,FALSE))</f>
        <v>3</v>
      </c>
      <c r="AJ51" s="131">
        <f>IF(AJ49="","",VLOOKUP(AJ49,'【記載例】シフト記号表（勤務時間帯）'!$C$6:$U$35,19,FALSE))</f>
        <v>3</v>
      </c>
      <c r="AK51" s="131" t="str">
        <f>IF(AK49="","",VLOOKUP(AK49,'【記載例】シフト記号表（勤務時間帯）'!$C$6:$U$35,19,FALSE))</f>
        <v/>
      </c>
      <c r="AL51" s="131">
        <f>IF(AL49="","",VLOOKUP(AL49,'【記載例】シフト記号表（勤務時間帯）'!$C$6:$U$35,19,FALSE))</f>
        <v>3</v>
      </c>
      <c r="AM51" s="143" t="str">
        <f>IF(AM49="","",VLOOKUP(AM49,'【記載例】シフト記号表（勤務時間帯）'!$C$6:$U$35,19,FALSE))</f>
        <v/>
      </c>
      <c r="AN51" s="119">
        <f>IF(AN49="","",VLOOKUP(AN49,'【記載例】シフト記号表（勤務時間帯）'!$C$6:$U$35,19,FALSE))</f>
        <v>3</v>
      </c>
      <c r="AO51" s="131" t="str">
        <f>IF(AO49="","",VLOOKUP(AO49,'【記載例】シフト記号表（勤務時間帯）'!$C$6:$U$35,19,FALSE))</f>
        <v/>
      </c>
      <c r="AP51" s="131">
        <f>IF(AP49="","",VLOOKUP(AP49,'【記載例】シフト記号表（勤務時間帯）'!$C$6:$U$35,19,FALSE))</f>
        <v>3</v>
      </c>
      <c r="AQ51" s="131">
        <f>IF(AQ49="","",VLOOKUP(AQ49,'【記載例】シフト記号表（勤務時間帯）'!$C$6:$U$35,19,FALSE))</f>
        <v>3</v>
      </c>
      <c r="AR51" s="131" t="str">
        <f>IF(AR49="","",VLOOKUP(AR49,'【記載例】シフト記号表（勤務時間帯）'!$C$6:$U$35,19,FALSE))</f>
        <v/>
      </c>
      <c r="AS51" s="131">
        <f>IF(AS49="","",VLOOKUP(AS49,'【記載例】シフト記号表（勤務時間帯）'!$C$6:$U$35,19,FALSE))</f>
        <v>3</v>
      </c>
      <c r="AT51" s="143" t="str">
        <f>IF(AT49="","",VLOOKUP(AT49,'【記載例】シフト記号表（勤務時間帯）'!$C$6:$U$35,19,FALSE))</f>
        <v/>
      </c>
      <c r="AU51" s="119" t="str">
        <f>IF(AU49="","",VLOOKUP(AU49,'【記載例】シフト記号表（勤務時間帯）'!$C$6:$U$35,19,FALSE))</f>
        <v/>
      </c>
      <c r="AV51" s="131" t="str">
        <f>IF(AV49="","",VLOOKUP(AV49,'【記載例】シフト記号表（勤務時間帯）'!$C$6:$U$35,19,FALSE))</f>
        <v/>
      </c>
      <c r="AW51" s="131" t="str">
        <f>IF(AW49="","",VLOOKUP(AW49,'【記載例】シフト記号表（勤務時間帯）'!$C$6:$U$35,19,FALSE))</f>
        <v/>
      </c>
      <c r="AX51" s="174">
        <f>IF($BB$3="４週",SUM(S51:AT51),IF($BB$3="暦月",SUM(S51:AW51),""))</f>
        <v>48</v>
      </c>
      <c r="AY51" s="182"/>
      <c r="AZ51" s="188">
        <f>IF($BB$3="４週",AX51/4,IF($BB$3="暦月",'【記載例】通所型サービス'!AX51/('【記載例】通所型サービス'!$BB$8/7),""))</f>
        <v>12</v>
      </c>
      <c r="BA51" s="106"/>
      <c r="BB51" s="25"/>
      <c r="BC51" s="37"/>
      <c r="BD51" s="37"/>
      <c r="BE51" s="37"/>
      <c r="BF51" s="91"/>
      <c r="BG51" s="3"/>
      <c r="BH51" s="3"/>
      <c r="BI51" s="3"/>
      <c r="BJ51" s="3"/>
      <c r="BK51" s="3"/>
      <c r="BL51" s="3"/>
      <c r="BM51" s="3"/>
      <c r="BN51" s="3"/>
      <c r="BO51" s="3"/>
      <c r="BP51" s="3"/>
      <c r="BQ51" s="3"/>
      <c r="BR51" s="3"/>
      <c r="BS51" s="3"/>
      <c r="BT51" s="3"/>
      <c r="BU51" s="3"/>
    </row>
    <row r="52" spans="1:73" ht="20.25" customHeight="1">
      <c r="A52" s="3"/>
      <c r="B52" s="283">
        <f>B49+1</f>
        <v>11</v>
      </c>
      <c r="C52" s="27" t="s">
        <v>76</v>
      </c>
      <c r="D52" s="38"/>
      <c r="E52" s="43"/>
      <c r="F52" s="51"/>
      <c r="G52" s="51" t="s">
        <v>138</v>
      </c>
      <c r="H52" s="70" t="s">
        <v>166</v>
      </c>
      <c r="I52" s="38"/>
      <c r="J52" s="38"/>
      <c r="K52" s="43"/>
      <c r="L52" s="84" t="s">
        <v>191</v>
      </c>
      <c r="M52" s="38"/>
      <c r="N52" s="38"/>
      <c r="O52" s="90"/>
      <c r="P52" s="96" t="s">
        <v>54</v>
      </c>
      <c r="Q52" s="102"/>
      <c r="R52" s="107"/>
      <c r="S52" s="117"/>
      <c r="T52" s="129" t="s">
        <v>105</v>
      </c>
      <c r="U52" s="129"/>
      <c r="V52" s="129"/>
      <c r="W52" s="129" t="s">
        <v>105</v>
      </c>
      <c r="X52" s="129"/>
      <c r="Y52" s="141" t="s">
        <v>105</v>
      </c>
      <c r="Z52" s="117"/>
      <c r="AA52" s="129" t="s">
        <v>105</v>
      </c>
      <c r="AB52" s="129"/>
      <c r="AC52" s="129"/>
      <c r="AD52" s="129" t="s">
        <v>105</v>
      </c>
      <c r="AE52" s="129"/>
      <c r="AF52" s="141" t="s">
        <v>105</v>
      </c>
      <c r="AG52" s="117"/>
      <c r="AH52" s="129" t="s">
        <v>105</v>
      </c>
      <c r="AI52" s="129"/>
      <c r="AJ52" s="129"/>
      <c r="AK52" s="129" t="s">
        <v>105</v>
      </c>
      <c r="AL52" s="129"/>
      <c r="AM52" s="141" t="s">
        <v>105</v>
      </c>
      <c r="AN52" s="117"/>
      <c r="AO52" s="129" t="s">
        <v>105</v>
      </c>
      <c r="AP52" s="129"/>
      <c r="AQ52" s="129"/>
      <c r="AR52" s="129" t="s">
        <v>105</v>
      </c>
      <c r="AS52" s="129"/>
      <c r="AT52" s="141" t="s">
        <v>105</v>
      </c>
      <c r="AU52" s="117"/>
      <c r="AV52" s="129"/>
      <c r="AW52" s="129"/>
      <c r="AX52" s="175"/>
      <c r="AY52" s="183"/>
      <c r="AZ52" s="189"/>
      <c r="BA52" s="107"/>
      <c r="BB52" s="197" t="s">
        <v>15</v>
      </c>
      <c r="BC52" s="38"/>
      <c r="BD52" s="38"/>
      <c r="BE52" s="38"/>
      <c r="BF52" s="90"/>
      <c r="BG52" s="3"/>
      <c r="BH52" s="3"/>
      <c r="BI52" s="3"/>
      <c r="BJ52" s="3"/>
      <c r="BK52" s="3"/>
      <c r="BL52" s="3"/>
      <c r="BM52" s="3"/>
      <c r="BN52" s="3"/>
      <c r="BO52" s="3"/>
      <c r="BP52" s="3"/>
      <c r="BQ52" s="3"/>
      <c r="BR52" s="3"/>
      <c r="BS52" s="3"/>
      <c r="BT52" s="3"/>
      <c r="BU52" s="3"/>
    </row>
    <row r="53" spans="1:73" ht="20.25" customHeight="1">
      <c r="A53" s="3"/>
      <c r="B53" s="8"/>
      <c r="C53" s="18"/>
      <c r="D53" s="32"/>
      <c r="E53" s="40"/>
      <c r="F53" s="49"/>
      <c r="G53" s="57"/>
      <c r="H53" s="66"/>
      <c r="I53" s="32"/>
      <c r="J53" s="32"/>
      <c r="K53" s="40"/>
      <c r="L53" s="66"/>
      <c r="M53" s="32"/>
      <c r="N53" s="32"/>
      <c r="O53" s="80"/>
      <c r="P53" s="94" t="s">
        <v>69</v>
      </c>
      <c r="Q53" s="100"/>
      <c r="R53" s="105"/>
      <c r="S53" s="118" t="str">
        <f>IF(S52="","",VLOOKUP(S52,'【記載例】シフト記号表（勤務時間帯）'!$C$6:$K$35,9,FALSE))</f>
        <v/>
      </c>
      <c r="T53" s="130">
        <f>IF(T52="","",VLOOKUP(T52,'【記載例】シフト記号表（勤務時間帯）'!$C$6:$K$35,9,FALSE))</f>
        <v>4</v>
      </c>
      <c r="U53" s="130" t="str">
        <f>IF(U52="","",VLOOKUP(U52,'【記載例】シフト記号表（勤務時間帯）'!$C$6:$K$35,9,FALSE))</f>
        <v/>
      </c>
      <c r="V53" s="130" t="str">
        <f>IF(V52="","",VLOOKUP(V52,'【記載例】シフト記号表（勤務時間帯）'!$C$6:$K$35,9,FALSE))</f>
        <v/>
      </c>
      <c r="W53" s="130">
        <f>IF(W52="","",VLOOKUP(W52,'【記載例】シフト記号表（勤務時間帯）'!$C$6:$K$35,9,FALSE))</f>
        <v>4</v>
      </c>
      <c r="X53" s="130" t="str">
        <f>IF(X52="","",VLOOKUP(X52,'【記載例】シフト記号表（勤務時間帯）'!$C$6:$K$35,9,FALSE))</f>
        <v/>
      </c>
      <c r="Y53" s="142">
        <f>IF(Y52="","",VLOOKUP(Y52,'【記載例】シフト記号表（勤務時間帯）'!$C$6:$K$35,9,FALSE))</f>
        <v>4</v>
      </c>
      <c r="Z53" s="118" t="str">
        <f>IF(Z52="","",VLOOKUP(Z52,'【記載例】シフト記号表（勤務時間帯）'!$C$6:$K$35,9,FALSE))</f>
        <v/>
      </c>
      <c r="AA53" s="130">
        <f>IF(AA52="","",VLOOKUP(AA52,'【記載例】シフト記号表（勤務時間帯）'!$C$6:$K$35,9,FALSE))</f>
        <v>4</v>
      </c>
      <c r="AB53" s="130" t="str">
        <f>IF(AB52="","",VLOOKUP(AB52,'【記載例】シフト記号表（勤務時間帯）'!$C$6:$K$35,9,FALSE))</f>
        <v/>
      </c>
      <c r="AC53" s="130" t="str">
        <f>IF(AC52="","",VLOOKUP(AC52,'【記載例】シフト記号表（勤務時間帯）'!$C$6:$K$35,9,FALSE))</f>
        <v/>
      </c>
      <c r="AD53" s="130">
        <f>IF(AD52="","",VLOOKUP(AD52,'【記載例】シフト記号表（勤務時間帯）'!$C$6:$K$35,9,FALSE))</f>
        <v>4</v>
      </c>
      <c r="AE53" s="130" t="str">
        <f>IF(AE52="","",VLOOKUP(AE52,'【記載例】シフト記号表（勤務時間帯）'!$C$6:$K$35,9,FALSE))</f>
        <v/>
      </c>
      <c r="AF53" s="142">
        <f>IF(AF52="","",VLOOKUP(AF52,'【記載例】シフト記号表（勤務時間帯）'!$C$6:$K$35,9,FALSE))</f>
        <v>4</v>
      </c>
      <c r="AG53" s="118" t="str">
        <f>IF(AG52="","",VLOOKUP(AG52,'【記載例】シフト記号表（勤務時間帯）'!$C$6:$K$35,9,FALSE))</f>
        <v/>
      </c>
      <c r="AH53" s="130">
        <f>IF(AH52="","",VLOOKUP(AH52,'【記載例】シフト記号表（勤務時間帯）'!$C$6:$K$35,9,FALSE))</f>
        <v>4</v>
      </c>
      <c r="AI53" s="130" t="str">
        <f>IF(AI52="","",VLOOKUP(AI52,'【記載例】シフト記号表（勤務時間帯）'!$C$6:$K$35,9,FALSE))</f>
        <v/>
      </c>
      <c r="AJ53" s="130" t="str">
        <f>IF(AJ52="","",VLOOKUP(AJ52,'【記載例】シフト記号表（勤務時間帯）'!$C$6:$K$35,9,FALSE))</f>
        <v/>
      </c>
      <c r="AK53" s="130">
        <f>IF(AK52="","",VLOOKUP(AK52,'【記載例】シフト記号表（勤務時間帯）'!$C$6:$K$35,9,FALSE))</f>
        <v>4</v>
      </c>
      <c r="AL53" s="130" t="str">
        <f>IF(AL52="","",VLOOKUP(AL52,'【記載例】シフト記号表（勤務時間帯）'!$C$6:$K$35,9,FALSE))</f>
        <v/>
      </c>
      <c r="AM53" s="142">
        <f>IF(AM52="","",VLOOKUP(AM52,'【記載例】シフト記号表（勤務時間帯）'!$C$6:$K$35,9,FALSE))</f>
        <v>4</v>
      </c>
      <c r="AN53" s="118" t="str">
        <f>IF(AN52="","",VLOOKUP(AN52,'【記載例】シフト記号表（勤務時間帯）'!$C$6:$K$35,9,FALSE))</f>
        <v/>
      </c>
      <c r="AO53" s="130">
        <f>IF(AO52="","",VLOOKUP(AO52,'【記載例】シフト記号表（勤務時間帯）'!$C$6:$K$35,9,FALSE))</f>
        <v>4</v>
      </c>
      <c r="AP53" s="130" t="str">
        <f>IF(AP52="","",VLOOKUP(AP52,'【記載例】シフト記号表（勤務時間帯）'!$C$6:$K$35,9,FALSE))</f>
        <v/>
      </c>
      <c r="AQ53" s="130" t="str">
        <f>IF(AQ52="","",VLOOKUP(AQ52,'【記載例】シフト記号表（勤務時間帯）'!$C$6:$K$35,9,FALSE))</f>
        <v/>
      </c>
      <c r="AR53" s="130">
        <f>IF(AR52="","",VLOOKUP(AR52,'【記載例】シフト記号表（勤務時間帯）'!$C$6:$K$35,9,FALSE))</f>
        <v>4</v>
      </c>
      <c r="AS53" s="130" t="str">
        <f>IF(AS52="","",VLOOKUP(AS52,'【記載例】シフト記号表（勤務時間帯）'!$C$6:$K$35,9,FALSE))</f>
        <v/>
      </c>
      <c r="AT53" s="142">
        <f>IF(AT52="","",VLOOKUP(AT52,'【記載例】シフト記号表（勤務時間帯）'!$C$6:$K$35,9,FALSE))</f>
        <v>4</v>
      </c>
      <c r="AU53" s="118" t="str">
        <f>IF(AU52="","",VLOOKUP(AU52,'【記載例】シフト記号表（勤務時間帯）'!$C$6:$K$35,9,FALSE))</f>
        <v/>
      </c>
      <c r="AV53" s="130" t="str">
        <f>IF(AV52="","",VLOOKUP(AV52,'【記載例】シフト記号表（勤務時間帯）'!$C$6:$K$35,9,FALSE))</f>
        <v/>
      </c>
      <c r="AW53" s="130" t="str">
        <f>IF(AW52="","",VLOOKUP(AW52,'【記載例】シフト記号表（勤務時間帯）'!$C$6:$K$35,9,FALSE))</f>
        <v/>
      </c>
      <c r="AX53" s="173">
        <f>IF($BB$3="４週",SUM(S53:AT53),IF($BB$3="暦月",SUM(S53:AW53),""))</f>
        <v>48</v>
      </c>
      <c r="AY53" s="181"/>
      <c r="AZ53" s="187">
        <f>IF($BB$3="４週",AX53/4,IF($BB$3="暦月",'【記載例】通所型サービス'!AX53/('【記載例】通所型サービス'!$BB$8/7),""))</f>
        <v>12</v>
      </c>
      <c r="BA53" s="105"/>
      <c r="BB53" s="18"/>
      <c r="BC53" s="32"/>
      <c r="BD53" s="32"/>
      <c r="BE53" s="32"/>
      <c r="BF53" s="80"/>
      <c r="BG53" s="3"/>
      <c r="BH53" s="3"/>
      <c r="BI53" s="3"/>
      <c r="BJ53" s="3"/>
      <c r="BK53" s="3"/>
      <c r="BL53" s="3"/>
      <c r="BM53" s="3"/>
      <c r="BN53" s="3"/>
      <c r="BO53" s="3"/>
      <c r="BP53" s="3"/>
      <c r="BQ53" s="3"/>
      <c r="BR53" s="3"/>
      <c r="BS53" s="3"/>
      <c r="BT53" s="3"/>
      <c r="BU53" s="3"/>
    </row>
    <row r="54" spans="1:73" ht="20.25" customHeight="1">
      <c r="A54" s="3"/>
      <c r="B54" s="11"/>
      <c r="C54" s="25"/>
      <c r="D54" s="37"/>
      <c r="E54" s="42"/>
      <c r="F54" s="49" t="str">
        <f>C52</f>
        <v>機能訓練指導員</v>
      </c>
      <c r="G54" s="60"/>
      <c r="H54" s="69"/>
      <c r="I54" s="37"/>
      <c r="J54" s="37"/>
      <c r="K54" s="42"/>
      <c r="L54" s="69"/>
      <c r="M54" s="37"/>
      <c r="N54" s="37"/>
      <c r="O54" s="91"/>
      <c r="P54" s="95" t="s">
        <v>36</v>
      </c>
      <c r="Q54" s="101"/>
      <c r="R54" s="106"/>
      <c r="S54" s="119" t="str">
        <f>IF(S52="","",VLOOKUP(S52,'【記載例】シフト記号表（勤務時間帯）'!$C$6:$U$35,19,FALSE))</f>
        <v/>
      </c>
      <c r="T54" s="131">
        <f>IF(T52="","",VLOOKUP(T52,'【記載例】シフト記号表（勤務時間帯）'!$C$6:$U$35,19,FALSE))</f>
        <v>3</v>
      </c>
      <c r="U54" s="131" t="str">
        <f>IF(U52="","",VLOOKUP(U52,'【記載例】シフト記号表（勤務時間帯）'!$C$6:$U$35,19,FALSE))</f>
        <v/>
      </c>
      <c r="V54" s="131" t="str">
        <f>IF(V52="","",VLOOKUP(V52,'【記載例】シフト記号表（勤務時間帯）'!$C$6:$U$35,19,FALSE))</f>
        <v/>
      </c>
      <c r="W54" s="131">
        <f>IF(W52="","",VLOOKUP(W52,'【記載例】シフト記号表（勤務時間帯）'!$C$6:$U$35,19,FALSE))</f>
        <v>3</v>
      </c>
      <c r="X54" s="131" t="str">
        <f>IF(X52="","",VLOOKUP(X52,'【記載例】シフト記号表（勤務時間帯）'!$C$6:$U$35,19,FALSE))</f>
        <v/>
      </c>
      <c r="Y54" s="143">
        <f>IF(Y52="","",VLOOKUP(Y52,'【記載例】シフト記号表（勤務時間帯）'!$C$6:$U$35,19,FALSE))</f>
        <v>3</v>
      </c>
      <c r="Z54" s="119" t="str">
        <f>IF(Z52="","",VLOOKUP(Z52,'【記載例】シフト記号表（勤務時間帯）'!$C$6:$U$35,19,FALSE))</f>
        <v/>
      </c>
      <c r="AA54" s="131">
        <f>IF(AA52="","",VLOOKUP(AA52,'【記載例】シフト記号表（勤務時間帯）'!$C$6:$U$35,19,FALSE))</f>
        <v>3</v>
      </c>
      <c r="AB54" s="131" t="str">
        <f>IF(AB52="","",VLOOKUP(AB52,'【記載例】シフト記号表（勤務時間帯）'!$C$6:$U$35,19,FALSE))</f>
        <v/>
      </c>
      <c r="AC54" s="131" t="str">
        <f>IF(AC52="","",VLOOKUP(AC52,'【記載例】シフト記号表（勤務時間帯）'!$C$6:$U$35,19,FALSE))</f>
        <v/>
      </c>
      <c r="AD54" s="131">
        <f>IF(AD52="","",VLOOKUP(AD52,'【記載例】シフト記号表（勤務時間帯）'!$C$6:$U$35,19,FALSE))</f>
        <v>3</v>
      </c>
      <c r="AE54" s="131" t="str">
        <f>IF(AE52="","",VLOOKUP(AE52,'【記載例】シフト記号表（勤務時間帯）'!$C$6:$U$35,19,FALSE))</f>
        <v/>
      </c>
      <c r="AF54" s="143">
        <f>IF(AF52="","",VLOOKUP(AF52,'【記載例】シフト記号表（勤務時間帯）'!$C$6:$U$35,19,FALSE))</f>
        <v>3</v>
      </c>
      <c r="AG54" s="119" t="str">
        <f>IF(AG52="","",VLOOKUP(AG52,'【記載例】シフト記号表（勤務時間帯）'!$C$6:$U$35,19,FALSE))</f>
        <v/>
      </c>
      <c r="AH54" s="131">
        <f>IF(AH52="","",VLOOKUP(AH52,'【記載例】シフト記号表（勤務時間帯）'!$C$6:$U$35,19,FALSE))</f>
        <v>3</v>
      </c>
      <c r="AI54" s="131" t="str">
        <f>IF(AI52="","",VLOOKUP(AI52,'【記載例】シフト記号表（勤務時間帯）'!$C$6:$U$35,19,FALSE))</f>
        <v/>
      </c>
      <c r="AJ54" s="131" t="str">
        <f>IF(AJ52="","",VLOOKUP(AJ52,'【記載例】シフト記号表（勤務時間帯）'!$C$6:$U$35,19,FALSE))</f>
        <v/>
      </c>
      <c r="AK54" s="131">
        <f>IF(AK52="","",VLOOKUP(AK52,'【記載例】シフト記号表（勤務時間帯）'!$C$6:$U$35,19,FALSE))</f>
        <v>3</v>
      </c>
      <c r="AL54" s="131" t="str">
        <f>IF(AL52="","",VLOOKUP(AL52,'【記載例】シフト記号表（勤務時間帯）'!$C$6:$U$35,19,FALSE))</f>
        <v/>
      </c>
      <c r="AM54" s="143">
        <f>IF(AM52="","",VLOOKUP(AM52,'【記載例】シフト記号表（勤務時間帯）'!$C$6:$U$35,19,FALSE))</f>
        <v>3</v>
      </c>
      <c r="AN54" s="119" t="str">
        <f>IF(AN52="","",VLOOKUP(AN52,'【記載例】シフト記号表（勤務時間帯）'!$C$6:$U$35,19,FALSE))</f>
        <v/>
      </c>
      <c r="AO54" s="131">
        <f>IF(AO52="","",VLOOKUP(AO52,'【記載例】シフト記号表（勤務時間帯）'!$C$6:$U$35,19,FALSE))</f>
        <v>3</v>
      </c>
      <c r="AP54" s="131" t="str">
        <f>IF(AP52="","",VLOOKUP(AP52,'【記載例】シフト記号表（勤務時間帯）'!$C$6:$U$35,19,FALSE))</f>
        <v/>
      </c>
      <c r="AQ54" s="131" t="str">
        <f>IF(AQ52="","",VLOOKUP(AQ52,'【記載例】シフト記号表（勤務時間帯）'!$C$6:$U$35,19,FALSE))</f>
        <v/>
      </c>
      <c r="AR54" s="131">
        <f>IF(AR52="","",VLOOKUP(AR52,'【記載例】シフト記号表（勤務時間帯）'!$C$6:$U$35,19,FALSE))</f>
        <v>3</v>
      </c>
      <c r="AS54" s="131" t="str">
        <f>IF(AS52="","",VLOOKUP(AS52,'【記載例】シフト記号表（勤務時間帯）'!$C$6:$U$35,19,FALSE))</f>
        <v/>
      </c>
      <c r="AT54" s="143">
        <f>IF(AT52="","",VLOOKUP(AT52,'【記載例】シフト記号表（勤務時間帯）'!$C$6:$U$35,19,FALSE))</f>
        <v>3</v>
      </c>
      <c r="AU54" s="119" t="str">
        <f>IF(AU52="","",VLOOKUP(AU52,'【記載例】シフト記号表（勤務時間帯）'!$C$6:$U$35,19,FALSE))</f>
        <v/>
      </c>
      <c r="AV54" s="131" t="str">
        <f>IF(AV52="","",VLOOKUP(AV52,'【記載例】シフト記号表（勤務時間帯）'!$C$6:$U$35,19,FALSE))</f>
        <v/>
      </c>
      <c r="AW54" s="131" t="str">
        <f>IF(AW52="","",VLOOKUP(AW52,'【記載例】シフト記号表（勤務時間帯）'!$C$6:$U$35,19,FALSE))</f>
        <v/>
      </c>
      <c r="AX54" s="174">
        <f>IF($BB$3="４週",SUM(S54:AT54),IF($BB$3="暦月",SUM(S54:AW54),""))</f>
        <v>36</v>
      </c>
      <c r="AY54" s="182"/>
      <c r="AZ54" s="188">
        <f>IF($BB$3="４週",AX54/4,IF($BB$3="暦月",'【記載例】通所型サービス'!AX54/('【記載例】通所型サービス'!$BB$8/7),""))</f>
        <v>9</v>
      </c>
      <c r="BA54" s="106"/>
      <c r="BB54" s="25"/>
      <c r="BC54" s="37"/>
      <c r="BD54" s="37"/>
      <c r="BE54" s="37"/>
      <c r="BF54" s="91"/>
      <c r="BG54" s="3"/>
      <c r="BH54" s="3"/>
      <c r="BI54" s="3"/>
      <c r="BJ54" s="3"/>
      <c r="BK54" s="3"/>
      <c r="BL54" s="3"/>
      <c r="BM54" s="3"/>
      <c r="BN54" s="3"/>
      <c r="BO54" s="3"/>
      <c r="BP54" s="3"/>
      <c r="BQ54" s="3"/>
      <c r="BR54" s="3"/>
      <c r="BS54" s="3"/>
      <c r="BT54" s="3"/>
      <c r="BU54" s="3"/>
    </row>
    <row r="55" spans="1:73" ht="20.25" customHeight="1">
      <c r="A55" s="3"/>
      <c r="B55" s="283">
        <f>B52+1</f>
        <v>12</v>
      </c>
      <c r="C55" s="27"/>
      <c r="D55" s="38"/>
      <c r="E55" s="43"/>
      <c r="F55" s="51"/>
      <c r="G55" s="51"/>
      <c r="H55" s="70"/>
      <c r="I55" s="38"/>
      <c r="J55" s="38"/>
      <c r="K55" s="43"/>
      <c r="L55" s="84"/>
      <c r="M55" s="38"/>
      <c r="N55" s="38"/>
      <c r="O55" s="90"/>
      <c r="P55" s="96" t="s">
        <v>54</v>
      </c>
      <c r="Q55" s="102"/>
      <c r="R55" s="107"/>
      <c r="S55" s="117"/>
      <c r="T55" s="129"/>
      <c r="U55" s="129"/>
      <c r="V55" s="129"/>
      <c r="W55" s="129"/>
      <c r="X55" s="129"/>
      <c r="Y55" s="141"/>
      <c r="Z55" s="117"/>
      <c r="AA55" s="129"/>
      <c r="AB55" s="129"/>
      <c r="AC55" s="129"/>
      <c r="AD55" s="129"/>
      <c r="AE55" s="129"/>
      <c r="AF55" s="141"/>
      <c r="AG55" s="117"/>
      <c r="AH55" s="129"/>
      <c r="AI55" s="129"/>
      <c r="AJ55" s="129"/>
      <c r="AK55" s="129"/>
      <c r="AL55" s="129"/>
      <c r="AM55" s="141"/>
      <c r="AN55" s="117"/>
      <c r="AO55" s="129"/>
      <c r="AP55" s="129"/>
      <c r="AQ55" s="129"/>
      <c r="AR55" s="129"/>
      <c r="AS55" s="129"/>
      <c r="AT55" s="141"/>
      <c r="AU55" s="117"/>
      <c r="AV55" s="129"/>
      <c r="AW55" s="129"/>
      <c r="AX55" s="175"/>
      <c r="AY55" s="183"/>
      <c r="AZ55" s="189"/>
      <c r="BA55" s="107"/>
      <c r="BB55" s="198"/>
      <c r="BC55" s="38"/>
      <c r="BD55" s="38"/>
      <c r="BE55" s="38"/>
      <c r="BF55" s="90"/>
      <c r="BG55" s="3"/>
      <c r="BH55" s="3"/>
      <c r="BI55" s="3"/>
      <c r="BJ55" s="3"/>
      <c r="BK55" s="3"/>
      <c r="BL55" s="3"/>
      <c r="BM55" s="3"/>
      <c r="BN55" s="3"/>
      <c r="BO55" s="3"/>
      <c r="BP55" s="3"/>
      <c r="BQ55" s="3"/>
      <c r="BR55" s="3"/>
      <c r="BS55" s="3"/>
      <c r="BT55" s="3"/>
      <c r="BU55" s="3"/>
    </row>
    <row r="56" spans="1:73" ht="20.25" customHeight="1">
      <c r="A56" s="3"/>
      <c r="B56" s="8"/>
      <c r="C56" s="18"/>
      <c r="D56" s="32"/>
      <c r="E56" s="40"/>
      <c r="F56" s="49"/>
      <c r="G56" s="57"/>
      <c r="H56" s="66"/>
      <c r="I56" s="32"/>
      <c r="J56" s="32"/>
      <c r="K56" s="40"/>
      <c r="L56" s="66"/>
      <c r="M56" s="32"/>
      <c r="N56" s="32"/>
      <c r="O56" s="80"/>
      <c r="P56" s="94" t="s">
        <v>69</v>
      </c>
      <c r="Q56" s="100"/>
      <c r="R56" s="105"/>
      <c r="S56" s="118" t="str">
        <f>IF(S55="","",VLOOKUP(S55,'【記載例】シフト記号表（勤務時間帯）'!$C$6:$K$35,9,FALSE))</f>
        <v/>
      </c>
      <c r="T56" s="130" t="str">
        <f>IF(T55="","",VLOOKUP(T55,'【記載例】シフト記号表（勤務時間帯）'!$C$6:$K$35,9,FALSE))</f>
        <v/>
      </c>
      <c r="U56" s="130" t="str">
        <f>IF(U55="","",VLOOKUP(U55,'【記載例】シフト記号表（勤務時間帯）'!$C$6:$K$35,9,FALSE))</f>
        <v/>
      </c>
      <c r="V56" s="130" t="str">
        <f>IF(V55="","",VLOOKUP(V55,'【記載例】シフト記号表（勤務時間帯）'!$C$6:$K$35,9,FALSE))</f>
        <v/>
      </c>
      <c r="W56" s="130" t="str">
        <f>IF(W55="","",VLOOKUP(W55,'【記載例】シフト記号表（勤務時間帯）'!$C$6:$K$35,9,FALSE))</f>
        <v/>
      </c>
      <c r="X56" s="130" t="str">
        <f>IF(X55="","",VLOOKUP(X55,'【記載例】シフト記号表（勤務時間帯）'!$C$6:$K$35,9,FALSE))</f>
        <v/>
      </c>
      <c r="Y56" s="142" t="str">
        <f>IF(Y55="","",VLOOKUP(Y55,'【記載例】シフト記号表（勤務時間帯）'!$C$6:$K$35,9,FALSE))</f>
        <v/>
      </c>
      <c r="Z56" s="118" t="str">
        <f>IF(Z55="","",VLOOKUP(Z55,'【記載例】シフト記号表（勤務時間帯）'!$C$6:$K$35,9,FALSE))</f>
        <v/>
      </c>
      <c r="AA56" s="130" t="str">
        <f>IF(AA55="","",VLOOKUP(AA55,'【記載例】シフト記号表（勤務時間帯）'!$C$6:$K$35,9,FALSE))</f>
        <v/>
      </c>
      <c r="AB56" s="130" t="str">
        <f>IF(AB55="","",VLOOKUP(AB55,'【記載例】シフト記号表（勤務時間帯）'!$C$6:$K$35,9,FALSE))</f>
        <v/>
      </c>
      <c r="AC56" s="130" t="str">
        <f>IF(AC55="","",VLOOKUP(AC55,'【記載例】シフト記号表（勤務時間帯）'!$C$6:$K$35,9,FALSE))</f>
        <v/>
      </c>
      <c r="AD56" s="130" t="str">
        <f>IF(AD55="","",VLOOKUP(AD55,'【記載例】シフト記号表（勤務時間帯）'!$C$6:$K$35,9,FALSE))</f>
        <v/>
      </c>
      <c r="AE56" s="130" t="str">
        <f>IF(AE55="","",VLOOKUP(AE55,'【記載例】シフト記号表（勤務時間帯）'!$C$6:$K$35,9,FALSE))</f>
        <v/>
      </c>
      <c r="AF56" s="142" t="str">
        <f>IF(AF55="","",VLOOKUP(AF55,'【記載例】シフト記号表（勤務時間帯）'!$C$6:$K$35,9,FALSE))</f>
        <v/>
      </c>
      <c r="AG56" s="118" t="str">
        <f>IF(AG55="","",VLOOKUP(AG55,'【記載例】シフト記号表（勤務時間帯）'!$C$6:$K$35,9,FALSE))</f>
        <v/>
      </c>
      <c r="AH56" s="130" t="str">
        <f>IF(AH55="","",VLOOKUP(AH55,'【記載例】シフト記号表（勤務時間帯）'!$C$6:$K$35,9,FALSE))</f>
        <v/>
      </c>
      <c r="AI56" s="130" t="str">
        <f>IF(AI55="","",VLOOKUP(AI55,'【記載例】シフト記号表（勤務時間帯）'!$C$6:$K$35,9,FALSE))</f>
        <v/>
      </c>
      <c r="AJ56" s="130" t="str">
        <f>IF(AJ55="","",VLOOKUP(AJ55,'【記載例】シフト記号表（勤務時間帯）'!$C$6:$K$35,9,FALSE))</f>
        <v/>
      </c>
      <c r="AK56" s="130" t="str">
        <f>IF(AK55="","",VLOOKUP(AK55,'【記載例】シフト記号表（勤務時間帯）'!$C$6:$K$35,9,FALSE))</f>
        <v/>
      </c>
      <c r="AL56" s="130" t="str">
        <f>IF(AL55="","",VLOOKUP(AL55,'【記載例】シフト記号表（勤務時間帯）'!$C$6:$K$35,9,FALSE))</f>
        <v/>
      </c>
      <c r="AM56" s="142" t="str">
        <f>IF(AM55="","",VLOOKUP(AM55,'【記載例】シフト記号表（勤務時間帯）'!$C$6:$K$35,9,FALSE))</f>
        <v/>
      </c>
      <c r="AN56" s="118" t="str">
        <f>IF(AN55="","",VLOOKUP(AN55,'【記載例】シフト記号表（勤務時間帯）'!$C$6:$K$35,9,FALSE))</f>
        <v/>
      </c>
      <c r="AO56" s="130" t="str">
        <f>IF(AO55="","",VLOOKUP(AO55,'【記載例】シフト記号表（勤務時間帯）'!$C$6:$K$35,9,FALSE))</f>
        <v/>
      </c>
      <c r="AP56" s="130" t="str">
        <f>IF(AP55="","",VLOOKUP(AP55,'【記載例】シフト記号表（勤務時間帯）'!$C$6:$K$35,9,FALSE))</f>
        <v/>
      </c>
      <c r="AQ56" s="130" t="str">
        <f>IF(AQ55="","",VLOOKUP(AQ55,'【記載例】シフト記号表（勤務時間帯）'!$C$6:$K$35,9,FALSE))</f>
        <v/>
      </c>
      <c r="AR56" s="130" t="str">
        <f>IF(AR55="","",VLOOKUP(AR55,'【記載例】シフト記号表（勤務時間帯）'!$C$6:$K$35,9,FALSE))</f>
        <v/>
      </c>
      <c r="AS56" s="130" t="str">
        <f>IF(AS55="","",VLOOKUP(AS55,'【記載例】シフト記号表（勤務時間帯）'!$C$6:$K$35,9,FALSE))</f>
        <v/>
      </c>
      <c r="AT56" s="142" t="str">
        <f>IF(AT55="","",VLOOKUP(AT55,'【記載例】シフト記号表（勤務時間帯）'!$C$6:$K$35,9,FALSE))</f>
        <v/>
      </c>
      <c r="AU56" s="118" t="str">
        <f>IF(AU55="","",VLOOKUP(AU55,'【記載例】シフト記号表（勤務時間帯）'!$C$6:$K$35,9,FALSE))</f>
        <v/>
      </c>
      <c r="AV56" s="130" t="str">
        <f>IF(AV55="","",VLOOKUP(AV55,'【記載例】シフト記号表（勤務時間帯）'!$C$6:$K$35,9,FALSE))</f>
        <v/>
      </c>
      <c r="AW56" s="130" t="str">
        <f>IF(AW55="","",VLOOKUP(AW55,'【記載例】シフト記号表（勤務時間帯）'!$C$6:$K$35,9,FALSE))</f>
        <v/>
      </c>
      <c r="AX56" s="173">
        <f>IF($BB$3="４週",SUM(S56:AT56),IF($BB$3="暦月",SUM(S56:AW56),""))</f>
        <v>0</v>
      </c>
      <c r="AY56" s="181"/>
      <c r="AZ56" s="187">
        <f>IF($BB$3="４週",AX56/4,IF($BB$3="暦月",'【記載例】通所型サービス'!AX56/('【記載例】通所型サービス'!$BB$8/7),""))</f>
        <v>0</v>
      </c>
      <c r="BA56" s="105"/>
      <c r="BB56" s="18"/>
      <c r="BC56" s="32"/>
      <c r="BD56" s="32"/>
      <c r="BE56" s="32"/>
      <c r="BF56" s="80"/>
      <c r="BG56" s="3"/>
      <c r="BH56" s="3"/>
      <c r="BI56" s="3"/>
      <c r="BJ56" s="3"/>
      <c r="BK56" s="3"/>
      <c r="BL56" s="3"/>
      <c r="BM56" s="3"/>
      <c r="BN56" s="3"/>
      <c r="BO56" s="3"/>
      <c r="BP56" s="3"/>
      <c r="BQ56" s="3"/>
      <c r="BR56" s="3"/>
      <c r="BS56" s="3"/>
      <c r="BT56" s="3"/>
      <c r="BU56" s="3"/>
    </row>
    <row r="57" spans="1:73" ht="20.25" customHeight="1">
      <c r="A57" s="3"/>
      <c r="B57" s="11"/>
      <c r="C57" s="25"/>
      <c r="D57" s="37"/>
      <c r="E57" s="42"/>
      <c r="F57" s="49">
        <f>C55</f>
        <v>0</v>
      </c>
      <c r="G57" s="60"/>
      <c r="H57" s="69"/>
      <c r="I57" s="37"/>
      <c r="J57" s="37"/>
      <c r="K57" s="42"/>
      <c r="L57" s="69"/>
      <c r="M57" s="37"/>
      <c r="N57" s="37"/>
      <c r="O57" s="91"/>
      <c r="P57" s="95" t="s">
        <v>36</v>
      </c>
      <c r="Q57" s="101"/>
      <c r="R57" s="106"/>
      <c r="S57" s="119" t="str">
        <f>IF(S55="","",VLOOKUP(S55,'【記載例】シフト記号表（勤務時間帯）'!$C$6:$U$35,19,FALSE))</f>
        <v/>
      </c>
      <c r="T57" s="131" t="str">
        <f>IF(T55="","",VLOOKUP(T55,'【記載例】シフト記号表（勤務時間帯）'!$C$6:$U$35,19,FALSE))</f>
        <v/>
      </c>
      <c r="U57" s="131" t="str">
        <f>IF(U55="","",VLOOKUP(U55,'【記載例】シフト記号表（勤務時間帯）'!$C$6:$U$35,19,FALSE))</f>
        <v/>
      </c>
      <c r="V57" s="131" t="str">
        <f>IF(V55="","",VLOOKUP(V55,'【記載例】シフト記号表（勤務時間帯）'!$C$6:$U$35,19,FALSE))</f>
        <v/>
      </c>
      <c r="W57" s="131" t="str">
        <f>IF(W55="","",VLOOKUP(W55,'【記載例】シフト記号表（勤務時間帯）'!$C$6:$U$35,19,FALSE))</f>
        <v/>
      </c>
      <c r="X57" s="131" t="str">
        <f>IF(X55="","",VLOOKUP(X55,'【記載例】シフト記号表（勤務時間帯）'!$C$6:$U$35,19,FALSE))</f>
        <v/>
      </c>
      <c r="Y57" s="143" t="str">
        <f>IF(Y55="","",VLOOKUP(Y55,'【記載例】シフト記号表（勤務時間帯）'!$C$6:$U$35,19,FALSE))</f>
        <v/>
      </c>
      <c r="Z57" s="119" t="str">
        <f>IF(Z55="","",VLOOKUP(Z55,'【記載例】シフト記号表（勤務時間帯）'!$C$6:$U$35,19,FALSE))</f>
        <v/>
      </c>
      <c r="AA57" s="131" t="str">
        <f>IF(AA55="","",VLOOKUP(AA55,'【記載例】シフト記号表（勤務時間帯）'!$C$6:$U$35,19,FALSE))</f>
        <v/>
      </c>
      <c r="AB57" s="131" t="str">
        <f>IF(AB55="","",VLOOKUP(AB55,'【記載例】シフト記号表（勤務時間帯）'!$C$6:$U$35,19,FALSE))</f>
        <v/>
      </c>
      <c r="AC57" s="131" t="str">
        <f>IF(AC55="","",VLOOKUP(AC55,'【記載例】シフト記号表（勤務時間帯）'!$C$6:$U$35,19,FALSE))</f>
        <v/>
      </c>
      <c r="AD57" s="131" t="str">
        <f>IF(AD55="","",VLOOKUP(AD55,'【記載例】シフト記号表（勤務時間帯）'!$C$6:$U$35,19,FALSE))</f>
        <v/>
      </c>
      <c r="AE57" s="131" t="str">
        <f>IF(AE55="","",VLOOKUP(AE55,'【記載例】シフト記号表（勤務時間帯）'!$C$6:$U$35,19,FALSE))</f>
        <v/>
      </c>
      <c r="AF57" s="143" t="str">
        <f>IF(AF55="","",VLOOKUP(AF55,'【記載例】シフト記号表（勤務時間帯）'!$C$6:$U$35,19,FALSE))</f>
        <v/>
      </c>
      <c r="AG57" s="119" t="str">
        <f>IF(AG55="","",VLOOKUP(AG55,'【記載例】シフト記号表（勤務時間帯）'!$C$6:$U$35,19,FALSE))</f>
        <v/>
      </c>
      <c r="AH57" s="131" t="str">
        <f>IF(AH55="","",VLOOKUP(AH55,'【記載例】シフト記号表（勤務時間帯）'!$C$6:$U$35,19,FALSE))</f>
        <v/>
      </c>
      <c r="AI57" s="131" t="str">
        <f>IF(AI55="","",VLOOKUP(AI55,'【記載例】シフト記号表（勤務時間帯）'!$C$6:$U$35,19,FALSE))</f>
        <v/>
      </c>
      <c r="AJ57" s="131" t="str">
        <f>IF(AJ55="","",VLOOKUP(AJ55,'【記載例】シフト記号表（勤務時間帯）'!$C$6:$U$35,19,FALSE))</f>
        <v/>
      </c>
      <c r="AK57" s="131" t="str">
        <f>IF(AK55="","",VLOOKUP(AK55,'【記載例】シフト記号表（勤務時間帯）'!$C$6:$U$35,19,FALSE))</f>
        <v/>
      </c>
      <c r="AL57" s="131" t="str">
        <f>IF(AL55="","",VLOOKUP(AL55,'【記載例】シフト記号表（勤務時間帯）'!$C$6:$U$35,19,FALSE))</f>
        <v/>
      </c>
      <c r="AM57" s="143" t="str">
        <f>IF(AM55="","",VLOOKUP(AM55,'【記載例】シフト記号表（勤務時間帯）'!$C$6:$U$35,19,FALSE))</f>
        <v/>
      </c>
      <c r="AN57" s="119" t="str">
        <f>IF(AN55="","",VLOOKUP(AN55,'【記載例】シフト記号表（勤務時間帯）'!$C$6:$U$35,19,FALSE))</f>
        <v/>
      </c>
      <c r="AO57" s="131" t="str">
        <f>IF(AO55="","",VLOOKUP(AO55,'【記載例】シフト記号表（勤務時間帯）'!$C$6:$U$35,19,FALSE))</f>
        <v/>
      </c>
      <c r="AP57" s="131" t="str">
        <f>IF(AP55="","",VLOOKUP(AP55,'【記載例】シフト記号表（勤務時間帯）'!$C$6:$U$35,19,FALSE))</f>
        <v/>
      </c>
      <c r="AQ57" s="131" t="str">
        <f>IF(AQ55="","",VLOOKUP(AQ55,'【記載例】シフト記号表（勤務時間帯）'!$C$6:$U$35,19,FALSE))</f>
        <v/>
      </c>
      <c r="AR57" s="131" t="str">
        <f>IF(AR55="","",VLOOKUP(AR55,'【記載例】シフト記号表（勤務時間帯）'!$C$6:$U$35,19,FALSE))</f>
        <v/>
      </c>
      <c r="AS57" s="131" t="str">
        <f>IF(AS55="","",VLOOKUP(AS55,'【記載例】シフト記号表（勤務時間帯）'!$C$6:$U$35,19,FALSE))</f>
        <v/>
      </c>
      <c r="AT57" s="143" t="str">
        <f>IF(AT55="","",VLOOKUP(AT55,'【記載例】シフト記号表（勤務時間帯）'!$C$6:$U$35,19,FALSE))</f>
        <v/>
      </c>
      <c r="AU57" s="119" t="str">
        <f>IF(AU55="","",VLOOKUP(AU55,'【記載例】シフト記号表（勤務時間帯）'!$C$6:$U$35,19,FALSE))</f>
        <v/>
      </c>
      <c r="AV57" s="131" t="str">
        <f>IF(AV55="","",VLOOKUP(AV55,'【記載例】シフト記号表（勤務時間帯）'!$C$6:$U$35,19,FALSE))</f>
        <v/>
      </c>
      <c r="AW57" s="131" t="str">
        <f>IF(AW55="","",VLOOKUP(AW55,'【記載例】シフト記号表（勤務時間帯）'!$C$6:$U$35,19,FALSE))</f>
        <v/>
      </c>
      <c r="AX57" s="174">
        <f>IF($BB$3="４週",SUM(S57:AT57),IF($BB$3="暦月",SUM(S57:AW57),""))</f>
        <v>0</v>
      </c>
      <c r="AY57" s="182"/>
      <c r="AZ57" s="188">
        <f>IF($BB$3="４週",AX57/4,IF($BB$3="暦月",'【記載例】通所型サービス'!AX57/('【記載例】通所型サービス'!$BB$8/7),""))</f>
        <v>0</v>
      </c>
      <c r="BA57" s="106"/>
      <c r="BB57" s="25"/>
      <c r="BC57" s="37"/>
      <c r="BD57" s="37"/>
      <c r="BE57" s="37"/>
      <c r="BF57" s="91"/>
      <c r="BG57" s="3"/>
      <c r="BH57" s="3"/>
      <c r="BI57" s="3"/>
      <c r="BJ57" s="3"/>
      <c r="BK57" s="3"/>
      <c r="BL57" s="3"/>
      <c r="BM57" s="3"/>
      <c r="BN57" s="3"/>
      <c r="BO57" s="3"/>
      <c r="BP57" s="3"/>
      <c r="BQ57" s="3"/>
      <c r="BR57" s="3"/>
      <c r="BS57" s="3"/>
      <c r="BT57" s="3"/>
      <c r="BU57" s="3"/>
    </row>
    <row r="58" spans="1:73" ht="20.25" customHeight="1">
      <c r="A58" s="3"/>
      <c r="B58" s="283">
        <f>B55+1</f>
        <v>13</v>
      </c>
      <c r="C58" s="27"/>
      <c r="D58" s="38"/>
      <c r="E58" s="43"/>
      <c r="F58" s="51"/>
      <c r="G58" s="51"/>
      <c r="H58" s="70"/>
      <c r="I58" s="38"/>
      <c r="J58" s="38"/>
      <c r="K58" s="43"/>
      <c r="L58" s="84"/>
      <c r="M58" s="38"/>
      <c r="N58" s="38"/>
      <c r="O58" s="90"/>
      <c r="P58" s="96" t="s">
        <v>54</v>
      </c>
      <c r="Q58" s="102"/>
      <c r="R58" s="107"/>
      <c r="S58" s="117"/>
      <c r="T58" s="129"/>
      <c r="U58" s="129"/>
      <c r="V58" s="129"/>
      <c r="W58" s="129"/>
      <c r="X58" s="129"/>
      <c r="Y58" s="141"/>
      <c r="Z58" s="117"/>
      <c r="AA58" s="129"/>
      <c r="AB58" s="129"/>
      <c r="AC58" s="129"/>
      <c r="AD58" s="129"/>
      <c r="AE58" s="129"/>
      <c r="AF58" s="141"/>
      <c r="AG58" s="117"/>
      <c r="AH58" s="129"/>
      <c r="AI58" s="129"/>
      <c r="AJ58" s="129"/>
      <c r="AK58" s="129"/>
      <c r="AL58" s="129"/>
      <c r="AM58" s="141"/>
      <c r="AN58" s="117"/>
      <c r="AO58" s="129"/>
      <c r="AP58" s="129"/>
      <c r="AQ58" s="129"/>
      <c r="AR58" s="129"/>
      <c r="AS58" s="129"/>
      <c r="AT58" s="141"/>
      <c r="AU58" s="117"/>
      <c r="AV58" s="129"/>
      <c r="AW58" s="129"/>
      <c r="AX58" s="175"/>
      <c r="AY58" s="183"/>
      <c r="AZ58" s="189"/>
      <c r="BA58" s="107"/>
      <c r="BB58" s="198"/>
      <c r="BC58" s="38"/>
      <c r="BD58" s="38"/>
      <c r="BE58" s="38"/>
      <c r="BF58" s="90"/>
      <c r="BG58" s="3"/>
      <c r="BH58" s="3"/>
      <c r="BI58" s="3"/>
      <c r="BJ58" s="3"/>
      <c r="BK58" s="3"/>
      <c r="BL58" s="3"/>
      <c r="BM58" s="3"/>
      <c r="BN58" s="3"/>
      <c r="BO58" s="3"/>
      <c r="BP58" s="3"/>
      <c r="BQ58" s="3"/>
      <c r="BR58" s="3"/>
      <c r="BS58" s="3"/>
      <c r="BT58" s="3"/>
      <c r="BU58" s="3"/>
    </row>
    <row r="59" spans="1:73" ht="20.25" customHeight="1">
      <c r="A59" s="3"/>
      <c r="B59" s="8"/>
      <c r="C59" s="18"/>
      <c r="D59" s="32"/>
      <c r="E59" s="40"/>
      <c r="F59" s="49"/>
      <c r="G59" s="57"/>
      <c r="H59" s="66"/>
      <c r="I59" s="32"/>
      <c r="J59" s="32"/>
      <c r="K59" s="40"/>
      <c r="L59" s="66"/>
      <c r="M59" s="32"/>
      <c r="N59" s="32"/>
      <c r="O59" s="80"/>
      <c r="P59" s="94" t="s">
        <v>69</v>
      </c>
      <c r="Q59" s="100"/>
      <c r="R59" s="105"/>
      <c r="S59" s="118" t="str">
        <f>IF(S58="","",VLOOKUP(S58,'【記載例】シフト記号表（勤務時間帯）'!$C$6:$K$35,9,FALSE))</f>
        <v/>
      </c>
      <c r="T59" s="130" t="str">
        <f>IF(T58="","",VLOOKUP(T58,'【記載例】シフト記号表（勤務時間帯）'!$C$6:$K$35,9,FALSE))</f>
        <v/>
      </c>
      <c r="U59" s="130" t="str">
        <f>IF(U58="","",VLOOKUP(U58,'【記載例】シフト記号表（勤務時間帯）'!$C$6:$K$35,9,FALSE))</f>
        <v/>
      </c>
      <c r="V59" s="130" t="str">
        <f>IF(V58="","",VLOOKUP(V58,'【記載例】シフト記号表（勤務時間帯）'!$C$6:$K$35,9,FALSE))</f>
        <v/>
      </c>
      <c r="W59" s="130" t="str">
        <f>IF(W58="","",VLOOKUP(W58,'【記載例】シフト記号表（勤務時間帯）'!$C$6:$K$35,9,FALSE))</f>
        <v/>
      </c>
      <c r="X59" s="130" t="str">
        <f>IF(X58="","",VLOOKUP(X58,'【記載例】シフト記号表（勤務時間帯）'!$C$6:$K$35,9,FALSE))</f>
        <v/>
      </c>
      <c r="Y59" s="142" t="str">
        <f>IF(Y58="","",VLOOKUP(Y58,'【記載例】シフト記号表（勤務時間帯）'!$C$6:$K$35,9,FALSE))</f>
        <v/>
      </c>
      <c r="Z59" s="118" t="str">
        <f>IF(Z58="","",VLOOKUP(Z58,'【記載例】シフト記号表（勤務時間帯）'!$C$6:$K$35,9,FALSE))</f>
        <v/>
      </c>
      <c r="AA59" s="130" t="str">
        <f>IF(AA58="","",VLOOKUP(AA58,'【記載例】シフト記号表（勤務時間帯）'!$C$6:$K$35,9,FALSE))</f>
        <v/>
      </c>
      <c r="AB59" s="130" t="str">
        <f>IF(AB58="","",VLOOKUP(AB58,'【記載例】シフト記号表（勤務時間帯）'!$C$6:$K$35,9,FALSE))</f>
        <v/>
      </c>
      <c r="AC59" s="130" t="str">
        <f>IF(AC58="","",VLOOKUP(AC58,'【記載例】シフト記号表（勤務時間帯）'!$C$6:$K$35,9,FALSE))</f>
        <v/>
      </c>
      <c r="AD59" s="130" t="str">
        <f>IF(AD58="","",VLOOKUP(AD58,'【記載例】シフト記号表（勤務時間帯）'!$C$6:$K$35,9,FALSE))</f>
        <v/>
      </c>
      <c r="AE59" s="130" t="str">
        <f>IF(AE58="","",VLOOKUP(AE58,'【記載例】シフト記号表（勤務時間帯）'!$C$6:$K$35,9,FALSE))</f>
        <v/>
      </c>
      <c r="AF59" s="142" t="str">
        <f>IF(AF58="","",VLOOKUP(AF58,'【記載例】シフト記号表（勤務時間帯）'!$C$6:$K$35,9,FALSE))</f>
        <v/>
      </c>
      <c r="AG59" s="118" t="str">
        <f>IF(AG58="","",VLOOKUP(AG58,'【記載例】シフト記号表（勤務時間帯）'!$C$6:$K$35,9,FALSE))</f>
        <v/>
      </c>
      <c r="AH59" s="130" t="str">
        <f>IF(AH58="","",VLOOKUP(AH58,'【記載例】シフト記号表（勤務時間帯）'!$C$6:$K$35,9,FALSE))</f>
        <v/>
      </c>
      <c r="AI59" s="130" t="str">
        <f>IF(AI58="","",VLOOKUP(AI58,'【記載例】シフト記号表（勤務時間帯）'!$C$6:$K$35,9,FALSE))</f>
        <v/>
      </c>
      <c r="AJ59" s="130" t="str">
        <f>IF(AJ58="","",VLOOKUP(AJ58,'【記載例】シフト記号表（勤務時間帯）'!$C$6:$K$35,9,FALSE))</f>
        <v/>
      </c>
      <c r="AK59" s="130" t="str">
        <f>IF(AK58="","",VLOOKUP(AK58,'【記載例】シフト記号表（勤務時間帯）'!$C$6:$K$35,9,FALSE))</f>
        <v/>
      </c>
      <c r="AL59" s="130" t="str">
        <f>IF(AL58="","",VLOOKUP(AL58,'【記載例】シフト記号表（勤務時間帯）'!$C$6:$K$35,9,FALSE))</f>
        <v/>
      </c>
      <c r="AM59" s="142" t="str">
        <f>IF(AM58="","",VLOOKUP(AM58,'【記載例】シフト記号表（勤務時間帯）'!$C$6:$K$35,9,FALSE))</f>
        <v/>
      </c>
      <c r="AN59" s="118" t="str">
        <f>IF(AN58="","",VLOOKUP(AN58,'【記載例】シフト記号表（勤務時間帯）'!$C$6:$K$35,9,FALSE))</f>
        <v/>
      </c>
      <c r="AO59" s="130" t="str">
        <f>IF(AO58="","",VLOOKUP(AO58,'【記載例】シフト記号表（勤務時間帯）'!$C$6:$K$35,9,FALSE))</f>
        <v/>
      </c>
      <c r="AP59" s="130" t="str">
        <f>IF(AP58="","",VLOOKUP(AP58,'【記載例】シフト記号表（勤務時間帯）'!$C$6:$K$35,9,FALSE))</f>
        <v/>
      </c>
      <c r="AQ59" s="130" t="str">
        <f>IF(AQ58="","",VLOOKUP(AQ58,'【記載例】シフト記号表（勤務時間帯）'!$C$6:$K$35,9,FALSE))</f>
        <v/>
      </c>
      <c r="AR59" s="130" t="str">
        <f>IF(AR58="","",VLOOKUP(AR58,'【記載例】シフト記号表（勤務時間帯）'!$C$6:$K$35,9,FALSE))</f>
        <v/>
      </c>
      <c r="AS59" s="130" t="str">
        <f>IF(AS58="","",VLOOKUP(AS58,'【記載例】シフト記号表（勤務時間帯）'!$C$6:$K$35,9,FALSE))</f>
        <v/>
      </c>
      <c r="AT59" s="142" t="str">
        <f>IF(AT58="","",VLOOKUP(AT58,'【記載例】シフト記号表（勤務時間帯）'!$C$6:$K$35,9,FALSE))</f>
        <v/>
      </c>
      <c r="AU59" s="118" t="str">
        <f>IF(AU58="","",VLOOKUP(AU58,'【記載例】シフト記号表（勤務時間帯）'!$C$6:$K$35,9,FALSE))</f>
        <v/>
      </c>
      <c r="AV59" s="130" t="str">
        <f>IF(AV58="","",VLOOKUP(AV58,'【記載例】シフト記号表（勤務時間帯）'!$C$6:$K$35,9,FALSE))</f>
        <v/>
      </c>
      <c r="AW59" s="130" t="str">
        <f>IF(AW58="","",VLOOKUP(AW58,'【記載例】シフト記号表（勤務時間帯）'!$C$6:$K$35,9,FALSE))</f>
        <v/>
      </c>
      <c r="AX59" s="173">
        <f>IF($BB$3="４週",SUM(S59:AT59),IF($BB$3="暦月",SUM(S59:AW59),""))</f>
        <v>0</v>
      </c>
      <c r="AY59" s="181"/>
      <c r="AZ59" s="187">
        <f>IF($BB$3="４週",AX59/4,IF($BB$3="暦月",'【記載例】通所型サービス'!AX59/('【記載例】通所型サービス'!$BB$8/7),""))</f>
        <v>0</v>
      </c>
      <c r="BA59" s="105"/>
      <c r="BB59" s="18"/>
      <c r="BC59" s="32"/>
      <c r="BD59" s="32"/>
      <c r="BE59" s="32"/>
      <c r="BF59" s="80"/>
      <c r="BG59" s="3"/>
      <c r="BH59" s="3"/>
      <c r="BI59" s="3"/>
      <c r="BJ59" s="3"/>
      <c r="BK59" s="3"/>
      <c r="BL59" s="3"/>
      <c r="BM59" s="3"/>
      <c r="BN59" s="3"/>
      <c r="BO59" s="3"/>
      <c r="BP59" s="3"/>
      <c r="BQ59" s="3"/>
      <c r="BR59" s="3"/>
      <c r="BS59" s="3"/>
      <c r="BT59" s="3"/>
      <c r="BU59" s="3"/>
    </row>
    <row r="60" spans="1:73" ht="20.25" customHeight="1">
      <c r="A60" s="3"/>
      <c r="B60" s="9"/>
      <c r="C60" s="25"/>
      <c r="D60" s="37"/>
      <c r="E60" s="42"/>
      <c r="F60" s="52">
        <f>C58</f>
        <v>0</v>
      </c>
      <c r="G60" s="58"/>
      <c r="H60" s="67"/>
      <c r="I60" s="33"/>
      <c r="J60" s="33"/>
      <c r="K60" s="41"/>
      <c r="L60" s="67"/>
      <c r="M60" s="33"/>
      <c r="N60" s="33"/>
      <c r="O60" s="81"/>
      <c r="P60" s="97" t="s">
        <v>36</v>
      </c>
      <c r="Q60" s="103"/>
      <c r="R60" s="108"/>
      <c r="S60" s="119" t="str">
        <f>IF(S58="","",VLOOKUP(S58,'【記載例】シフト記号表（勤務時間帯）'!$C$6:$U$35,19,FALSE))</f>
        <v/>
      </c>
      <c r="T60" s="131" t="str">
        <f>IF(T58="","",VLOOKUP(T58,'【記載例】シフト記号表（勤務時間帯）'!$C$6:$U$35,19,FALSE))</f>
        <v/>
      </c>
      <c r="U60" s="131" t="str">
        <f>IF(U58="","",VLOOKUP(U58,'【記載例】シフト記号表（勤務時間帯）'!$C$6:$U$35,19,FALSE))</f>
        <v/>
      </c>
      <c r="V60" s="131" t="str">
        <f>IF(V58="","",VLOOKUP(V58,'【記載例】シフト記号表（勤務時間帯）'!$C$6:$U$35,19,FALSE))</f>
        <v/>
      </c>
      <c r="W60" s="131" t="str">
        <f>IF(W58="","",VLOOKUP(W58,'【記載例】シフト記号表（勤務時間帯）'!$C$6:$U$35,19,FALSE))</f>
        <v/>
      </c>
      <c r="X60" s="131" t="str">
        <f>IF(X58="","",VLOOKUP(X58,'【記載例】シフト記号表（勤務時間帯）'!$C$6:$U$35,19,FALSE))</f>
        <v/>
      </c>
      <c r="Y60" s="143" t="str">
        <f>IF(Y58="","",VLOOKUP(Y58,'【記載例】シフト記号表（勤務時間帯）'!$C$6:$U$35,19,FALSE))</f>
        <v/>
      </c>
      <c r="Z60" s="119" t="str">
        <f>IF(Z58="","",VLOOKUP(Z58,'【記載例】シフト記号表（勤務時間帯）'!$C$6:$U$35,19,FALSE))</f>
        <v/>
      </c>
      <c r="AA60" s="131" t="str">
        <f>IF(AA58="","",VLOOKUP(AA58,'【記載例】シフト記号表（勤務時間帯）'!$C$6:$U$35,19,FALSE))</f>
        <v/>
      </c>
      <c r="AB60" s="131" t="str">
        <f>IF(AB58="","",VLOOKUP(AB58,'【記載例】シフト記号表（勤務時間帯）'!$C$6:$U$35,19,FALSE))</f>
        <v/>
      </c>
      <c r="AC60" s="131" t="str">
        <f>IF(AC58="","",VLOOKUP(AC58,'【記載例】シフト記号表（勤務時間帯）'!$C$6:$U$35,19,FALSE))</f>
        <v/>
      </c>
      <c r="AD60" s="131" t="str">
        <f>IF(AD58="","",VLOOKUP(AD58,'【記載例】シフト記号表（勤務時間帯）'!$C$6:$U$35,19,FALSE))</f>
        <v/>
      </c>
      <c r="AE60" s="131" t="str">
        <f>IF(AE58="","",VLOOKUP(AE58,'【記載例】シフト記号表（勤務時間帯）'!$C$6:$U$35,19,FALSE))</f>
        <v/>
      </c>
      <c r="AF60" s="143" t="str">
        <f>IF(AF58="","",VLOOKUP(AF58,'【記載例】シフト記号表（勤務時間帯）'!$C$6:$U$35,19,FALSE))</f>
        <v/>
      </c>
      <c r="AG60" s="119" t="str">
        <f>IF(AG58="","",VLOOKUP(AG58,'【記載例】シフト記号表（勤務時間帯）'!$C$6:$U$35,19,FALSE))</f>
        <v/>
      </c>
      <c r="AH60" s="131" t="str">
        <f>IF(AH58="","",VLOOKUP(AH58,'【記載例】シフト記号表（勤務時間帯）'!$C$6:$U$35,19,FALSE))</f>
        <v/>
      </c>
      <c r="AI60" s="131" t="str">
        <f>IF(AI58="","",VLOOKUP(AI58,'【記載例】シフト記号表（勤務時間帯）'!$C$6:$U$35,19,FALSE))</f>
        <v/>
      </c>
      <c r="AJ60" s="131" t="str">
        <f>IF(AJ58="","",VLOOKUP(AJ58,'【記載例】シフト記号表（勤務時間帯）'!$C$6:$U$35,19,FALSE))</f>
        <v/>
      </c>
      <c r="AK60" s="131" t="str">
        <f>IF(AK58="","",VLOOKUP(AK58,'【記載例】シフト記号表（勤務時間帯）'!$C$6:$U$35,19,FALSE))</f>
        <v/>
      </c>
      <c r="AL60" s="131" t="str">
        <f>IF(AL58="","",VLOOKUP(AL58,'【記載例】シフト記号表（勤務時間帯）'!$C$6:$U$35,19,FALSE))</f>
        <v/>
      </c>
      <c r="AM60" s="143" t="str">
        <f>IF(AM58="","",VLOOKUP(AM58,'【記載例】シフト記号表（勤務時間帯）'!$C$6:$U$35,19,FALSE))</f>
        <v/>
      </c>
      <c r="AN60" s="119" t="str">
        <f>IF(AN58="","",VLOOKUP(AN58,'【記載例】シフト記号表（勤務時間帯）'!$C$6:$U$35,19,FALSE))</f>
        <v/>
      </c>
      <c r="AO60" s="131" t="str">
        <f>IF(AO58="","",VLOOKUP(AO58,'【記載例】シフト記号表（勤務時間帯）'!$C$6:$U$35,19,FALSE))</f>
        <v/>
      </c>
      <c r="AP60" s="131" t="str">
        <f>IF(AP58="","",VLOOKUP(AP58,'【記載例】シフト記号表（勤務時間帯）'!$C$6:$U$35,19,FALSE))</f>
        <v/>
      </c>
      <c r="AQ60" s="131" t="str">
        <f>IF(AQ58="","",VLOOKUP(AQ58,'【記載例】シフト記号表（勤務時間帯）'!$C$6:$U$35,19,FALSE))</f>
        <v/>
      </c>
      <c r="AR60" s="131" t="str">
        <f>IF(AR58="","",VLOOKUP(AR58,'【記載例】シフト記号表（勤務時間帯）'!$C$6:$U$35,19,FALSE))</f>
        <v/>
      </c>
      <c r="AS60" s="131" t="str">
        <f>IF(AS58="","",VLOOKUP(AS58,'【記載例】シフト記号表（勤務時間帯）'!$C$6:$U$35,19,FALSE))</f>
        <v/>
      </c>
      <c r="AT60" s="143" t="str">
        <f>IF(AT58="","",VLOOKUP(AT58,'【記載例】シフト記号表（勤務時間帯）'!$C$6:$U$35,19,FALSE))</f>
        <v/>
      </c>
      <c r="AU60" s="119" t="str">
        <f>IF(AU58="","",VLOOKUP(AU58,'【記載例】シフト記号表（勤務時間帯）'!$C$6:$U$35,19,FALSE))</f>
        <v/>
      </c>
      <c r="AV60" s="131" t="str">
        <f>IF(AV58="","",VLOOKUP(AV58,'【記載例】シフト記号表（勤務時間帯）'!$C$6:$U$35,19,FALSE))</f>
        <v/>
      </c>
      <c r="AW60" s="131" t="str">
        <f>IF(AW58="","",VLOOKUP(AW58,'【記載例】シフト記号表（勤務時間帯）'!$C$6:$U$35,19,FALSE))</f>
        <v/>
      </c>
      <c r="AX60" s="174">
        <f>IF($BB$3="４週",SUM(S60:AT60),IF($BB$3="暦月",SUM(S60:AW60),""))</f>
        <v>0</v>
      </c>
      <c r="AY60" s="182"/>
      <c r="AZ60" s="188">
        <f>IF($BB$3="４週",AX60/4,IF($BB$3="暦月",'【記載例】通所型サービス'!AX60/('【記載例】通所型サービス'!$BB$8/7),""))</f>
        <v>0</v>
      </c>
      <c r="BA60" s="106"/>
      <c r="BB60" s="19"/>
      <c r="BC60" s="33"/>
      <c r="BD60" s="33"/>
      <c r="BE60" s="33"/>
      <c r="BF60" s="81"/>
      <c r="BG60" s="3"/>
      <c r="BH60" s="3"/>
      <c r="BI60" s="3"/>
      <c r="BJ60" s="3"/>
      <c r="BK60" s="3"/>
      <c r="BL60" s="3"/>
      <c r="BM60" s="3"/>
      <c r="BN60" s="3"/>
      <c r="BO60" s="3"/>
      <c r="BP60" s="3"/>
      <c r="BQ60" s="3"/>
      <c r="BR60" s="3"/>
      <c r="BS60" s="3"/>
      <c r="BT60" s="3"/>
      <c r="BU60" s="3"/>
    </row>
    <row r="61" spans="1:73" ht="6" customHeight="1">
      <c r="A61" s="4"/>
      <c r="B61" s="13"/>
      <c r="C61" s="28"/>
      <c r="D61" s="28"/>
      <c r="E61" s="28"/>
      <c r="F61" s="53"/>
      <c r="G61" s="53"/>
      <c r="H61" s="71"/>
      <c r="I61" s="71"/>
      <c r="J61" s="71"/>
      <c r="K61" s="71"/>
      <c r="L61" s="53"/>
      <c r="M61" s="53"/>
      <c r="N61" s="53"/>
      <c r="O61" s="53"/>
      <c r="P61" s="98"/>
      <c r="Q61" s="98"/>
      <c r="R61" s="98"/>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176"/>
      <c r="AY61" s="176"/>
      <c r="AZ61" s="176"/>
      <c r="BA61" s="176"/>
      <c r="BB61" s="53"/>
      <c r="BC61" s="53"/>
      <c r="BD61" s="53"/>
      <c r="BE61" s="53"/>
      <c r="BF61" s="204"/>
      <c r="BG61" s="4"/>
      <c r="BH61" s="4"/>
      <c r="BI61" s="4"/>
      <c r="BJ61" s="4"/>
      <c r="BK61" s="4"/>
      <c r="BL61" s="4"/>
      <c r="BM61" s="4"/>
      <c r="BN61" s="4"/>
      <c r="BO61" s="4"/>
      <c r="BP61" s="4"/>
      <c r="BQ61" s="4"/>
      <c r="BR61" s="4"/>
      <c r="BS61" s="4"/>
      <c r="BT61" s="4"/>
      <c r="BU61" s="4"/>
    </row>
    <row r="62" spans="1:73" ht="19.5" customHeight="1">
      <c r="A62" s="3"/>
      <c r="B62" s="284"/>
      <c r="C62" s="287"/>
      <c r="D62" s="287"/>
      <c r="E62" s="287"/>
      <c r="F62" s="287"/>
      <c r="G62" s="61" t="s">
        <v>62</v>
      </c>
      <c r="H62" s="72"/>
      <c r="I62" s="72"/>
      <c r="J62" s="72"/>
      <c r="K62" s="72"/>
      <c r="L62" s="72"/>
      <c r="M62" s="72"/>
      <c r="N62" s="72"/>
      <c r="O62" s="72"/>
      <c r="P62" s="72"/>
      <c r="Q62" s="72"/>
      <c r="R62" s="109"/>
      <c r="S62" s="120">
        <f t="shared" ref="S62:AW62" si="1">IF(SUMIF($F$22:$F$60,"生活相談員",S22:S60)=0,"",SUMIF($F$22:$F$60,"生活相談員",S22:S60))</f>
        <v>7</v>
      </c>
      <c r="T62" s="132">
        <f t="shared" si="1"/>
        <v>7</v>
      </c>
      <c r="U62" s="132">
        <f t="shared" si="1"/>
        <v>7</v>
      </c>
      <c r="V62" s="132">
        <f t="shared" si="1"/>
        <v>7</v>
      </c>
      <c r="W62" s="132">
        <f t="shared" si="1"/>
        <v>7</v>
      </c>
      <c r="X62" s="132">
        <f t="shared" si="1"/>
        <v>7</v>
      </c>
      <c r="Y62" s="144">
        <f t="shared" si="1"/>
        <v>7</v>
      </c>
      <c r="Z62" s="120">
        <f t="shared" si="1"/>
        <v>7</v>
      </c>
      <c r="AA62" s="132">
        <f t="shared" si="1"/>
        <v>7</v>
      </c>
      <c r="AB62" s="132">
        <f t="shared" si="1"/>
        <v>7</v>
      </c>
      <c r="AC62" s="132">
        <f t="shared" si="1"/>
        <v>7</v>
      </c>
      <c r="AD62" s="132">
        <f t="shared" si="1"/>
        <v>7</v>
      </c>
      <c r="AE62" s="132">
        <f t="shared" si="1"/>
        <v>7</v>
      </c>
      <c r="AF62" s="144">
        <f t="shared" si="1"/>
        <v>7</v>
      </c>
      <c r="AG62" s="120">
        <f t="shared" si="1"/>
        <v>7</v>
      </c>
      <c r="AH62" s="132">
        <f t="shared" si="1"/>
        <v>7</v>
      </c>
      <c r="AI62" s="132">
        <f t="shared" si="1"/>
        <v>7</v>
      </c>
      <c r="AJ62" s="132">
        <f t="shared" si="1"/>
        <v>7</v>
      </c>
      <c r="AK62" s="132">
        <f t="shared" si="1"/>
        <v>7</v>
      </c>
      <c r="AL62" s="132">
        <f t="shared" si="1"/>
        <v>7</v>
      </c>
      <c r="AM62" s="144">
        <f t="shared" si="1"/>
        <v>7</v>
      </c>
      <c r="AN62" s="120">
        <f t="shared" si="1"/>
        <v>7</v>
      </c>
      <c r="AO62" s="132">
        <f t="shared" si="1"/>
        <v>7</v>
      </c>
      <c r="AP62" s="132">
        <f t="shared" si="1"/>
        <v>7</v>
      </c>
      <c r="AQ62" s="132">
        <f t="shared" si="1"/>
        <v>7</v>
      </c>
      <c r="AR62" s="132">
        <f t="shared" si="1"/>
        <v>7</v>
      </c>
      <c r="AS62" s="132">
        <f t="shared" si="1"/>
        <v>7</v>
      </c>
      <c r="AT62" s="144">
        <f t="shared" si="1"/>
        <v>7</v>
      </c>
      <c r="AU62" s="120" t="str">
        <f t="shared" si="1"/>
        <v/>
      </c>
      <c r="AV62" s="132" t="str">
        <f t="shared" si="1"/>
        <v/>
      </c>
      <c r="AW62" s="144" t="str">
        <f t="shared" si="1"/>
        <v/>
      </c>
      <c r="AX62" s="177">
        <f>IF(SUMIF($F$22:$F$60,"生活相談員",AX22:AY60)=0,"",SUMIF($F$22:$F$60,"生活相談員",AX22:AY60))</f>
        <v>196</v>
      </c>
      <c r="AY62" s="184"/>
      <c r="AZ62" s="190">
        <f>IF(AX62="","",IF($BB$3="４週",AX62/4,IF($BB$3="暦月",AX62/('【記載例】通所型サービス'!$BB$8/7),"")))</f>
        <v>49</v>
      </c>
      <c r="BA62" s="109"/>
      <c r="BB62" s="195"/>
      <c r="BC62" s="36"/>
      <c r="BD62" s="36"/>
      <c r="BE62" s="36"/>
      <c r="BF62" s="89"/>
      <c r="BG62" s="3"/>
      <c r="BH62" s="3"/>
      <c r="BI62" s="3"/>
      <c r="BJ62" s="3"/>
      <c r="BK62" s="3"/>
      <c r="BL62" s="3"/>
      <c r="BM62" s="3"/>
      <c r="BN62" s="3"/>
      <c r="BO62" s="3"/>
      <c r="BP62" s="3"/>
      <c r="BQ62" s="3"/>
      <c r="BR62" s="3"/>
      <c r="BS62" s="3"/>
      <c r="BT62" s="3"/>
      <c r="BU62" s="3"/>
    </row>
    <row r="63" spans="1:73" ht="20.25" customHeight="1">
      <c r="A63" s="3"/>
      <c r="B63" s="285"/>
      <c r="C63" s="288"/>
      <c r="D63" s="288"/>
      <c r="E63" s="288"/>
      <c r="F63" s="288"/>
      <c r="G63" s="62" t="s">
        <v>72</v>
      </c>
      <c r="H63" s="73"/>
      <c r="I63" s="73"/>
      <c r="J63" s="73"/>
      <c r="K63" s="73"/>
      <c r="L63" s="73"/>
      <c r="M63" s="73"/>
      <c r="N63" s="73"/>
      <c r="O63" s="73"/>
      <c r="P63" s="73"/>
      <c r="Q63" s="73"/>
      <c r="R63" s="110"/>
      <c r="S63" s="121">
        <f t="shared" ref="S63:AX63" si="2">IF(SUMIF($F$22:$F$60,"介護職員",S22:S60)=0,"",SUMIF($F$22:$F$60,"介護職員",S22:S60))</f>
        <v>14</v>
      </c>
      <c r="T63" s="133">
        <f t="shared" si="2"/>
        <v>14</v>
      </c>
      <c r="U63" s="133">
        <f t="shared" si="2"/>
        <v>14</v>
      </c>
      <c r="V63" s="133">
        <f t="shared" si="2"/>
        <v>14</v>
      </c>
      <c r="W63" s="133">
        <f t="shared" si="2"/>
        <v>14</v>
      </c>
      <c r="X63" s="133">
        <f t="shared" si="2"/>
        <v>14</v>
      </c>
      <c r="Y63" s="145">
        <f t="shared" si="2"/>
        <v>14</v>
      </c>
      <c r="Z63" s="121">
        <f t="shared" si="2"/>
        <v>14</v>
      </c>
      <c r="AA63" s="133">
        <f t="shared" si="2"/>
        <v>14</v>
      </c>
      <c r="AB63" s="133">
        <f t="shared" si="2"/>
        <v>14</v>
      </c>
      <c r="AC63" s="133">
        <f t="shared" si="2"/>
        <v>14</v>
      </c>
      <c r="AD63" s="133">
        <f t="shared" si="2"/>
        <v>14</v>
      </c>
      <c r="AE63" s="133">
        <f t="shared" si="2"/>
        <v>14</v>
      </c>
      <c r="AF63" s="145">
        <f t="shared" si="2"/>
        <v>14</v>
      </c>
      <c r="AG63" s="121">
        <f t="shared" si="2"/>
        <v>14</v>
      </c>
      <c r="AH63" s="133">
        <f t="shared" si="2"/>
        <v>14</v>
      </c>
      <c r="AI63" s="133">
        <f t="shared" si="2"/>
        <v>14</v>
      </c>
      <c r="AJ63" s="133">
        <f t="shared" si="2"/>
        <v>14</v>
      </c>
      <c r="AK63" s="133">
        <f t="shared" si="2"/>
        <v>14</v>
      </c>
      <c r="AL63" s="133">
        <f t="shared" si="2"/>
        <v>14</v>
      </c>
      <c r="AM63" s="145">
        <f t="shared" si="2"/>
        <v>14</v>
      </c>
      <c r="AN63" s="121">
        <f t="shared" si="2"/>
        <v>14</v>
      </c>
      <c r="AO63" s="133">
        <f t="shared" si="2"/>
        <v>14</v>
      </c>
      <c r="AP63" s="133">
        <f t="shared" si="2"/>
        <v>14</v>
      </c>
      <c r="AQ63" s="133">
        <f t="shared" si="2"/>
        <v>14</v>
      </c>
      <c r="AR63" s="133">
        <f t="shared" si="2"/>
        <v>14</v>
      </c>
      <c r="AS63" s="133">
        <f t="shared" si="2"/>
        <v>14</v>
      </c>
      <c r="AT63" s="145">
        <f t="shared" si="2"/>
        <v>14</v>
      </c>
      <c r="AU63" s="121" t="str">
        <f t="shared" si="2"/>
        <v/>
      </c>
      <c r="AV63" s="133" t="str">
        <f t="shared" si="2"/>
        <v/>
      </c>
      <c r="AW63" s="145" t="str">
        <f t="shared" si="2"/>
        <v/>
      </c>
      <c r="AX63" s="178">
        <f t="shared" si="2"/>
        <v>392</v>
      </c>
      <c r="AY63" s="43"/>
      <c r="AZ63" s="191">
        <f>IF(AX63="","",IF($BB$3="４週",AX63/4,IF($BB$3="暦月",AX63/('【記載例】通所型サービス'!$BB$8/7),"")))</f>
        <v>98</v>
      </c>
      <c r="BA63" s="90"/>
      <c r="BB63" s="18"/>
      <c r="BC63" s="32"/>
      <c r="BD63" s="32"/>
      <c r="BE63" s="32"/>
      <c r="BF63" s="80"/>
      <c r="BG63" s="3"/>
      <c r="BH63" s="3"/>
      <c r="BI63" s="3"/>
      <c r="BJ63" s="3"/>
      <c r="BK63" s="3"/>
      <c r="BL63" s="3"/>
      <c r="BM63" s="3"/>
      <c r="BN63" s="3"/>
      <c r="BO63" s="3"/>
      <c r="BP63" s="3"/>
      <c r="BQ63" s="3"/>
      <c r="BR63" s="3"/>
      <c r="BS63" s="3"/>
      <c r="BT63" s="3"/>
      <c r="BU63" s="3"/>
    </row>
    <row r="64" spans="1:73" ht="20.25" customHeight="1">
      <c r="A64" s="3"/>
      <c r="B64" s="285"/>
      <c r="C64" s="288"/>
      <c r="D64" s="288"/>
      <c r="E64" s="288"/>
      <c r="F64" s="288"/>
      <c r="G64" s="62" t="s">
        <v>73</v>
      </c>
      <c r="H64" s="73"/>
      <c r="I64" s="73"/>
      <c r="J64" s="73"/>
      <c r="K64" s="73"/>
      <c r="L64" s="73"/>
      <c r="M64" s="73"/>
      <c r="N64" s="73"/>
      <c r="O64" s="73"/>
      <c r="P64" s="73"/>
      <c r="Q64" s="73"/>
      <c r="R64" s="110"/>
      <c r="S64" s="122">
        <v>20</v>
      </c>
      <c r="T64" s="134">
        <v>20</v>
      </c>
      <c r="U64" s="134">
        <v>20</v>
      </c>
      <c r="V64" s="134">
        <v>20</v>
      </c>
      <c r="W64" s="134">
        <v>20</v>
      </c>
      <c r="X64" s="134">
        <v>20</v>
      </c>
      <c r="Y64" s="146">
        <v>20</v>
      </c>
      <c r="Z64" s="122">
        <v>20</v>
      </c>
      <c r="AA64" s="134">
        <v>20</v>
      </c>
      <c r="AB64" s="134">
        <v>20</v>
      </c>
      <c r="AC64" s="134">
        <v>20</v>
      </c>
      <c r="AD64" s="134">
        <v>20</v>
      </c>
      <c r="AE64" s="134">
        <v>20</v>
      </c>
      <c r="AF64" s="146">
        <v>20</v>
      </c>
      <c r="AG64" s="122">
        <v>20</v>
      </c>
      <c r="AH64" s="134">
        <v>20</v>
      </c>
      <c r="AI64" s="134">
        <v>20</v>
      </c>
      <c r="AJ64" s="134">
        <v>20</v>
      </c>
      <c r="AK64" s="134">
        <v>20</v>
      </c>
      <c r="AL64" s="134">
        <v>20</v>
      </c>
      <c r="AM64" s="146">
        <v>20</v>
      </c>
      <c r="AN64" s="122">
        <v>20</v>
      </c>
      <c r="AO64" s="134">
        <v>20</v>
      </c>
      <c r="AP64" s="134">
        <v>20</v>
      </c>
      <c r="AQ64" s="134">
        <v>20</v>
      </c>
      <c r="AR64" s="134">
        <v>20</v>
      </c>
      <c r="AS64" s="134">
        <v>20</v>
      </c>
      <c r="AT64" s="146">
        <v>20</v>
      </c>
      <c r="AU64" s="122"/>
      <c r="AV64" s="134"/>
      <c r="AW64" s="146"/>
      <c r="AX64" s="178"/>
      <c r="AY64" s="38"/>
      <c r="AZ64" s="38"/>
      <c r="BA64" s="90"/>
      <c r="BB64" s="18"/>
      <c r="BC64" s="32"/>
      <c r="BD64" s="32"/>
      <c r="BE64" s="32"/>
      <c r="BF64" s="80"/>
      <c r="BG64" s="3"/>
      <c r="BH64" s="3"/>
      <c r="BI64" s="3"/>
      <c r="BJ64" s="3"/>
      <c r="BK64" s="3"/>
      <c r="BL64" s="3"/>
      <c r="BM64" s="3"/>
      <c r="BN64" s="3"/>
      <c r="BO64" s="3"/>
      <c r="BP64" s="3"/>
      <c r="BQ64" s="3"/>
      <c r="BR64" s="3"/>
      <c r="BS64" s="3"/>
      <c r="BT64" s="3"/>
      <c r="BU64" s="3"/>
    </row>
    <row r="65" spans="1:73" ht="20.25" customHeight="1">
      <c r="A65" s="3"/>
      <c r="B65" s="285"/>
      <c r="C65" s="288"/>
      <c r="D65" s="288"/>
      <c r="E65" s="288"/>
      <c r="F65" s="288"/>
      <c r="G65" s="62" t="s">
        <v>27</v>
      </c>
      <c r="H65" s="73"/>
      <c r="I65" s="73"/>
      <c r="J65" s="73"/>
      <c r="K65" s="73"/>
      <c r="L65" s="73"/>
      <c r="M65" s="73"/>
      <c r="N65" s="73"/>
      <c r="O65" s="73"/>
      <c r="P65" s="73"/>
      <c r="Q65" s="73"/>
      <c r="R65" s="110"/>
      <c r="S65" s="122">
        <v>7</v>
      </c>
      <c r="T65" s="134">
        <v>7</v>
      </c>
      <c r="U65" s="134">
        <v>7</v>
      </c>
      <c r="V65" s="134">
        <v>7</v>
      </c>
      <c r="W65" s="134">
        <v>7</v>
      </c>
      <c r="X65" s="134">
        <v>7</v>
      </c>
      <c r="Y65" s="146">
        <v>7</v>
      </c>
      <c r="Z65" s="122">
        <v>7</v>
      </c>
      <c r="AA65" s="134">
        <v>7</v>
      </c>
      <c r="AB65" s="134">
        <v>7</v>
      </c>
      <c r="AC65" s="134">
        <v>7</v>
      </c>
      <c r="AD65" s="134">
        <v>7</v>
      </c>
      <c r="AE65" s="134">
        <v>7</v>
      </c>
      <c r="AF65" s="146">
        <v>7</v>
      </c>
      <c r="AG65" s="122">
        <v>7</v>
      </c>
      <c r="AH65" s="134">
        <v>7</v>
      </c>
      <c r="AI65" s="134">
        <v>7</v>
      </c>
      <c r="AJ65" s="134">
        <v>7</v>
      </c>
      <c r="AK65" s="134">
        <v>7</v>
      </c>
      <c r="AL65" s="134">
        <v>7</v>
      </c>
      <c r="AM65" s="146">
        <v>7</v>
      </c>
      <c r="AN65" s="122">
        <v>7</v>
      </c>
      <c r="AO65" s="134">
        <v>7</v>
      </c>
      <c r="AP65" s="134">
        <v>7</v>
      </c>
      <c r="AQ65" s="134">
        <v>7</v>
      </c>
      <c r="AR65" s="134">
        <v>7</v>
      </c>
      <c r="AS65" s="134">
        <v>7</v>
      </c>
      <c r="AT65" s="146">
        <v>7</v>
      </c>
      <c r="AU65" s="122"/>
      <c r="AV65" s="134"/>
      <c r="AW65" s="146"/>
      <c r="AX65" s="18"/>
      <c r="AY65" s="32"/>
      <c r="AZ65" s="32"/>
      <c r="BA65" s="80"/>
      <c r="BB65" s="18"/>
      <c r="BC65" s="32"/>
      <c r="BD65" s="32"/>
      <c r="BE65" s="32"/>
      <c r="BF65" s="80"/>
      <c r="BG65" s="3"/>
      <c r="BH65" s="3"/>
      <c r="BI65" s="3"/>
      <c r="BJ65" s="3"/>
      <c r="BK65" s="3"/>
      <c r="BL65" s="3"/>
      <c r="BM65" s="3"/>
      <c r="BN65" s="3"/>
      <c r="BO65" s="3"/>
      <c r="BP65" s="3"/>
      <c r="BQ65" s="3"/>
      <c r="BR65" s="3"/>
      <c r="BS65" s="3"/>
      <c r="BT65" s="3"/>
      <c r="BU65" s="3"/>
    </row>
    <row r="66" spans="1:73" ht="20.25" customHeight="1">
      <c r="A66" s="3"/>
      <c r="B66" s="286"/>
      <c r="C66" s="289"/>
      <c r="D66" s="289"/>
      <c r="E66" s="289"/>
      <c r="F66" s="289"/>
      <c r="G66" s="63" t="s">
        <v>47</v>
      </c>
      <c r="H66" s="74"/>
      <c r="I66" s="74"/>
      <c r="J66" s="74"/>
      <c r="K66" s="74"/>
      <c r="L66" s="74"/>
      <c r="M66" s="74"/>
      <c r="N66" s="74"/>
      <c r="O66" s="74"/>
      <c r="P66" s="74"/>
      <c r="Q66" s="74"/>
      <c r="R66" s="111"/>
      <c r="S66" s="123">
        <f t="shared" ref="S66:AW66" si="3">IF(S65&lt;&gt;"",IF(S64&gt;15,((S64-15)/5+1)*S65,S65),"")</f>
        <v>14</v>
      </c>
      <c r="T66" s="135">
        <f t="shared" si="3"/>
        <v>14</v>
      </c>
      <c r="U66" s="135">
        <f t="shared" si="3"/>
        <v>14</v>
      </c>
      <c r="V66" s="135">
        <f t="shared" si="3"/>
        <v>14</v>
      </c>
      <c r="W66" s="135">
        <f t="shared" si="3"/>
        <v>14</v>
      </c>
      <c r="X66" s="135">
        <f t="shared" si="3"/>
        <v>14</v>
      </c>
      <c r="Y66" s="147">
        <f t="shared" si="3"/>
        <v>14</v>
      </c>
      <c r="Z66" s="123">
        <f t="shared" si="3"/>
        <v>14</v>
      </c>
      <c r="AA66" s="135">
        <f t="shared" si="3"/>
        <v>14</v>
      </c>
      <c r="AB66" s="135">
        <f t="shared" si="3"/>
        <v>14</v>
      </c>
      <c r="AC66" s="135">
        <f t="shared" si="3"/>
        <v>14</v>
      </c>
      <c r="AD66" s="135">
        <f t="shared" si="3"/>
        <v>14</v>
      </c>
      <c r="AE66" s="135">
        <f t="shared" si="3"/>
        <v>14</v>
      </c>
      <c r="AF66" s="147">
        <f t="shared" si="3"/>
        <v>14</v>
      </c>
      <c r="AG66" s="123">
        <f t="shared" si="3"/>
        <v>14</v>
      </c>
      <c r="AH66" s="135">
        <f t="shared" si="3"/>
        <v>14</v>
      </c>
      <c r="AI66" s="135">
        <f t="shared" si="3"/>
        <v>14</v>
      </c>
      <c r="AJ66" s="135">
        <f t="shared" si="3"/>
        <v>14</v>
      </c>
      <c r="AK66" s="135">
        <f t="shared" si="3"/>
        <v>14</v>
      </c>
      <c r="AL66" s="135">
        <f t="shared" si="3"/>
        <v>14</v>
      </c>
      <c r="AM66" s="147">
        <f t="shared" si="3"/>
        <v>14</v>
      </c>
      <c r="AN66" s="123">
        <f t="shared" si="3"/>
        <v>14</v>
      </c>
      <c r="AO66" s="135">
        <f t="shared" si="3"/>
        <v>14</v>
      </c>
      <c r="AP66" s="135">
        <f t="shared" si="3"/>
        <v>14</v>
      </c>
      <c r="AQ66" s="135">
        <f t="shared" si="3"/>
        <v>14</v>
      </c>
      <c r="AR66" s="135">
        <f t="shared" si="3"/>
        <v>14</v>
      </c>
      <c r="AS66" s="135">
        <f t="shared" si="3"/>
        <v>14</v>
      </c>
      <c r="AT66" s="147">
        <f t="shared" si="3"/>
        <v>14</v>
      </c>
      <c r="AU66" s="121" t="str">
        <f t="shared" si="3"/>
        <v/>
      </c>
      <c r="AV66" s="133" t="str">
        <f t="shared" si="3"/>
        <v/>
      </c>
      <c r="AW66" s="145" t="str">
        <f t="shared" si="3"/>
        <v/>
      </c>
      <c r="AX66" s="18"/>
      <c r="AY66" s="32"/>
      <c r="AZ66" s="32"/>
      <c r="BA66" s="80"/>
      <c r="BB66" s="18"/>
      <c r="BC66" s="32"/>
      <c r="BD66" s="32"/>
      <c r="BE66" s="32"/>
      <c r="BF66" s="80"/>
      <c r="BG66" s="3"/>
      <c r="BH66" s="3"/>
      <c r="BI66" s="3"/>
      <c r="BJ66" s="3"/>
      <c r="BK66" s="3"/>
      <c r="BL66" s="3"/>
      <c r="BM66" s="3"/>
      <c r="BN66" s="3"/>
      <c r="BO66" s="3"/>
      <c r="BP66" s="3"/>
      <c r="BQ66" s="3"/>
      <c r="BR66" s="3"/>
      <c r="BS66" s="3"/>
      <c r="BT66" s="3"/>
      <c r="BU66" s="3"/>
    </row>
    <row r="67" spans="1:73" ht="18.75" customHeight="1">
      <c r="A67" s="3"/>
      <c r="B67" s="17" t="s">
        <v>74</v>
      </c>
      <c r="C67" s="32"/>
      <c r="D67" s="32"/>
      <c r="E67" s="32"/>
      <c r="F67" s="32"/>
      <c r="G67" s="32"/>
      <c r="H67" s="32"/>
      <c r="I67" s="32"/>
      <c r="J67" s="32"/>
      <c r="K67" s="80"/>
      <c r="L67" s="85" t="s">
        <v>57</v>
      </c>
      <c r="M67" s="37"/>
      <c r="N67" s="37"/>
      <c r="O67" s="37"/>
      <c r="P67" s="37"/>
      <c r="Q67" s="37"/>
      <c r="R67" s="91"/>
      <c r="S67" s="124">
        <f t="shared" ref="S67:AW71" si="4">IF($L67="","",IF(COUNTIFS($F$22:$F$60,$L67,S$22:S$60,"&gt;0")=0,"",COUNTIFS($F$22:$F$60,$L67,S$22:S$60,"&gt;0")))</f>
        <v>1</v>
      </c>
      <c r="T67" s="136">
        <f t="shared" si="4"/>
        <v>1</v>
      </c>
      <c r="U67" s="136">
        <f t="shared" si="4"/>
        <v>1</v>
      </c>
      <c r="V67" s="136">
        <f t="shared" si="4"/>
        <v>1</v>
      </c>
      <c r="W67" s="136">
        <f t="shared" si="4"/>
        <v>1</v>
      </c>
      <c r="X67" s="136">
        <f t="shared" si="4"/>
        <v>1</v>
      </c>
      <c r="Y67" s="148">
        <f t="shared" si="4"/>
        <v>1</v>
      </c>
      <c r="Z67" s="152">
        <f t="shared" si="4"/>
        <v>1</v>
      </c>
      <c r="AA67" s="136">
        <f t="shared" si="4"/>
        <v>1</v>
      </c>
      <c r="AB67" s="136">
        <f t="shared" si="4"/>
        <v>1</v>
      </c>
      <c r="AC67" s="136">
        <f t="shared" si="4"/>
        <v>1</v>
      </c>
      <c r="AD67" s="136">
        <f t="shared" si="4"/>
        <v>1</v>
      </c>
      <c r="AE67" s="136">
        <f t="shared" si="4"/>
        <v>1</v>
      </c>
      <c r="AF67" s="148">
        <f t="shared" si="4"/>
        <v>1</v>
      </c>
      <c r="AG67" s="136">
        <f t="shared" si="4"/>
        <v>1</v>
      </c>
      <c r="AH67" s="136">
        <f t="shared" si="4"/>
        <v>1</v>
      </c>
      <c r="AI67" s="136">
        <f t="shared" si="4"/>
        <v>1</v>
      </c>
      <c r="AJ67" s="136">
        <f t="shared" si="4"/>
        <v>1</v>
      </c>
      <c r="AK67" s="136">
        <f t="shared" si="4"/>
        <v>1</v>
      </c>
      <c r="AL67" s="136">
        <f t="shared" si="4"/>
        <v>1</v>
      </c>
      <c r="AM67" s="148">
        <f t="shared" si="4"/>
        <v>1</v>
      </c>
      <c r="AN67" s="136">
        <f t="shared" si="4"/>
        <v>1</v>
      </c>
      <c r="AO67" s="136">
        <f t="shared" si="4"/>
        <v>1</v>
      </c>
      <c r="AP67" s="136">
        <f t="shared" si="4"/>
        <v>1</v>
      </c>
      <c r="AQ67" s="136">
        <f t="shared" si="4"/>
        <v>1</v>
      </c>
      <c r="AR67" s="136">
        <f t="shared" si="4"/>
        <v>1</v>
      </c>
      <c r="AS67" s="136">
        <f t="shared" si="4"/>
        <v>1</v>
      </c>
      <c r="AT67" s="148">
        <f t="shared" si="4"/>
        <v>1</v>
      </c>
      <c r="AU67" s="136" t="str">
        <f t="shared" si="4"/>
        <v/>
      </c>
      <c r="AV67" s="136" t="str">
        <f t="shared" si="4"/>
        <v/>
      </c>
      <c r="AW67" s="148" t="str">
        <f t="shared" si="4"/>
        <v/>
      </c>
      <c r="AX67" s="18"/>
      <c r="AY67" s="32"/>
      <c r="AZ67" s="32"/>
      <c r="BA67" s="80"/>
      <c r="BB67" s="18"/>
      <c r="BC67" s="32"/>
      <c r="BD67" s="32"/>
      <c r="BE67" s="32"/>
      <c r="BF67" s="80"/>
      <c r="BG67" s="3"/>
      <c r="BH67" s="3"/>
      <c r="BI67" s="3"/>
      <c r="BJ67" s="3"/>
      <c r="BK67" s="3"/>
      <c r="BL67" s="3"/>
      <c r="BM67" s="3"/>
      <c r="BN67" s="3"/>
      <c r="BO67" s="3"/>
      <c r="BP67" s="3"/>
      <c r="BQ67" s="3"/>
      <c r="BR67" s="3"/>
      <c r="BS67" s="3"/>
      <c r="BT67" s="3"/>
      <c r="BU67" s="3"/>
    </row>
    <row r="68" spans="1:73" ht="18.75" customHeight="1">
      <c r="A68" s="3"/>
      <c r="B68" s="18"/>
      <c r="C68" s="32"/>
      <c r="D68" s="32"/>
      <c r="E68" s="32"/>
      <c r="F68" s="32"/>
      <c r="G68" s="32"/>
      <c r="H68" s="32"/>
      <c r="I68" s="32"/>
      <c r="J68" s="32"/>
      <c r="K68" s="80"/>
      <c r="L68" s="86" t="s">
        <v>15</v>
      </c>
      <c r="M68" s="73"/>
      <c r="N68" s="73"/>
      <c r="O68" s="73"/>
      <c r="P68" s="73"/>
      <c r="Q68" s="73"/>
      <c r="R68" s="110"/>
      <c r="S68" s="121">
        <f t="shared" si="4"/>
        <v>1</v>
      </c>
      <c r="T68" s="133">
        <f t="shared" si="4"/>
        <v>1</v>
      </c>
      <c r="U68" s="133">
        <f t="shared" si="4"/>
        <v>1</v>
      </c>
      <c r="V68" s="133">
        <f t="shared" si="4"/>
        <v>1</v>
      </c>
      <c r="W68" s="133">
        <f t="shared" si="4"/>
        <v>1</v>
      </c>
      <c r="X68" s="133">
        <f t="shared" si="4"/>
        <v>1</v>
      </c>
      <c r="Y68" s="145">
        <f t="shared" si="4"/>
        <v>1</v>
      </c>
      <c r="Z68" s="153">
        <f t="shared" si="4"/>
        <v>1</v>
      </c>
      <c r="AA68" s="133">
        <f t="shared" si="4"/>
        <v>1</v>
      </c>
      <c r="AB68" s="133">
        <f t="shared" si="4"/>
        <v>1</v>
      </c>
      <c r="AC68" s="133">
        <f t="shared" si="4"/>
        <v>1</v>
      </c>
      <c r="AD68" s="133">
        <f t="shared" si="4"/>
        <v>1</v>
      </c>
      <c r="AE68" s="133">
        <f t="shared" si="4"/>
        <v>1</v>
      </c>
      <c r="AF68" s="145">
        <f t="shared" si="4"/>
        <v>1</v>
      </c>
      <c r="AG68" s="133">
        <f t="shared" si="4"/>
        <v>1</v>
      </c>
      <c r="AH68" s="133">
        <f t="shared" si="4"/>
        <v>1</v>
      </c>
      <c r="AI68" s="133">
        <f t="shared" si="4"/>
        <v>1</v>
      </c>
      <c r="AJ68" s="133">
        <f t="shared" si="4"/>
        <v>1</v>
      </c>
      <c r="AK68" s="133">
        <f t="shared" si="4"/>
        <v>1</v>
      </c>
      <c r="AL68" s="133">
        <f t="shared" si="4"/>
        <v>1</v>
      </c>
      <c r="AM68" s="145">
        <f t="shared" si="4"/>
        <v>1</v>
      </c>
      <c r="AN68" s="133">
        <f t="shared" si="4"/>
        <v>1</v>
      </c>
      <c r="AO68" s="133">
        <f t="shared" si="4"/>
        <v>1</v>
      </c>
      <c r="AP68" s="133">
        <f t="shared" si="4"/>
        <v>1</v>
      </c>
      <c r="AQ68" s="133">
        <f t="shared" si="4"/>
        <v>1</v>
      </c>
      <c r="AR68" s="133">
        <f t="shared" si="4"/>
        <v>1</v>
      </c>
      <c r="AS68" s="133">
        <f t="shared" si="4"/>
        <v>1</v>
      </c>
      <c r="AT68" s="145">
        <f t="shared" si="4"/>
        <v>1</v>
      </c>
      <c r="AU68" s="133" t="str">
        <f t="shared" si="4"/>
        <v/>
      </c>
      <c r="AV68" s="133" t="str">
        <f t="shared" si="4"/>
        <v/>
      </c>
      <c r="AW68" s="145" t="str">
        <f t="shared" si="4"/>
        <v/>
      </c>
      <c r="AX68" s="18"/>
      <c r="AY68" s="32"/>
      <c r="AZ68" s="32"/>
      <c r="BA68" s="80"/>
      <c r="BB68" s="18"/>
      <c r="BC68" s="32"/>
      <c r="BD68" s="32"/>
      <c r="BE68" s="32"/>
      <c r="BF68" s="80"/>
      <c r="BG68" s="3"/>
      <c r="BH68" s="3"/>
      <c r="BI68" s="3"/>
      <c r="BJ68" s="3"/>
      <c r="BK68" s="3"/>
      <c r="BL68" s="3"/>
      <c r="BM68" s="3"/>
      <c r="BN68" s="3"/>
      <c r="BO68" s="3"/>
      <c r="BP68" s="3"/>
      <c r="BQ68" s="3"/>
      <c r="BR68" s="3"/>
      <c r="BS68" s="3"/>
      <c r="BT68" s="3"/>
      <c r="BU68" s="3"/>
    </row>
    <row r="69" spans="1:73" ht="18.75" customHeight="1">
      <c r="A69" s="3"/>
      <c r="B69" s="18"/>
      <c r="C69" s="32"/>
      <c r="D69" s="32"/>
      <c r="E69" s="32"/>
      <c r="F69" s="32"/>
      <c r="G69" s="32"/>
      <c r="H69" s="32"/>
      <c r="I69" s="32"/>
      <c r="J69" s="32"/>
      <c r="K69" s="80"/>
      <c r="L69" s="86" t="s">
        <v>75</v>
      </c>
      <c r="M69" s="73"/>
      <c r="N69" s="73"/>
      <c r="O69" s="73"/>
      <c r="P69" s="73"/>
      <c r="Q69" s="73"/>
      <c r="R69" s="110"/>
      <c r="S69" s="121">
        <f t="shared" si="4"/>
        <v>2</v>
      </c>
      <c r="T69" s="133">
        <f t="shared" si="4"/>
        <v>2</v>
      </c>
      <c r="U69" s="133">
        <f t="shared" si="4"/>
        <v>2</v>
      </c>
      <c r="V69" s="133">
        <f t="shared" si="4"/>
        <v>2</v>
      </c>
      <c r="W69" s="133">
        <f t="shared" si="4"/>
        <v>2</v>
      </c>
      <c r="X69" s="133">
        <f t="shared" si="4"/>
        <v>2</v>
      </c>
      <c r="Y69" s="145">
        <f t="shared" si="4"/>
        <v>2</v>
      </c>
      <c r="Z69" s="153">
        <f t="shared" si="4"/>
        <v>2</v>
      </c>
      <c r="AA69" s="133">
        <f t="shared" si="4"/>
        <v>2</v>
      </c>
      <c r="AB69" s="133">
        <f t="shared" si="4"/>
        <v>2</v>
      </c>
      <c r="AC69" s="133">
        <f t="shared" si="4"/>
        <v>2</v>
      </c>
      <c r="AD69" s="133">
        <f t="shared" si="4"/>
        <v>2</v>
      </c>
      <c r="AE69" s="133">
        <f t="shared" si="4"/>
        <v>2</v>
      </c>
      <c r="AF69" s="145">
        <f t="shared" si="4"/>
        <v>2</v>
      </c>
      <c r="AG69" s="133">
        <f t="shared" si="4"/>
        <v>2</v>
      </c>
      <c r="AH69" s="133">
        <f t="shared" si="4"/>
        <v>2</v>
      </c>
      <c r="AI69" s="133">
        <f t="shared" si="4"/>
        <v>2</v>
      </c>
      <c r="AJ69" s="133">
        <f t="shared" si="4"/>
        <v>2</v>
      </c>
      <c r="AK69" s="133">
        <f t="shared" si="4"/>
        <v>2</v>
      </c>
      <c r="AL69" s="133">
        <f t="shared" si="4"/>
        <v>2</v>
      </c>
      <c r="AM69" s="145">
        <f t="shared" si="4"/>
        <v>2</v>
      </c>
      <c r="AN69" s="133">
        <f t="shared" si="4"/>
        <v>2</v>
      </c>
      <c r="AO69" s="133">
        <f t="shared" si="4"/>
        <v>2</v>
      </c>
      <c r="AP69" s="133">
        <f t="shared" si="4"/>
        <v>2</v>
      </c>
      <c r="AQ69" s="133">
        <f t="shared" si="4"/>
        <v>2</v>
      </c>
      <c r="AR69" s="133">
        <f t="shared" si="4"/>
        <v>2</v>
      </c>
      <c r="AS69" s="133">
        <f t="shared" si="4"/>
        <v>2</v>
      </c>
      <c r="AT69" s="145">
        <f t="shared" si="4"/>
        <v>2</v>
      </c>
      <c r="AU69" s="133" t="str">
        <f t="shared" si="4"/>
        <v/>
      </c>
      <c r="AV69" s="133" t="str">
        <f t="shared" si="4"/>
        <v/>
      </c>
      <c r="AW69" s="145" t="str">
        <f t="shared" si="4"/>
        <v/>
      </c>
      <c r="AX69" s="18"/>
      <c r="AY69" s="32"/>
      <c r="AZ69" s="32"/>
      <c r="BA69" s="80"/>
      <c r="BB69" s="18"/>
      <c r="BC69" s="32"/>
      <c r="BD69" s="32"/>
      <c r="BE69" s="32"/>
      <c r="BF69" s="80"/>
      <c r="BG69" s="3"/>
      <c r="BH69" s="3"/>
      <c r="BI69" s="3"/>
      <c r="BJ69" s="3"/>
      <c r="BK69" s="3"/>
      <c r="BL69" s="3"/>
      <c r="BM69" s="3"/>
      <c r="BN69" s="3"/>
      <c r="BO69" s="3"/>
      <c r="BP69" s="3"/>
      <c r="BQ69" s="3"/>
      <c r="BR69" s="3"/>
      <c r="BS69" s="3"/>
      <c r="BT69" s="3"/>
      <c r="BU69" s="3"/>
    </row>
    <row r="70" spans="1:73" ht="18.75" customHeight="1">
      <c r="A70" s="3"/>
      <c r="B70" s="18"/>
      <c r="C70" s="32"/>
      <c r="D70" s="32"/>
      <c r="E70" s="32"/>
      <c r="F70" s="32"/>
      <c r="G70" s="32"/>
      <c r="H70" s="32"/>
      <c r="I70" s="32"/>
      <c r="J70" s="32"/>
      <c r="K70" s="80"/>
      <c r="L70" s="86" t="s">
        <v>76</v>
      </c>
      <c r="M70" s="73"/>
      <c r="N70" s="73"/>
      <c r="O70" s="73"/>
      <c r="P70" s="73"/>
      <c r="Q70" s="73"/>
      <c r="R70" s="110"/>
      <c r="S70" s="121">
        <f t="shared" si="4"/>
        <v>1</v>
      </c>
      <c r="T70" s="133">
        <f t="shared" si="4"/>
        <v>1</v>
      </c>
      <c r="U70" s="133">
        <f t="shared" si="4"/>
        <v>1</v>
      </c>
      <c r="V70" s="133">
        <f t="shared" si="4"/>
        <v>1</v>
      </c>
      <c r="W70" s="133">
        <f t="shared" si="4"/>
        <v>1</v>
      </c>
      <c r="X70" s="133">
        <f t="shared" si="4"/>
        <v>1</v>
      </c>
      <c r="Y70" s="145">
        <f t="shared" si="4"/>
        <v>1</v>
      </c>
      <c r="Z70" s="153">
        <f t="shared" si="4"/>
        <v>1</v>
      </c>
      <c r="AA70" s="133">
        <f t="shared" si="4"/>
        <v>1</v>
      </c>
      <c r="AB70" s="133">
        <f t="shared" si="4"/>
        <v>1</v>
      </c>
      <c r="AC70" s="133">
        <f t="shared" si="4"/>
        <v>1</v>
      </c>
      <c r="AD70" s="133">
        <f t="shared" si="4"/>
        <v>1</v>
      </c>
      <c r="AE70" s="133">
        <f t="shared" si="4"/>
        <v>1</v>
      </c>
      <c r="AF70" s="145">
        <f t="shared" si="4"/>
        <v>1</v>
      </c>
      <c r="AG70" s="133">
        <f t="shared" si="4"/>
        <v>1</v>
      </c>
      <c r="AH70" s="133">
        <f t="shared" si="4"/>
        <v>1</v>
      </c>
      <c r="AI70" s="133">
        <f t="shared" si="4"/>
        <v>1</v>
      </c>
      <c r="AJ70" s="133">
        <f t="shared" si="4"/>
        <v>1</v>
      </c>
      <c r="AK70" s="133">
        <f t="shared" si="4"/>
        <v>1</v>
      </c>
      <c r="AL70" s="133">
        <f t="shared" si="4"/>
        <v>1</v>
      </c>
      <c r="AM70" s="145">
        <f t="shared" si="4"/>
        <v>1</v>
      </c>
      <c r="AN70" s="133">
        <f t="shared" si="4"/>
        <v>1</v>
      </c>
      <c r="AO70" s="133">
        <f t="shared" si="4"/>
        <v>1</v>
      </c>
      <c r="AP70" s="133">
        <f t="shared" si="4"/>
        <v>1</v>
      </c>
      <c r="AQ70" s="133">
        <f t="shared" si="4"/>
        <v>1</v>
      </c>
      <c r="AR70" s="133">
        <f t="shared" si="4"/>
        <v>1</v>
      </c>
      <c r="AS70" s="133">
        <f t="shared" si="4"/>
        <v>1</v>
      </c>
      <c r="AT70" s="145">
        <f t="shared" si="4"/>
        <v>1</v>
      </c>
      <c r="AU70" s="133" t="str">
        <f t="shared" si="4"/>
        <v/>
      </c>
      <c r="AV70" s="133" t="str">
        <f t="shared" si="4"/>
        <v/>
      </c>
      <c r="AW70" s="145" t="str">
        <f t="shared" si="4"/>
        <v/>
      </c>
      <c r="AX70" s="18"/>
      <c r="AY70" s="32"/>
      <c r="AZ70" s="32"/>
      <c r="BA70" s="80"/>
      <c r="BB70" s="18"/>
      <c r="BC70" s="32"/>
      <c r="BD70" s="32"/>
      <c r="BE70" s="32"/>
      <c r="BF70" s="80"/>
      <c r="BG70" s="3"/>
      <c r="BH70" s="3"/>
      <c r="BI70" s="3"/>
      <c r="BJ70" s="3"/>
      <c r="BK70" s="3"/>
      <c r="BL70" s="3"/>
      <c r="BM70" s="3"/>
      <c r="BN70" s="3"/>
      <c r="BO70" s="3"/>
      <c r="BP70" s="3"/>
      <c r="BQ70" s="3"/>
      <c r="BR70" s="3"/>
      <c r="BS70" s="3"/>
      <c r="BT70" s="3"/>
      <c r="BU70" s="3"/>
    </row>
    <row r="71" spans="1:73" ht="18.75" customHeight="1">
      <c r="A71" s="3"/>
      <c r="B71" s="19"/>
      <c r="C71" s="33"/>
      <c r="D71" s="33"/>
      <c r="E71" s="33"/>
      <c r="F71" s="33"/>
      <c r="G71" s="33"/>
      <c r="H71" s="33"/>
      <c r="I71" s="33"/>
      <c r="J71" s="33"/>
      <c r="K71" s="81"/>
      <c r="L71" s="87"/>
      <c r="M71" s="74"/>
      <c r="N71" s="74"/>
      <c r="O71" s="74"/>
      <c r="P71" s="74"/>
      <c r="Q71" s="74"/>
      <c r="R71" s="111"/>
      <c r="S71" s="125" t="str">
        <f t="shared" si="4"/>
        <v/>
      </c>
      <c r="T71" s="137" t="str">
        <f t="shared" si="4"/>
        <v/>
      </c>
      <c r="U71" s="137" t="str">
        <f t="shared" si="4"/>
        <v/>
      </c>
      <c r="V71" s="137" t="str">
        <f t="shared" si="4"/>
        <v/>
      </c>
      <c r="W71" s="137" t="str">
        <f t="shared" si="4"/>
        <v/>
      </c>
      <c r="X71" s="137" t="str">
        <f t="shared" si="4"/>
        <v/>
      </c>
      <c r="Y71" s="149" t="str">
        <f t="shared" si="4"/>
        <v/>
      </c>
      <c r="Z71" s="154" t="str">
        <f t="shared" si="4"/>
        <v/>
      </c>
      <c r="AA71" s="137" t="str">
        <f t="shared" si="4"/>
        <v/>
      </c>
      <c r="AB71" s="137" t="str">
        <f t="shared" si="4"/>
        <v/>
      </c>
      <c r="AC71" s="137" t="str">
        <f t="shared" si="4"/>
        <v/>
      </c>
      <c r="AD71" s="137" t="str">
        <f t="shared" si="4"/>
        <v/>
      </c>
      <c r="AE71" s="137" t="str">
        <f t="shared" si="4"/>
        <v/>
      </c>
      <c r="AF71" s="149" t="str">
        <f t="shared" si="4"/>
        <v/>
      </c>
      <c r="AG71" s="137" t="str">
        <f t="shared" si="4"/>
        <v/>
      </c>
      <c r="AH71" s="137" t="str">
        <f t="shared" si="4"/>
        <v/>
      </c>
      <c r="AI71" s="137" t="str">
        <f t="shared" si="4"/>
        <v/>
      </c>
      <c r="AJ71" s="137" t="str">
        <f t="shared" si="4"/>
        <v/>
      </c>
      <c r="AK71" s="137" t="str">
        <f t="shared" si="4"/>
        <v/>
      </c>
      <c r="AL71" s="137" t="str">
        <f t="shared" si="4"/>
        <v/>
      </c>
      <c r="AM71" s="149" t="str">
        <f t="shared" si="4"/>
        <v/>
      </c>
      <c r="AN71" s="137" t="str">
        <f t="shared" si="4"/>
        <v/>
      </c>
      <c r="AO71" s="137" t="str">
        <f t="shared" si="4"/>
        <v/>
      </c>
      <c r="AP71" s="137" t="str">
        <f t="shared" si="4"/>
        <v/>
      </c>
      <c r="AQ71" s="137" t="str">
        <f t="shared" si="4"/>
        <v/>
      </c>
      <c r="AR71" s="137" t="str">
        <f t="shared" si="4"/>
        <v/>
      </c>
      <c r="AS71" s="137" t="str">
        <f t="shared" si="4"/>
        <v/>
      </c>
      <c r="AT71" s="149" t="str">
        <f t="shared" si="4"/>
        <v/>
      </c>
      <c r="AU71" s="137" t="str">
        <f t="shared" si="4"/>
        <v/>
      </c>
      <c r="AV71" s="137" t="str">
        <f t="shared" si="4"/>
        <v/>
      </c>
      <c r="AW71" s="149" t="str">
        <f t="shared" si="4"/>
        <v/>
      </c>
      <c r="AX71" s="19"/>
      <c r="AY71" s="33"/>
      <c r="AZ71" s="33"/>
      <c r="BA71" s="81"/>
      <c r="BB71" s="19"/>
      <c r="BC71" s="33"/>
      <c r="BD71" s="33"/>
      <c r="BE71" s="33"/>
      <c r="BF71" s="81"/>
      <c r="BG71" s="3"/>
      <c r="BH71" s="3"/>
      <c r="BI71" s="3"/>
      <c r="BJ71" s="3"/>
      <c r="BK71" s="3"/>
      <c r="BL71" s="3"/>
      <c r="BM71" s="3"/>
      <c r="BN71" s="3"/>
      <c r="BO71" s="3"/>
      <c r="BP71" s="3"/>
      <c r="BQ71" s="3"/>
      <c r="BR71" s="3"/>
      <c r="BS71" s="3"/>
      <c r="BT71" s="3"/>
      <c r="BU71" s="3"/>
    </row>
    <row r="72" spans="1:73" ht="13.5" customHeight="1">
      <c r="A72" s="3"/>
      <c r="B72" s="3"/>
      <c r="C72" s="34"/>
      <c r="D72" s="34"/>
      <c r="E72" s="34"/>
      <c r="F72" s="34"/>
      <c r="G72" s="64"/>
      <c r="H72" s="75"/>
      <c r="I72" s="3"/>
      <c r="J72" s="3"/>
      <c r="K72" s="3"/>
      <c r="L72" s="3"/>
      <c r="M72" s="3"/>
      <c r="N72" s="3"/>
      <c r="O72" s="3"/>
      <c r="P72" s="3"/>
      <c r="Q72" s="3"/>
      <c r="R72" s="3"/>
      <c r="S72" s="3"/>
      <c r="T72" s="3"/>
      <c r="U72" s="3"/>
      <c r="V72" s="3"/>
      <c r="W72" s="3"/>
      <c r="X72" s="3"/>
      <c r="Y72" s="3"/>
      <c r="Z72" s="3"/>
      <c r="AA72" s="3"/>
      <c r="AB72" s="3"/>
      <c r="AC72" s="3"/>
      <c r="AD72" s="3"/>
      <c r="AE72" s="3"/>
      <c r="AF72" s="22"/>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row>
    <row r="73" spans="1:73" ht="11.25" customHeight="1">
      <c r="A73" s="3"/>
      <c r="B73" s="3"/>
      <c r="C73" s="3"/>
      <c r="D73" s="3"/>
      <c r="E73" s="3"/>
      <c r="F73" s="3"/>
      <c r="G73" s="3"/>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3"/>
      <c r="BC73" s="3"/>
      <c r="BD73" s="3"/>
      <c r="BE73" s="3"/>
      <c r="BF73" s="3"/>
      <c r="BG73" s="3"/>
      <c r="BH73" s="3"/>
      <c r="BI73" s="3"/>
      <c r="BJ73" s="3"/>
      <c r="BK73" s="3"/>
      <c r="BL73" s="3"/>
      <c r="BM73" s="3"/>
      <c r="BN73" s="3"/>
      <c r="BO73" s="3"/>
      <c r="BP73" s="3"/>
      <c r="BQ73" s="3"/>
      <c r="BR73" s="3"/>
      <c r="BS73" s="3"/>
      <c r="BT73" s="3"/>
      <c r="BU73" s="3"/>
    </row>
    <row r="74" spans="1:73" ht="20.25"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200"/>
      <c r="BO74" s="163"/>
      <c r="BP74" s="200"/>
      <c r="BQ74" s="200"/>
      <c r="BR74" s="200"/>
      <c r="BS74" s="205"/>
      <c r="BT74" s="206"/>
      <c r="BU74" s="206"/>
    </row>
    <row r="75" spans="1:73" ht="20.25" customHeight="1">
      <c r="A75" s="3"/>
      <c r="B75" s="3"/>
      <c r="C75" s="35"/>
      <c r="D75" s="35"/>
      <c r="E75" s="35"/>
      <c r="F75" s="35"/>
      <c r="G75" s="35"/>
      <c r="H75" s="22"/>
      <c r="I75" s="22"/>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row>
    <row r="76" spans="1:73" ht="20.25" customHeight="1">
      <c r="A76" s="3"/>
      <c r="B76" s="3"/>
      <c r="C76" s="35"/>
      <c r="D76" s="35"/>
      <c r="E76" s="35"/>
      <c r="F76" s="35"/>
      <c r="G76" s="35"/>
      <c r="H76" s="22"/>
      <c r="I76" s="22"/>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row>
    <row r="77" spans="1:73" ht="20.25" customHeight="1">
      <c r="A77" s="3"/>
      <c r="B77" s="3"/>
      <c r="C77" s="22"/>
      <c r="D77" s="22"/>
      <c r="E77" s="22"/>
      <c r="F77" s="22"/>
      <c r="G77" s="22"/>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row>
    <row r="78" spans="1:73" ht="20.25" customHeight="1">
      <c r="A78" s="3"/>
      <c r="B78" s="3"/>
      <c r="C78" s="22"/>
      <c r="D78" s="22"/>
      <c r="E78" s="22"/>
      <c r="F78" s="22"/>
      <c r="G78" s="22"/>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row>
    <row r="79" spans="1:73" ht="20.25" customHeight="1">
      <c r="A79" s="3"/>
      <c r="B79" s="3"/>
      <c r="C79" s="22"/>
      <c r="D79" s="22"/>
      <c r="E79" s="22"/>
      <c r="F79" s="22"/>
      <c r="G79" s="22"/>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row>
    <row r="80" spans="1:73" ht="20.25" customHeight="1">
      <c r="A80" s="3"/>
      <c r="B80" s="3"/>
      <c r="C80" s="22"/>
      <c r="D80" s="22"/>
      <c r="E80" s="22"/>
      <c r="F80" s="22"/>
      <c r="G80" s="22"/>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row>
    <row r="81" spans="1:73" ht="20.25"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row>
    <row r="82" spans="1:73" ht="20.25"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row>
    <row r="83" spans="1:73" ht="20.25"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row>
    <row r="84" spans="1:73" ht="20.2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row>
    <row r="85" spans="1:73" ht="20.2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row>
    <row r="86" spans="1:73" ht="20.2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row>
    <row r="87" spans="1:73" ht="20.2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row>
    <row r="88" spans="1:73" ht="20.2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row>
    <row r="89" spans="1:73" ht="20.2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row>
    <row r="90" spans="1:73" ht="20.2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row>
    <row r="91" spans="1:73" ht="20.2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row>
    <row r="92" spans="1:73" ht="20.2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row>
    <row r="93" spans="1:73" ht="20.2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row>
    <row r="94" spans="1:73" ht="20.2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row>
    <row r="95" spans="1:73" ht="20.2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row>
    <row r="96" spans="1:73" ht="20.2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row>
    <row r="97" spans="1:73" ht="20.2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row>
    <row r="98" spans="1:73" ht="20.2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row>
    <row r="99" spans="1:73" ht="20.2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row>
    <row r="100" spans="1:73" ht="20.2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row>
    <row r="101" spans="1:73" ht="20.2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row>
    <row r="102" spans="1:73" ht="20.2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row>
    <row r="103" spans="1:73" ht="20.2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row>
    <row r="104" spans="1:73" ht="20.2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row>
    <row r="105" spans="1:73" ht="20.2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row>
    <row r="106" spans="1:73" ht="20.2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row>
    <row r="107" spans="1:73" ht="20.2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row>
    <row r="108" spans="1:73" ht="20.2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row>
    <row r="109" spans="1:73" ht="20.2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row>
    <row r="110" spans="1:73" ht="20.2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row>
    <row r="111" spans="1:73" ht="20.2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row>
    <row r="112" spans="1:73" ht="20.2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row>
    <row r="113" spans="1:73" ht="20.2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row>
    <row r="114" spans="1:73" ht="20.2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row>
    <row r="115" spans="1:73" ht="20.2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row>
    <row r="116" spans="1:73" ht="20.2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row>
    <row r="117" spans="1:73" ht="20.2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row>
    <row r="118" spans="1:73" ht="20.2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row>
    <row r="119" spans="1:73" ht="20.2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row>
    <row r="120" spans="1:73" ht="20.2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row>
    <row r="121" spans="1:73" ht="20.2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row>
    <row r="122" spans="1:73" ht="20.2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row>
    <row r="123" spans="1:73" ht="20.2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row>
    <row r="124" spans="1:73" ht="20.2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row>
    <row r="125" spans="1:73" ht="20.2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row>
    <row r="126" spans="1:73" ht="20.2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row>
    <row r="127" spans="1:73" ht="20.2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row>
    <row r="128" spans="1:73" ht="20.2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row>
    <row r="129" spans="1:73" ht="20.2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row>
    <row r="130" spans="1:73" ht="20.2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row>
    <row r="131" spans="1:73" ht="20.2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row>
    <row r="132" spans="1:73" ht="20.2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row>
    <row r="133" spans="1:73" ht="20.2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row>
    <row r="134" spans="1:73" ht="20.2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row>
    <row r="135" spans="1:73" ht="20.2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row>
    <row r="136" spans="1:73" ht="20.2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row>
    <row r="137" spans="1:73" ht="20.2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row>
    <row r="138" spans="1:73" ht="20.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row>
    <row r="139" spans="1:73" ht="20.2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row>
    <row r="140" spans="1:73" ht="20.2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row>
    <row r="141" spans="1:73" ht="20.2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row>
    <row r="142" spans="1:73" ht="20.2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row>
    <row r="143" spans="1:73" ht="20.2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row>
    <row r="144" spans="1:73" ht="20.2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row>
    <row r="145" spans="1:73" ht="20.2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row>
    <row r="146" spans="1:73" ht="20.2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row>
    <row r="147" spans="1:73" ht="20.2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row>
    <row r="148" spans="1:73" ht="20.2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row>
    <row r="149" spans="1:73" ht="20.2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row>
    <row r="150" spans="1:73" ht="20.2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row>
    <row r="151" spans="1:73" ht="20.2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row>
    <row r="152" spans="1:73" ht="20.2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row>
    <row r="153" spans="1:73" ht="20.2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row>
    <row r="154" spans="1:73" ht="20.2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row>
    <row r="155" spans="1:73" ht="20.2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row>
    <row r="156" spans="1:73" ht="20.2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row>
    <row r="157" spans="1:73" ht="20.2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row>
    <row r="158" spans="1:73" ht="20.2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row>
    <row r="159" spans="1:73" ht="20.2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row>
    <row r="160" spans="1:73" ht="20.2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row>
    <row r="161" spans="1:73" ht="20.2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row>
    <row r="162" spans="1:73" ht="20.2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row>
    <row r="163" spans="1:73" ht="20.2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row>
    <row r="164" spans="1:73" ht="20.2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row>
    <row r="165" spans="1:73" ht="20.2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row>
    <row r="166" spans="1:73" ht="20.2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row>
    <row r="167" spans="1:73" ht="20.2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row>
    <row r="168" spans="1:73" ht="20.2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row>
    <row r="169" spans="1:73" ht="20.2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row>
    <row r="170" spans="1:73" ht="20.2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row>
    <row r="171" spans="1:73" ht="20.2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row>
    <row r="172" spans="1:73" ht="20.2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row>
    <row r="173" spans="1:73" ht="20.2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row>
    <row r="174" spans="1:73" ht="20.2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row>
    <row r="175" spans="1:73" ht="20.2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row>
    <row r="176" spans="1:73" ht="20.2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row>
    <row r="177" spans="1:73" ht="20.2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row>
    <row r="178" spans="1:73" ht="20.2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row>
    <row r="179" spans="1:73" ht="20.2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row>
    <row r="180" spans="1:73" ht="20.2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row>
    <row r="181" spans="1:73" ht="20.2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row>
    <row r="182" spans="1:73" ht="20.2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row>
    <row r="183" spans="1:73" ht="20.2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row>
    <row r="184" spans="1:73" ht="20.2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row>
    <row r="185" spans="1:73" ht="20.2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row>
    <row r="186" spans="1:73" ht="20.2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row>
    <row r="187" spans="1:73" ht="20.2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row>
    <row r="188" spans="1:73" ht="20.2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row>
    <row r="189" spans="1:73" ht="20.2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row>
    <row r="190" spans="1:73" ht="20.2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row>
    <row r="191" spans="1:73" ht="20.2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row>
    <row r="192" spans="1:73" ht="20.2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row>
    <row r="193" spans="1:73" ht="20.2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row>
    <row r="194" spans="1:73" ht="20.2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row>
    <row r="195" spans="1:73" ht="20.2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row>
    <row r="196" spans="1:73" ht="20.2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row>
    <row r="197" spans="1:73" ht="20.2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row>
    <row r="198" spans="1:73" ht="20.2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row>
    <row r="199" spans="1:73" ht="20.2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row>
    <row r="200" spans="1:73" ht="20.2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row>
    <row r="201" spans="1:73" ht="20.2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row>
    <row r="202" spans="1:73" ht="20.2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row>
    <row r="203" spans="1:73" ht="20.2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row>
    <row r="204" spans="1:73" ht="20.2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row>
    <row r="205" spans="1:73" ht="20.2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row>
    <row r="206" spans="1:73" ht="20.2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row>
    <row r="207" spans="1:73" ht="20.2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row>
    <row r="208" spans="1:73" ht="20.2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row>
    <row r="209" spans="1:73" ht="20.2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row>
    <row r="210" spans="1:73" ht="20.2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row>
    <row r="211" spans="1:73" ht="20.2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row>
    <row r="212" spans="1:73" ht="20.2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row>
    <row r="213" spans="1:73" ht="20.2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row>
    <row r="214" spans="1:73" ht="20.2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row>
    <row r="215" spans="1:73" ht="20.2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row>
    <row r="216" spans="1:73" ht="20.2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row>
    <row r="217" spans="1:73" ht="20.2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row>
    <row r="218" spans="1:73" ht="20.2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row>
    <row r="219" spans="1:73" ht="20.2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row>
    <row r="220" spans="1:73" ht="20.2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row>
    <row r="221" spans="1:73" ht="20.2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row>
    <row r="222" spans="1:73" ht="20.2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row>
    <row r="223" spans="1:73" ht="20.2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row>
    <row r="224" spans="1:73" ht="20.2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row>
    <row r="225" spans="1:73" ht="20.2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row>
    <row r="226" spans="1:73" ht="20.2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row>
    <row r="227" spans="1:73" ht="20.2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row>
    <row r="228" spans="1:73" ht="20.2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row>
    <row r="229" spans="1:73" ht="20.2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row>
    <row r="230" spans="1:73" ht="20.2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row>
    <row r="231" spans="1:73" ht="20.2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row>
    <row r="232" spans="1:73" ht="20.2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row>
    <row r="233" spans="1:73" ht="20.2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row>
    <row r="234" spans="1:73" ht="20.2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row>
    <row r="235" spans="1:73" ht="20.2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row>
    <row r="236" spans="1:73" ht="20.2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row>
    <row r="237" spans="1:73" ht="20.2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row>
    <row r="238" spans="1:73" ht="20.2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row>
    <row r="239" spans="1:73" ht="20.2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row>
    <row r="240" spans="1:73" ht="20.2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row>
    <row r="241" spans="1:73" ht="20.2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row>
    <row r="242" spans="1:73" ht="20.2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row>
    <row r="243" spans="1:73" ht="20.2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row>
    <row r="244" spans="1:73" ht="20.2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row>
    <row r="245" spans="1:73" ht="20.2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row>
    <row r="246" spans="1:73" ht="20.2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row>
    <row r="247" spans="1:73" ht="20.2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row>
    <row r="248" spans="1:73" ht="20.2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row>
    <row r="249" spans="1:73" ht="20.2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row>
    <row r="250" spans="1:73" ht="20.2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row>
    <row r="251" spans="1:73" ht="20.2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row>
    <row r="252" spans="1:73" ht="20.2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row>
    <row r="253" spans="1:73" ht="20.2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row>
    <row r="254" spans="1:73" ht="20.2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row>
    <row r="255" spans="1:73" ht="20.2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row>
    <row r="256" spans="1:73" ht="20.2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row>
    <row r="257" spans="1:73" ht="20.2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row>
    <row r="258" spans="1:73" ht="20.2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row>
    <row r="259" spans="1:73" ht="20.2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row>
    <row r="260" spans="1:73" ht="20.2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row>
    <row r="261" spans="1:73" ht="20.2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row>
    <row r="262" spans="1:73" ht="20.2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row>
    <row r="263" spans="1:73" ht="20.2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row>
    <row r="264" spans="1:73" ht="20.2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row>
    <row r="265" spans="1:73" ht="20.2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row>
    <row r="266" spans="1:73" ht="20.2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row>
    <row r="267" spans="1:73" ht="20.2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row>
    <row r="268" spans="1:73" ht="20.2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row>
    <row r="269" spans="1:73" ht="20.2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row>
    <row r="270" spans="1:73" ht="20.2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row>
    <row r="271" spans="1:73" ht="20.2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row>
    <row r="272" spans="1:73" ht="20.2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row>
    <row r="273" spans="1:73" ht="20.2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row>
    <row r="274" spans="1:73" ht="20.2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row>
    <row r="275" spans="1:73" ht="20.2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row>
    <row r="276" spans="1:73" ht="20.2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row>
    <row r="277" spans="1:73" ht="20.2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row>
    <row r="278" spans="1:73" ht="20.2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row>
    <row r="279" spans="1:73" ht="20.2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row>
    <row r="280" spans="1:73" ht="20.2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row>
    <row r="281" spans="1:73" ht="20.2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row>
    <row r="282" spans="1:73" ht="20.2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row>
    <row r="283" spans="1:73" ht="20.2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row>
    <row r="284" spans="1:73" ht="20.2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row>
    <row r="285" spans="1:73" ht="20.2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row>
    <row r="286" spans="1:73" ht="20.2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row>
    <row r="287" spans="1:73" ht="20.2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row>
    <row r="288" spans="1:73" ht="20.2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row>
    <row r="289" spans="1:73" ht="20.2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row>
    <row r="290" spans="1:73" ht="20.2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row>
    <row r="291" spans="1:73" ht="20.2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row>
    <row r="292" spans="1:73" ht="20.2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row>
    <row r="293" spans="1:73" ht="20.2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row>
    <row r="294" spans="1:73" ht="20.2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row>
    <row r="295" spans="1:73" ht="20.2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row>
    <row r="296" spans="1:73" ht="20.2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row>
    <row r="297" spans="1:73" ht="20.2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row>
    <row r="298" spans="1:73" ht="20.2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row>
    <row r="299" spans="1:73" ht="20.2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row>
    <row r="300" spans="1:73" ht="20.2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row>
    <row r="301" spans="1:73" ht="20.2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row>
    <row r="302" spans="1:73" ht="20.2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row>
    <row r="303" spans="1:73" ht="20.2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row>
    <row r="304" spans="1:73" ht="20.2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row>
    <row r="305" spans="1:73" ht="20.2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row>
    <row r="306" spans="1:73" ht="20.2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row>
    <row r="307" spans="1:73" ht="20.2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row>
    <row r="308" spans="1:73" ht="20.2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row>
    <row r="309" spans="1:73" ht="20.2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row>
    <row r="310" spans="1:73" ht="20.2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row>
    <row r="311" spans="1:73" ht="20.2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row>
    <row r="312" spans="1:73" ht="20.2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row>
    <row r="313" spans="1:73" ht="20.2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row>
    <row r="314" spans="1:73" ht="20.2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row>
    <row r="315" spans="1:73" ht="20.2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row>
    <row r="316" spans="1:73" ht="20.2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row>
    <row r="317" spans="1:73" ht="20.2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row>
    <row r="318" spans="1:73" ht="20.2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row>
    <row r="319" spans="1:73" ht="20.2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row>
    <row r="320" spans="1:73" ht="20.2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row>
    <row r="321" spans="1:73" ht="20.2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row>
    <row r="322" spans="1:73" ht="20.2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row>
    <row r="323" spans="1:73" ht="20.2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row>
    <row r="324" spans="1:73" ht="20.2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row>
    <row r="325" spans="1:73" ht="20.2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row>
    <row r="326" spans="1:73" ht="20.2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row>
    <row r="327" spans="1:73" ht="20.2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row>
    <row r="328" spans="1:73" ht="20.2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row>
    <row r="329" spans="1:73" ht="20.2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row>
    <row r="330" spans="1:73" ht="20.2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row>
    <row r="331" spans="1:73" ht="20.2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row>
    <row r="332" spans="1:73" ht="20.2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row>
    <row r="333" spans="1:73" ht="20.2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row>
    <row r="334" spans="1:73" ht="20.2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row>
    <row r="335" spans="1:73" ht="20.2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row>
    <row r="336" spans="1:73" ht="20.2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row>
    <row r="337" spans="1:73" ht="20.2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row>
    <row r="338" spans="1:73" ht="20.2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row>
    <row r="339" spans="1:73" ht="20.2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row>
    <row r="340" spans="1:73" ht="20.2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row>
    <row r="341" spans="1:73" ht="20.2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row>
    <row r="342" spans="1:73" ht="20.2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row>
    <row r="343" spans="1:73" ht="20.2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row>
    <row r="344" spans="1:73" ht="20.2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row>
    <row r="345" spans="1:73" ht="20.2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row>
    <row r="346" spans="1:73" ht="20.2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row>
    <row r="347" spans="1:73" ht="20.2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row>
    <row r="348" spans="1:73" ht="20.2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row>
    <row r="349" spans="1:73" ht="20.2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row>
    <row r="350" spans="1:73" ht="20.2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row>
    <row r="351" spans="1:73" ht="20.2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row>
    <row r="352" spans="1:73" ht="20.2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row>
    <row r="353" spans="1:73" ht="20.2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row>
    <row r="354" spans="1:73" ht="20.2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row>
    <row r="355" spans="1:73" ht="20.2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row>
    <row r="356" spans="1:73" ht="20.2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row>
    <row r="357" spans="1:73" ht="20.2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row>
    <row r="358" spans="1:73" ht="20.2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row>
    <row r="359" spans="1:73" ht="20.2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row>
    <row r="360" spans="1:73" ht="20.2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row>
    <row r="361" spans="1:73" ht="20.2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row>
    <row r="362" spans="1:73" ht="20.2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row>
    <row r="363" spans="1:73" ht="20.2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row>
    <row r="364" spans="1:73" ht="20.2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row>
    <row r="365" spans="1:73" ht="20.2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row>
    <row r="366" spans="1:73" ht="20.2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row>
    <row r="367" spans="1:73" ht="20.2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row>
    <row r="368" spans="1:73" ht="20.2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row>
    <row r="369" spans="1:73" ht="20.2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row>
    <row r="370" spans="1:73" ht="20.2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row>
    <row r="371" spans="1:73" ht="20.2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row>
    <row r="372" spans="1:73" ht="20.2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row>
    <row r="373" spans="1:73" ht="20.2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row>
    <row r="374" spans="1:73" ht="20.2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row>
    <row r="375" spans="1:73" ht="20.2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row>
    <row r="376" spans="1:73" ht="20.2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row>
    <row r="377" spans="1:73" ht="20.2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row>
    <row r="378" spans="1:73" ht="20.2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row>
    <row r="379" spans="1:73" ht="20.2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row>
    <row r="380" spans="1:73" ht="20.2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row>
    <row r="381" spans="1:73" ht="20.2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row>
    <row r="382" spans="1:73" ht="20.2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row>
    <row r="383" spans="1:73" ht="20.2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row>
    <row r="384" spans="1:73" ht="20.2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row>
    <row r="385" spans="1:73" ht="20.2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row>
    <row r="386" spans="1:73" ht="20.2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row>
    <row r="387" spans="1:73" ht="20.2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row>
    <row r="388" spans="1:73" ht="20.2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row>
    <row r="389" spans="1:73" ht="20.2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row>
    <row r="390" spans="1:73" ht="20.2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row>
    <row r="391" spans="1:73" ht="20.2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row>
    <row r="392" spans="1:73" ht="20.2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row>
    <row r="393" spans="1:73" ht="20.2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row>
    <row r="394" spans="1:73" ht="20.2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row>
    <row r="395" spans="1:73" ht="20.2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row>
    <row r="396" spans="1:73" ht="20.2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row>
    <row r="397" spans="1:73" ht="20.2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row>
    <row r="398" spans="1:73" ht="20.2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row>
    <row r="399" spans="1:73" ht="20.2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row>
    <row r="400" spans="1:73" ht="20.2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row>
    <row r="401" spans="1:73" ht="20.2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row>
    <row r="402" spans="1:73" ht="20.2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row>
    <row r="403" spans="1:73" ht="20.2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row>
    <row r="404" spans="1:73" ht="20.2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row>
    <row r="405" spans="1:73" ht="20.2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row>
    <row r="406" spans="1:73" ht="20.2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row>
    <row r="407" spans="1:73" ht="20.2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row>
    <row r="408" spans="1:73" ht="20.2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row>
    <row r="409" spans="1:73" ht="20.2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row>
    <row r="410" spans="1:73" ht="20.2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row>
    <row r="411" spans="1:73" ht="20.2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row>
    <row r="412" spans="1:73" ht="20.2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row>
    <row r="413" spans="1:73" ht="20.2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row>
    <row r="414" spans="1:73" ht="20.2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row>
    <row r="415" spans="1:73" ht="20.2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row>
    <row r="416" spans="1:73" ht="20.2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row>
    <row r="417" spans="1:73" ht="20.2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row>
    <row r="418" spans="1:73" ht="20.2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row>
    <row r="419" spans="1:73" ht="20.2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row>
    <row r="420" spans="1:73" ht="20.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row>
    <row r="421" spans="1:73" ht="20.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row>
    <row r="422" spans="1:73" ht="20.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row>
    <row r="423" spans="1:73" ht="20.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row>
    <row r="424" spans="1:73" ht="20.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row>
    <row r="425" spans="1:73" ht="20.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row>
    <row r="426" spans="1:73" ht="20.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row>
    <row r="427" spans="1:73" ht="20.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row>
    <row r="428" spans="1:73" ht="20.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row>
    <row r="429" spans="1:73" ht="20.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row>
    <row r="430" spans="1:73" ht="20.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row>
    <row r="431" spans="1:73" ht="20.2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row>
    <row r="432" spans="1:73" ht="20.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row>
    <row r="433" spans="1:73" ht="20.2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row>
    <row r="434" spans="1:73" ht="20.2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row>
    <row r="435" spans="1:73" ht="20.2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row>
    <row r="436" spans="1:73" ht="20.2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row>
    <row r="437" spans="1:73" ht="20.2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row>
    <row r="438" spans="1:73" ht="20.2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row>
    <row r="439" spans="1:73" ht="20.2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row>
    <row r="440" spans="1:73" ht="20.2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row>
    <row r="441" spans="1:73" ht="20.2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row>
    <row r="442" spans="1:73" ht="20.2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row>
    <row r="443" spans="1:73" ht="20.2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row>
    <row r="444" spans="1:73" ht="20.2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row>
    <row r="445" spans="1:73" ht="20.2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row>
    <row r="446" spans="1:73" ht="20.2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row>
    <row r="447" spans="1:73" ht="20.2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row>
    <row r="448" spans="1:73" ht="20.2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row>
    <row r="449" spans="1:73" ht="20.2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row>
    <row r="450" spans="1:73" ht="20.2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row>
    <row r="451" spans="1:73" ht="20.2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row>
    <row r="452" spans="1:73" ht="20.2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row>
    <row r="453" spans="1:73" ht="20.2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row>
    <row r="454" spans="1:73" ht="20.2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row>
    <row r="455" spans="1:73" ht="20.2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row>
    <row r="456" spans="1:73" ht="20.2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row>
    <row r="457" spans="1:73" ht="20.2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row>
    <row r="458" spans="1:73" ht="20.2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row>
    <row r="459" spans="1:73" ht="20.2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row>
    <row r="460" spans="1:73" ht="20.2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row>
    <row r="461" spans="1:73" ht="20.2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row>
    <row r="462" spans="1:73" ht="20.2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row>
    <row r="463" spans="1:73" ht="20.2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row>
    <row r="464" spans="1:73" ht="20.2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row>
    <row r="465" spans="1:73" ht="20.2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row>
    <row r="466" spans="1:73" ht="20.2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row>
    <row r="467" spans="1:73" ht="20.2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row>
    <row r="468" spans="1:73" ht="20.2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row>
    <row r="469" spans="1:73" ht="20.2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row>
    <row r="470" spans="1:73" ht="20.2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row>
    <row r="471" spans="1:73" ht="20.2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row>
    <row r="472" spans="1:73" ht="20.2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row>
    <row r="473" spans="1:73" ht="20.2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row>
    <row r="474" spans="1:73" ht="20.2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row>
    <row r="475" spans="1:73" ht="20.2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row>
    <row r="476" spans="1:73" ht="20.2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row>
    <row r="477" spans="1:73" ht="20.2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row>
    <row r="478" spans="1:73" ht="20.2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row>
    <row r="479" spans="1:73" ht="20.2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row>
    <row r="480" spans="1:73" ht="20.2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row>
    <row r="481" spans="1:73" ht="20.2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row>
    <row r="482" spans="1:73" ht="20.2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row>
    <row r="483" spans="1:73" ht="20.2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row>
    <row r="484" spans="1:73" ht="20.2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row>
    <row r="485" spans="1:73" ht="20.2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row>
    <row r="486" spans="1:73" ht="20.2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row>
    <row r="487" spans="1:73" ht="20.2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row>
    <row r="488" spans="1:73" ht="20.2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row>
    <row r="489" spans="1:73" ht="20.2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row>
    <row r="490" spans="1:73" ht="20.2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row>
    <row r="491" spans="1:73" ht="20.2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row>
    <row r="492" spans="1:73" ht="20.2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row>
    <row r="493" spans="1:73" ht="20.2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row>
    <row r="494" spans="1:73" ht="20.2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row>
    <row r="495" spans="1:73" ht="20.2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row>
    <row r="496" spans="1:73" ht="20.2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row>
    <row r="497" spans="1:73" ht="20.2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row>
    <row r="498" spans="1:73" ht="20.2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row>
    <row r="499" spans="1:73" ht="20.2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row>
    <row r="500" spans="1:73" ht="20.2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row>
    <row r="501" spans="1:73" ht="20.2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row>
    <row r="502" spans="1:73" ht="20.2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row>
    <row r="503" spans="1:73" ht="20.2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row>
    <row r="504" spans="1:73" ht="20.2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row>
    <row r="505" spans="1:73" ht="20.2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row>
    <row r="506" spans="1:73" ht="20.2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row>
    <row r="507" spans="1:73" ht="20.2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row>
    <row r="508" spans="1:73" ht="20.2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row>
    <row r="509" spans="1:73" ht="20.2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row>
    <row r="510" spans="1:73" ht="20.2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row>
    <row r="511" spans="1:73" ht="20.2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row>
    <row r="512" spans="1:73" ht="20.2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row>
    <row r="513" spans="1:73" ht="20.2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row>
    <row r="514" spans="1:73" ht="20.2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row>
    <row r="515" spans="1:73" ht="20.2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row>
    <row r="516" spans="1:73" ht="20.2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row>
    <row r="517" spans="1:73" ht="20.2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row>
    <row r="518" spans="1:73" ht="20.2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row>
    <row r="519" spans="1:73" ht="20.2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row>
    <row r="520" spans="1:73" ht="20.2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row>
    <row r="521" spans="1:73" ht="20.2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row>
    <row r="522" spans="1:73" ht="20.2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row>
    <row r="523" spans="1:73" ht="20.2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row>
    <row r="524" spans="1:73" ht="20.2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row>
    <row r="525" spans="1:73" ht="20.2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row>
    <row r="526" spans="1:73" ht="20.2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row>
    <row r="527" spans="1:73" ht="20.2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row>
    <row r="528" spans="1:73" ht="20.2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row>
    <row r="529" spans="1:73" ht="20.2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row>
    <row r="530" spans="1:73" ht="20.2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row>
    <row r="531" spans="1:73" ht="20.2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row>
    <row r="532" spans="1:73" ht="20.2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row>
    <row r="533" spans="1:73" ht="20.2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row>
    <row r="534" spans="1:73" ht="20.2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row>
    <row r="535" spans="1:73" ht="20.2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row>
    <row r="536" spans="1:73" ht="20.2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row>
    <row r="537" spans="1:73" ht="20.2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row>
    <row r="538" spans="1:73" ht="20.2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row>
    <row r="539" spans="1:73" ht="20.2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row>
    <row r="540" spans="1:73" ht="20.2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row>
    <row r="541" spans="1:73" ht="20.2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row>
    <row r="542" spans="1:73" ht="20.2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row>
    <row r="543" spans="1:73" ht="20.2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row>
    <row r="544" spans="1:73" ht="20.2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row>
    <row r="545" spans="1:73" ht="20.2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row>
    <row r="546" spans="1:73" ht="20.2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row>
    <row r="547" spans="1:73" ht="20.2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row>
    <row r="548" spans="1:73" ht="20.2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row>
    <row r="549" spans="1:73" ht="20.2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row>
    <row r="550" spans="1:73" ht="20.2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row>
    <row r="551" spans="1:73" ht="20.2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row>
    <row r="552" spans="1:73" ht="20.2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row>
    <row r="553" spans="1:73" ht="20.2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row>
    <row r="554" spans="1:73" ht="20.2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row>
    <row r="555" spans="1:73" ht="20.2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row>
    <row r="556" spans="1:73" ht="20.2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row>
    <row r="557" spans="1:73" ht="20.2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row>
    <row r="558" spans="1:73" ht="20.2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row>
    <row r="559" spans="1:73" ht="20.2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row>
    <row r="560" spans="1:73" ht="20.2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row>
    <row r="561" spans="1:73" ht="20.2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row>
    <row r="562" spans="1:73" ht="20.2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row>
    <row r="563" spans="1:73" ht="20.2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row>
    <row r="564" spans="1:73" ht="20.2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row>
    <row r="565" spans="1:73" ht="20.2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row>
    <row r="566" spans="1:73" ht="20.2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row>
    <row r="567" spans="1:73" ht="20.2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row>
    <row r="568" spans="1:73" ht="20.2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row>
    <row r="569" spans="1:73" ht="20.2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row>
    <row r="570" spans="1:73" ht="20.2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row>
    <row r="571" spans="1:73" ht="20.2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row>
    <row r="572" spans="1:73" ht="20.2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row>
    <row r="573" spans="1:73" ht="20.2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row>
    <row r="574" spans="1:73" ht="20.2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row>
    <row r="575" spans="1:73" ht="20.2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row>
    <row r="576" spans="1:73" ht="20.2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row>
    <row r="577" spans="1:73" ht="20.2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row>
    <row r="578" spans="1:73" ht="20.2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row>
    <row r="579" spans="1:73" ht="20.2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row>
    <row r="580" spans="1:73" ht="20.2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row>
    <row r="581" spans="1:73" ht="20.2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row>
    <row r="582" spans="1:73" ht="20.2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row>
    <row r="583" spans="1:73" ht="20.2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row>
    <row r="584" spans="1:73" ht="20.2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row>
    <row r="585" spans="1:73" ht="20.2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row>
    <row r="586" spans="1:73" ht="20.2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row>
    <row r="587" spans="1:73" ht="20.2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row>
    <row r="588" spans="1:73" ht="20.2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row>
    <row r="589" spans="1:73" ht="20.2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row>
    <row r="590" spans="1:73" ht="20.2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row>
    <row r="591" spans="1:73" ht="20.2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row>
    <row r="592" spans="1:73" ht="20.2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row>
    <row r="593" spans="1:73" ht="20.2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row>
    <row r="594" spans="1:73" ht="20.2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row>
    <row r="595" spans="1:73" ht="20.2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row>
    <row r="596" spans="1:73" ht="20.2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row>
    <row r="597" spans="1:73" ht="20.2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row>
    <row r="598" spans="1:73" ht="20.2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row>
    <row r="599" spans="1:73" ht="20.2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row>
    <row r="600" spans="1:73" ht="20.2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row>
    <row r="601" spans="1:73" ht="20.2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row>
    <row r="602" spans="1:73" ht="20.2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row>
    <row r="603" spans="1:73" ht="20.2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row>
    <row r="604" spans="1:73" ht="20.2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row>
    <row r="605" spans="1:73" ht="20.2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row>
    <row r="606" spans="1:73" ht="20.2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row>
    <row r="607" spans="1:73" ht="20.2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row>
    <row r="608" spans="1:73" ht="20.2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row>
    <row r="609" spans="1:73" ht="20.2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row>
    <row r="610" spans="1:73" ht="20.2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row>
    <row r="611" spans="1:73" ht="20.2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row>
    <row r="612" spans="1:73" ht="20.2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row>
    <row r="613" spans="1:73" ht="20.2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row>
    <row r="614" spans="1:73" ht="20.2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row>
    <row r="615" spans="1:73" ht="20.2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row>
    <row r="616" spans="1:73" ht="20.2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row>
    <row r="617" spans="1:73" ht="20.2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row>
    <row r="618" spans="1:73" ht="20.2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row>
    <row r="619" spans="1:73" ht="20.2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row>
    <row r="620" spans="1:73" ht="20.2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row>
    <row r="621" spans="1:73" ht="20.2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row>
    <row r="622" spans="1:73" ht="20.2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row>
    <row r="623" spans="1:73" ht="20.2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row>
    <row r="624" spans="1:73" ht="20.2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row>
    <row r="625" spans="1:73" ht="20.2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row>
    <row r="626" spans="1:73" ht="20.2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row>
    <row r="627" spans="1:73" ht="20.2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row>
    <row r="628" spans="1:73" ht="20.2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row>
    <row r="629" spans="1:73" ht="20.2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row>
    <row r="630" spans="1:73" ht="20.2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row>
    <row r="631" spans="1:73" ht="20.2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row>
    <row r="632" spans="1:73" ht="20.2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row>
    <row r="633" spans="1:73" ht="20.2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row>
    <row r="634" spans="1:73" ht="20.2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row>
    <row r="635" spans="1:73" ht="20.2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row>
    <row r="636" spans="1:73" ht="20.2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row>
    <row r="637" spans="1:73" ht="20.2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row>
    <row r="638" spans="1:73" ht="20.2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row>
    <row r="639" spans="1:73" ht="20.2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row>
    <row r="640" spans="1:73" ht="20.2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row>
    <row r="641" spans="1:73" ht="20.2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row>
    <row r="642" spans="1:73" ht="20.2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row>
    <row r="643" spans="1:73" ht="20.2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row>
    <row r="644" spans="1:73" ht="20.2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row>
    <row r="645" spans="1:73" ht="20.2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row>
    <row r="646" spans="1:73" ht="20.2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row>
    <row r="647" spans="1:73" ht="20.2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row>
    <row r="648" spans="1:73" ht="20.2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row>
    <row r="649" spans="1:73" ht="20.2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row>
    <row r="650" spans="1:73" ht="20.2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row>
    <row r="651" spans="1:73" ht="20.2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row>
    <row r="652" spans="1:73" ht="20.2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row>
    <row r="653" spans="1:73" ht="20.2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row>
    <row r="654" spans="1:73" ht="20.2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row>
    <row r="655" spans="1:73" ht="20.2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row>
    <row r="656" spans="1:73" ht="20.2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row>
    <row r="657" spans="1:73" ht="20.2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row>
    <row r="658" spans="1:73" ht="20.2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row>
    <row r="659" spans="1:73" ht="20.2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row>
    <row r="660" spans="1:73" ht="20.2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row>
    <row r="661" spans="1:73" ht="20.2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row>
    <row r="662" spans="1:73" ht="20.2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row>
    <row r="663" spans="1:73" ht="20.2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row>
    <row r="664" spans="1:73" ht="20.2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row>
    <row r="665" spans="1:73" ht="20.2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row>
    <row r="666" spans="1:73" ht="20.2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row>
    <row r="667" spans="1:73" ht="20.2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row>
    <row r="668" spans="1:73" ht="20.2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row>
    <row r="669" spans="1:73" ht="20.2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row>
    <row r="670" spans="1:73" ht="20.2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row>
    <row r="671" spans="1:73" ht="20.2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row>
    <row r="672" spans="1:73" ht="20.2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row>
    <row r="673" spans="1:73" ht="20.2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row>
    <row r="674" spans="1:73" ht="20.2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row>
    <row r="675" spans="1:73" ht="20.2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row>
    <row r="676" spans="1:73" ht="20.2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row>
    <row r="677" spans="1:73" ht="20.2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row>
    <row r="678" spans="1:73" ht="20.2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row>
    <row r="679" spans="1:73" ht="20.2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row>
    <row r="680" spans="1:73" ht="20.2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row>
    <row r="681" spans="1:73" ht="20.2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row>
    <row r="682" spans="1:73" ht="20.2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row>
    <row r="683" spans="1:73" ht="20.2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row>
    <row r="684" spans="1:73" ht="20.2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row>
    <row r="685" spans="1:73" ht="20.2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row>
    <row r="686" spans="1:73" ht="20.2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row>
    <row r="687" spans="1:73" ht="20.2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row>
    <row r="688" spans="1:73" ht="20.2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row>
    <row r="689" spans="1:73" ht="20.2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row>
    <row r="690" spans="1:73" ht="20.2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row>
    <row r="691" spans="1:73" ht="20.2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row>
    <row r="692" spans="1:73" ht="20.2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row>
    <row r="693" spans="1:73" ht="20.2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row>
    <row r="694" spans="1:73" ht="20.2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row>
    <row r="695" spans="1:73" ht="20.2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row>
    <row r="696" spans="1:73" ht="20.2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row>
    <row r="697" spans="1:73" ht="20.2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row>
    <row r="698" spans="1:73" ht="20.2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row>
    <row r="699" spans="1:73" ht="20.2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row>
    <row r="700" spans="1:73" ht="20.2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row>
    <row r="701" spans="1:73" ht="20.2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row>
    <row r="702" spans="1:73" ht="20.2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row>
    <row r="703" spans="1:73" ht="20.2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row>
    <row r="704" spans="1:73" ht="20.2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row>
    <row r="705" spans="1:73" ht="20.2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row>
    <row r="706" spans="1:73" ht="20.2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row>
    <row r="707" spans="1:73" ht="20.2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row>
    <row r="708" spans="1:73" ht="20.2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row>
    <row r="709" spans="1:73" ht="20.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row>
    <row r="710" spans="1:73" ht="20.2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row>
    <row r="711" spans="1:73" ht="20.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row>
    <row r="712" spans="1:73" ht="20.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row>
    <row r="713" spans="1:73" ht="20.2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row>
    <row r="714" spans="1:73" ht="20.2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row>
    <row r="715" spans="1:73" ht="20.2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row>
    <row r="716" spans="1:73" ht="20.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row>
    <row r="717" spans="1:73" ht="20.2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row>
    <row r="718" spans="1:73" ht="20.2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row>
    <row r="719" spans="1:73" ht="20.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row>
    <row r="720" spans="1:73" ht="20.2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row>
    <row r="721" spans="1:73" ht="20.2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row>
    <row r="722" spans="1:73" ht="20.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row>
    <row r="723" spans="1:73" ht="20.2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row>
    <row r="724" spans="1:73" ht="20.2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row>
    <row r="725" spans="1:73" ht="20.2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row>
    <row r="726" spans="1:73" ht="20.2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row>
    <row r="727" spans="1:73" ht="20.2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row>
    <row r="728" spans="1:73" ht="20.2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row>
    <row r="729" spans="1:73" ht="20.2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row>
    <row r="730" spans="1:73" ht="20.2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row>
    <row r="731" spans="1:73" ht="20.2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row>
    <row r="732" spans="1:73" ht="20.2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row>
    <row r="733" spans="1:73" ht="20.2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row>
    <row r="734" spans="1:73" ht="20.2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row>
    <row r="735" spans="1:73" ht="20.2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row>
    <row r="736" spans="1:73" ht="20.2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row>
    <row r="737" spans="1:73" ht="20.2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row>
    <row r="738" spans="1:73" ht="20.2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row>
    <row r="739" spans="1:73" ht="20.2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row>
    <row r="740" spans="1:73" ht="20.2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row>
    <row r="741" spans="1:73" ht="20.2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row>
    <row r="742" spans="1:73" ht="20.2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row>
    <row r="743" spans="1:73" ht="20.2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row>
    <row r="744" spans="1:73" ht="20.2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row>
    <row r="745" spans="1:73" ht="20.2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row>
    <row r="746" spans="1:73" ht="20.2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row>
    <row r="747" spans="1:73" ht="20.2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row>
    <row r="748" spans="1:73" ht="20.2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row>
    <row r="749" spans="1:73" ht="20.2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row>
    <row r="750" spans="1:73" ht="20.2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row>
    <row r="751" spans="1:73" ht="20.2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row>
    <row r="752" spans="1:73" ht="20.2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row>
    <row r="753" spans="1:73" ht="20.2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row>
    <row r="754" spans="1:73" ht="20.2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row>
    <row r="755" spans="1:73" ht="20.2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row>
    <row r="756" spans="1:73" ht="20.2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row>
    <row r="757" spans="1:73" ht="20.2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row>
    <row r="758" spans="1:73" ht="20.2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row>
    <row r="759" spans="1:73" ht="20.2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row>
    <row r="760" spans="1:73" ht="20.2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row>
    <row r="761" spans="1:73" ht="20.2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row>
    <row r="762" spans="1:73" ht="20.2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row>
    <row r="763" spans="1:73" ht="20.2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row>
    <row r="764" spans="1:73" ht="20.2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row>
    <row r="765" spans="1:73" ht="20.2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row>
    <row r="766" spans="1:73" ht="20.2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row>
    <row r="767" spans="1:73" ht="20.2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row>
    <row r="768" spans="1:73" ht="20.2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row>
    <row r="769" spans="1:73" ht="20.2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row>
    <row r="770" spans="1:73" ht="20.2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row>
    <row r="771" spans="1:73" ht="20.2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row>
    <row r="772" spans="1:73" ht="20.2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row>
    <row r="773" spans="1:73" ht="20.2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row>
    <row r="774" spans="1:73" ht="20.2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row>
    <row r="775" spans="1:73" ht="20.2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row>
    <row r="776" spans="1:73" ht="20.2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row>
    <row r="777" spans="1:73" ht="20.2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row>
    <row r="778" spans="1:73" ht="20.2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row>
    <row r="779" spans="1:73" ht="20.2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row>
    <row r="780" spans="1:73" ht="20.2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row>
    <row r="781" spans="1:73" ht="20.2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row>
    <row r="782" spans="1:73" ht="20.2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row>
    <row r="783" spans="1:73" ht="20.2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row>
    <row r="784" spans="1:73" ht="20.2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row>
    <row r="785" spans="1:73" ht="20.2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row>
    <row r="786" spans="1:73" ht="20.2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row>
    <row r="787" spans="1:73" ht="20.2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row>
    <row r="788" spans="1:73" ht="20.2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row>
    <row r="789" spans="1:73" ht="20.2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row>
    <row r="790" spans="1:73" ht="20.2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row>
    <row r="791" spans="1:73" ht="20.2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row>
    <row r="792" spans="1:73" ht="20.2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row>
    <row r="793" spans="1:73" ht="20.2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row>
    <row r="794" spans="1:73" ht="20.2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row>
    <row r="795" spans="1:73" ht="20.2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row>
    <row r="796" spans="1:73" ht="20.2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row>
    <row r="797" spans="1:73" ht="20.2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row>
    <row r="798" spans="1:73" ht="20.2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row>
    <row r="799" spans="1:73" ht="20.2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row>
    <row r="800" spans="1:73" ht="20.2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row>
    <row r="801" spans="1:73" ht="20.2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row>
    <row r="802" spans="1:73" ht="20.2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row>
    <row r="803" spans="1:73" ht="20.2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row>
    <row r="804" spans="1:73" ht="20.2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row>
    <row r="805" spans="1:73" ht="20.2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row>
    <row r="806" spans="1:73" ht="20.2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row>
    <row r="807" spans="1:73" ht="20.2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row>
    <row r="808" spans="1:73" ht="20.2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row>
    <row r="809" spans="1:73" ht="20.2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row>
    <row r="810" spans="1:73" ht="20.2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row>
    <row r="811" spans="1:73" ht="20.2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row>
    <row r="812" spans="1:73" ht="20.2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row>
    <row r="813" spans="1:73" ht="20.2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row>
    <row r="814" spans="1:73" ht="20.2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row>
    <row r="815" spans="1:73" ht="20.2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row>
    <row r="816" spans="1:73" ht="20.2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row>
    <row r="817" spans="1:73" ht="20.2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row>
    <row r="818" spans="1:73" ht="20.2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row>
    <row r="819" spans="1:73" ht="20.2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row>
    <row r="820" spans="1:73" ht="20.2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row>
    <row r="821" spans="1:73" ht="20.2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row>
    <row r="822" spans="1:73" ht="20.2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row>
    <row r="823" spans="1:73" ht="20.2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row>
    <row r="824" spans="1:73" ht="20.2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row>
    <row r="825" spans="1:73" ht="20.2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row>
    <row r="826" spans="1:73" ht="20.2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row>
    <row r="827" spans="1:73" ht="20.2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row>
    <row r="828" spans="1:73" ht="20.2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row>
    <row r="829" spans="1:73" ht="20.2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row>
    <row r="830" spans="1:73" ht="20.2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row>
    <row r="831" spans="1:73" ht="20.2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row>
    <row r="832" spans="1:73" ht="20.2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row>
    <row r="833" spans="1:73" ht="20.2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row>
    <row r="834" spans="1:73" ht="20.2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row>
    <row r="835" spans="1:73" ht="20.2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row>
    <row r="836" spans="1:73" ht="20.2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row>
    <row r="837" spans="1:73" ht="20.2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row>
    <row r="838" spans="1:73" ht="20.2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row>
    <row r="839" spans="1:73" ht="20.2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row>
    <row r="840" spans="1:73" ht="20.2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row>
    <row r="841" spans="1:73" ht="20.2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row>
    <row r="842" spans="1:73" ht="20.2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row>
    <row r="843" spans="1:73" ht="20.2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row>
    <row r="844" spans="1:73" ht="20.2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row>
    <row r="845" spans="1:73" ht="20.2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row>
    <row r="846" spans="1:73" ht="20.2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row>
    <row r="847" spans="1:73" ht="20.2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row>
    <row r="848" spans="1:73" ht="20.2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row>
    <row r="849" spans="1:73" ht="20.2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row>
    <row r="850" spans="1:73" ht="20.2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row>
    <row r="851" spans="1:73" ht="20.2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row>
    <row r="852" spans="1:73" ht="20.2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row>
    <row r="853" spans="1:73" ht="20.2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row>
    <row r="854" spans="1:73" ht="20.2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row>
    <row r="855" spans="1:73" ht="20.2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row>
    <row r="856" spans="1:73" ht="20.2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row>
    <row r="857" spans="1:73" ht="20.2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row>
    <row r="858" spans="1:73" ht="20.2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row>
    <row r="859" spans="1:73" ht="20.2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row>
    <row r="860" spans="1:73" ht="20.2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row>
    <row r="861" spans="1:73" ht="20.2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row>
    <row r="862" spans="1:73" ht="20.2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row>
    <row r="863" spans="1:73" ht="20.2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row>
    <row r="864" spans="1:73" ht="20.2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row>
    <row r="865" spans="1:73" ht="20.2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row>
    <row r="866" spans="1:73" ht="20.2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row>
    <row r="867" spans="1:73" ht="20.2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row>
    <row r="868" spans="1:73" ht="20.2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row>
    <row r="869" spans="1:73" ht="20.2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row>
    <row r="870" spans="1:73" ht="20.2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row>
    <row r="871" spans="1:73" ht="20.2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row>
    <row r="872" spans="1:73" ht="20.2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row>
    <row r="873" spans="1:73" ht="20.2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row>
    <row r="874" spans="1:73" ht="20.2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row>
    <row r="875" spans="1:73" ht="20.2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row>
    <row r="876" spans="1:73" ht="20.2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row>
    <row r="877" spans="1:73" ht="20.2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row>
    <row r="878" spans="1:73" ht="20.2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row>
    <row r="879" spans="1:73" ht="20.2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row>
    <row r="880" spans="1:73" ht="20.2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row>
    <row r="881" spans="1:73" ht="20.2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row>
    <row r="882" spans="1:73" ht="20.2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row>
    <row r="883" spans="1:73" ht="20.2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row>
    <row r="884" spans="1:73" ht="20.2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row>
    <row r="885" spans="1:73" ht="20.2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row>
    <row r="886" spans="1:73" ht="20.2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row>
    <row r="887" spans="1:73" ht="20.2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row>
    <row r="888" spans="1:73" ht="20.2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row>
    <row r="889" spans="1:73" ht="20.2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row>
    <row r="890" spans="1:73" ht="20.2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row>
    <row r="891" spans="1:73" ht="20.2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row>
    <row r="892" spans="1:73" ht="20.2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row>
    <row r="893" spans="1:73" ht="20.2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row>
    <row r="894" spans="1:73" ht="20.2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row>
    <row r="895" spans="1:73" ht="20.2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row>
    <row r="896" spans="1:73" ht="20.2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row>
    <row r="897" spans="1:73" ht="20.2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row>
    <row r="898" spans="1:73" ht="20.2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row>
    <row r="899" spans="1:73" ht="20.2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row>
    <row r="900" spans="1:73" ht="20.2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row>
    <row r="901" spans="1:73" ht="20.2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row>
    <row r="902" spans="1:73" ht="20.2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row>
    <row r="903" spans="1:73" ht="20.2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row>
    <row r="904" spans="1:73" ht="20.2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row>
    <row r="905" spans="1:73" ht="20.2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row>
    <row r="906" spans="1:73" ht="20.2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row>
    <row r="907" spans="1:73" ht="20.2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row>
    <row r="908" spans="1:73" ht="20.2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row>
    <row r="909" spans="1:73" ht="20.2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row>
    <row r="910" spans="1:73" ht="20.2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row>
    <row r="911" spans="1:73" ht="20.2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row>
    <row r="912" spans="1:73" ht="20.2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row>
    <row r="913" spans="1:73" ht="20.2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row>
    <row r="914" spans="1:73" ht="20.2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row>
    <row r="915" spans="1:73" ht="20.2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row>
    <row r="916" spans="1:73" ht="20.2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row>
    <row r="917" spans="1:73" ht="20.2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row>
    <row r="918" spans="1:73" ht="20.2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row>
    <row r="919" spans="1:73" ht="20.2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row>
    <row r="920" spans="1:73" ht="20.2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row>
    <row r="921" spans="1:73" ht="20.2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row>
    <row r="922" spans="1:73" ht="20.2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row>
    <row r="923" spans="1:73" ht="20.2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row>
    <row r="924" spans="1:73" ht="20.2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row>
    <row r="925" spans="1:73" ht="20.2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row>
    <row r="926" spans="1:73" ht="20.2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row>
    <row r="927" spans="1:73" ht="20.2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row>
    <row r="928" spans="1:73" ht="20.2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row>
    <row r="929" spans="1:73" ht="20.2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row>
    <row r="930" spans="1:73" ht="20.2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row>
    <row r="931" spans="1:73" ht="20.2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row>
    <row r="932" spans="1:73" ht="20.2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row>
    <row r="933" spans="1:73" ht="20.2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row>
    <row r="934" spans="1:73" ht="20.2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row>
    <row r="935" spans="1:73" ht="20.2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row>
    <row r="936" spans="1:73" ht="20.2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row>
    <row r="937" spans="1:73" ht="20.2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row>
    <row r="938" spans="1:73" ht="20.2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row>
    <row r="939" spans="1:73" ht="20.2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row>
    <row r="940" spans="1:73" ht="20.2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row>
    <row r="941" spans="1:73" ht="20.2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row>
    <row r="942" spans="1:73" ht="20.2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row>
    <row r="943" spans="1:73" ht="20.2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row>
    <row r="944" spans="1:73" ht="20.2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row>
    <row r="945" spans="1:73" ht="20.2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row>
    <row r="946" spans="1:73" ht="20.2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row>
    <row r="947" spans="1:73" ht="20.2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row>
    <row r="948" spans="1:73" ht="20.2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row>
    <row r="949" spans="1:73" ht="20.2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row>
    <row r="950" spans="1:73" ht="20.2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row>
    <row r="951" spans="1:73" ht="20.2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row>
    <row r="952" spans="1:73" ht="20.2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row>
    <row r="953" spans="1:73" ht="20.2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row>
    <row r="954" spans="1:73" ht="20.2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row>
    <row r="955" spans="1:73" ht="20.2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row>
    <row r="956" spans="1:73" ht="20.2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row>
    <row r="957" spans="1:73" ht="20.2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row>
    <row r="958" spans="1:73" ht="20.2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row>
    <row r="959" spans="1:73" ht="20.2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row>
    <row r="960" spans="1:73" ht="20.2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row>
    <row r="961" spans="1:73" ht="20.2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row>
    <row r="962" spans="1:73" ht="20.2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row>
    <row r="963" spans="1:73" ht="20.2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row>
    <row r="964" spans="1:73" ht="20.2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row>
    <row r="965" spans="1:73" ht="20.2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row>
    <row r="966" spans="1:73" ht="20.2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row>
    <row r="967" spans="1:73" ht="20.2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row>
    <row r="968" spans="1:73" ht="20.2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row>
    <row r="969" spans="1:73" ht="20.2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row>
    <row r="970" spans="1:73" ht="20.2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row>
    <row r="971" spans="1:73" ht="20.2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row>
    <row r="972" spans="1:73" ht="20.2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row>
    <row r="973" spans="1:73" ht="20.2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row>
    <row r="974" spans="1:73" ht="20.2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row>
    <row r="975" spans="1:73" ht="20.2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row>
    <row r="976" spans="1:73" ht="20.2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row>
    <row r="977" spans="1:73" ht="20.2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row>
    <row r="978" spans="1:73" ht="20.2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row>
    <row r="979" spans="1:73" ht="20.2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row>
    <row r="980" spans="1:73" ht="20.2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row>
    <row r="981" spans="1:73" ht="20.2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row>
    <row r="982" spans="1:73" ht="20.2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row>
    <row r="983" spans="1:73" ht="20.2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row>
    <row r="984" spans="1:73" ht="20.2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row>
    <row r="985" spans="1:73" ht="20.2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row>
    <row r="986" spans="1:73" ht="20.2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row>
    <row r="987" spans="1:73" ht="20.2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row>
    <row r="988" spans="1:73" ht="20.2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row>
    <row r="989" spans="1:73" ht="20.2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row>
    <row r="990" spans="1:73" ht="20.2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row>
    <row r="991" spans="1:73" ht="20.2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row>
    <row r="992" spans="1:73" ht="20.2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row>
    <row r="993" spans="1:73" ht="20.2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row>
    <row r="994" spans="1:73" ht="20.2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row>
    <row r="995" spans="1:73" ht="20.2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row>
    <row r="996" spans="1:73" ht="20.2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row>
    <row r="997" spans="1:73" ht="20.2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row>
    <row r="998" spans="1:73" ht="20.2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row>
    <row r="999" spans="1:73" ht="20.2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row>
    <row r="1000" spans="1:73" ht="20.2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row>
  </sheetData>
  <mergeCells count="243">
    <mergeCell ref="AP1:BE1"/>
    <mergeCell ref="Z2:AA2"/>
    <mergeCell ref="AC2:AD2"/>
    <mergeCell ref="AG2:AH2"/>
    <mergeCell ref="AP2:BE2"/>
    <mergeCell ref="BB3:BE3"/>
    <mergeCell ref="BB4:BE4"/>
    <mergeCell ref="AX6:AY6"/>
    <mergeCell ref="BB6:BC6"/>
    <mergeCell ref="BB8:BC8"/>
    <mergeCell ref="BB10:BD10"/>
    <mergeCell ref="AO12:AQ12"/>
    <mergeCell ref="BB12:BD12"/>
    <mergeCell ref="AU14:AW14"/>
    <mergeCell ref="AY14:BA14"/>
    <mergeCell ref="BC14:BD14"/>
    <mergeCell ref="S17:AW17"/>
    <mergeCell ref="S18:Y18"/>
    <mergeCell ref="Z18:AF18"/>
    <mergeCell ref="AG18:AM18"/>
    <mergeCell ref="AN18:AT18"/>
    <mergeCell ref="AU18:AW18"/>
    <mergeCell ref="P22:R22"/>
    <mergeCell ref="AX22:AY22"/>
    <mergeCell ref="AZ22:BA22"/>
    <mergeCell ref="P23:R23"/>
    <mergeCell ref="AX23:AY23"/>
    <mergeCell ref="AZ23:BA23"/>
    <mergeCell ref="P24:R24"/>
    <mergeCell ref="AX24:AY24"/>
    <mergeCell ref="AZ24:BA24"/>
    <mergeCell ref="P25:R25"/>
    <mergeCell ref="AX25:AY25"/>
    <mergeCell ref="AZ25:BA25"/>
    <mergeCell ref="P26:R26"/>
    <mergeCell ref="AX26:AY26"/>
    <mergeCell ref="AZ26:BA26"/>
    <mergeCell ref="P27:R27"/>
    <mergeCell ref="AX27:AY27"/>
    <mergeCell ref="AZ27:BA27"/>
    <mergeCell ref="P28:R28"/>
    <mergeCell ref="AX28:AY28"/>
    <mergeCell ref="AZ28:BA28"/>
    <mergeCell ref="P29:R29"/>
    <mergeCell ref="AX29:AY29"/>
    <mergeCell ref="AZ29:BA29"/>
    <mergeCell ref="P30:R30"/>
    <mergeCell ref="AX30:AY30"/>
    <mergeCell ref="AZ30:BA30"/>
    <mergeCell ref="P31:R31"/>
    <mergeCell ref="AX31:AY31"/>
    <mergeCell ref="AZ31:BA31"/>
    <mergeCell ref="P32:R32"/>
    <mergeCell ref="AX32:AY32"/>
    <mergeCell ref="AZ32:BA32"/>
    <mergeCell ref="P33:R33"/>
    <mergeCell ref="AX33:AY33"/>
    <mergeCell ref="AZ33:BA33"/>
    <mergeCell ref="P34:R34"/>
    <mergeCell ref="AX34:AY34"/>
    <mergeCell ref="AZ34:BA34"/>
    <mergeCell ref="P35:R35"/>
    <mergeCell ref="AX35:AY35"/>
    <mergeCell ref="AZ35:BA35"/>
    <mergeCell ref="P36:R36"/>
    <mergeCell ref="AX36:AY36"/>
    <mergeCell ref="AZ36:BA36"/>
    <mergeCell ref="P37:R37"/>
    <mergeCell ref="AX37:AY37"/>
    <mergeCell ref="AZ37:BA37"/>
    <mergeCell ref="P38:R38"/>
    <mergeCell ref="AX38:AY38"/>
    <mergeCell ref="AZ38:BA38"/>
    <mergeCell ref="P39:R39"/>
    <mergeCell ref="AX39:AY39"/>
    <mergeCell ref="AZ39:BA39"/>
    <mergeCell ref="P40:R40"/>
    <mergeCell ref="AX40:AY40"/>
    <mergeCell ref="AZ40:BA40"/>
    <mergeCell ref="P41:R41"/>
    <mergeCell ref="AX41:AY41"/>
    <mergeCell ref="AZ41:BA41"/>
    <mergeCell ref="P42:R42"/>
    <mergeCell ref="AX42:AY42"/>
    <mergeCell ref="AZ42:BA42"/>
    <mergeCell ref="P43:R43"/>
    <mergeCell ref="AX43:AY43"/>
    <mergeCell ref="AZ43:BA43"/>
    <mergeCell ref="P44:R44"/>
    <mergeCell ref="AX44:AY44"/>
    <mergeCell ref="AZ44:BA44"/>
    <mergeCell ref="P45:R45"/>
    <mergeCell ref="AX45:AY45"/>
    <mergeCell ref="AZ45:BA45"/>
    <mergeCell ref="P46:R46"/>
    <mergeCell ref="AX46:AY46"/>
    <mergeCell ref="AZ46:BA46"/>
    <mergeCell ref="P47:R47"/>
    <mergeCell ref="AX47:AY47"/>
    <mergeCell ref="AZ47:BA47"/>
    <mergeCell ref="P48:R48"/>
    <mergeCell ref="AX48:AY48"/>
    <mergeCell ref="AZ48:BA48"/>
    <mergeCell ref="P49:R49"/>
    <mergeCell ref="AX49:AY49"/>
    <mergeCell ref="AZ49:BA49"/>
    <mergeCell ref="P50:R50"/>
    <mergeCell ref="AX50:AY50"/>
    <mergeCell ref="AZ50:BA50"/>
    <mergeCell ref="P51:R51"/>
    <mergeCell ref="AX51:AY51"/>
    <mergeCell ref="AZ51:BA51"/>
    <mergeCell ref="P52:R52"/>
    <mergeCell ref="AX52:AY52"/>
    <mergeCell ref="AZ52:BA52"/>
    <mergeCell ref="P53:R53"/>
    <mergeCell ref="AX53:AY53"/>
    <mergeCell ref="AZ53:BA53"/>
    <mergeCell ref="P54:R54"/>
    <mergeCell ref="AX54:AY54"/>
    <mergeCell ref="AZ54:BA54"/>
    <mergeCell ref="P55:R55"/>
    <mergeCell ref="AX55:AY55"/>
    <mergeCell ref="AZ55:BA55"/>
    <mergeCell ref="P56:R56"/>
    <mergeCell ref="AX56:AY56"/>
    <mergeCell ref="AZ56:BA56"/>
    <mergeCell ref="P57:R57"/>
    <mergeCell ref="AX57:AY57"/>
    <mergeCell ref="AZ57:BA57"/>
    <mergeCell ref="P58:R58"/>
    <mergeCell ref="AX58:AY58"/>
    <mergeCell ref="AZ58:BA58"/>
    <mergeCell ref="P59:R59"/>
    <mergeCell ref="AX59:AY59"/>
    <mergeCell ref="AZ59:BA59"/>
    <mergeCell ref="P60:R60"/>
    <mergeCell ref="AX60:AY60"/>
    <mergeCell ref="AZ60:BA60"/>
    <mergeCell ref="G62:R62"/>
    <mergeCell ref="AX62:AY62"/>
    <mergeCell ref="AZ62:BA62"/>
    <mergeCell ref="G63:R63"/>
    <mergeCell ref="AX63:AY63"/>
    <mergeCell ref="AZ63:BA63"/>
    <mergeCell ref="G64:R64"/>
    <mergeCell ref="G65:R65"/>
    <mergeCell ref="G66:R66"/>
    <mergeCell ref="L67:R67"/>
    <mergeCell ref="L68:R68"/>
    <mergeCell ref="L69:R69"/>
    <mergeCell ref="L70:R70"/>
    <mergeCell ref="L71:R71"/>
    <mergeCell ref="B17:B21"/>
    <mergeCell ref="C17:E21"/>
    <mergeCell ref="G17:G21"/>
    <mergeCell ref="H17:K21"/>
    <mergeCell ref="L17:O21"/>
    <mergeCell ref="P17:R21"/>
    <mergeCell ref="AX17:AY21"/>
    <mergeCell ref="AZ17:BA21"/>
    <mergeCell ref="BB17:BF21"/>
    <mergeCell ref="B22:B24"/>
    <mergeCell ref="C22:E24"/>
    <mergeCell ref="G22:G24"/>
    <mergeCell ref="H22:K24"/>
    <mergeCell ref="L22:O24"/>
    <mergeCell ref="BB22:BF24"/>
    <mergeCell ref="B25:B27"/>
    <mergeCell ref="C25:E27"/>
    <mergeCell ref="G25:G27"/>
    <mergeCell ref="H25:K27"/>
    <mergeCell ref="L25:O27"/>
    <mergeCell ref="BB25:BF27"/>
    <mergeCell ref="B28:B30"/>
    <mergeCell ref="C28:E30"/>
    <mergeCell ref="G28:G30"/>
    <mergeCell ref="H28:K30"/>
    <mergeCell ref="L28:O30"/>
    <mergeCell ref="BB28:BF30"/>
    <mergeCell ref="B31:B33"/>
    <mergeCell ref="C31:E33"/>
    <mergeCell ref="G31:G33"/>
    <mergeCell ref="H31:K33"/>
    <mergeCell ref="L31:O33"/>
    <mergeCell ref="BB31:BF33"/>
    <mergeCell ref="B34:B36"/>
    <mergeCell ref="C34:E36"/>
    <mergeCell ref="G34:G36"/>
    <mergeCell ref="H34:K36"/>
    <mergeCell ref="L34:O36"/>
    <mergeCell ref="BB34:BF36"/>
    <mergeCell ref="B37:B39"/>
    <mergeCell ref="C37:E39"/>
    <mergeCell ref="G37:G39"/>
    <mergeCell ref="H37:K39"/>
    <mergeCell ref="L37:O39"/>
    <mergeCell ref="BB37:BF39"/>
    <mergeCell ref="B40:B42"/>
    <mergeCell ref="C40:E42"/>
    <mergeCell ref="G40:G42"/>
    <mergeCell ref="H40:K42"/>
    <mergeCell ref="L40:O42"/>
    <mergeCell ref="BB40:BF42"/>
    <mergeCell ref="B43:B45"/>
    <mergeCell ref="C43:E45"/>
    <mergeCell ref="G43:G45"/>
    <mergeCell ref="H43:K45"/>
    <mergeCell ref="L43:O45"/>
    <mergeCell ref="BB43:BF45"/>
    <mergeCell ref="B46:B48"/>
    <mergeCell ref="C46:E48"/>
    <mergeCell ref="G46:G48"/>
    <mergeCell ref="H46:K48"/>
    <mergeCell ref="L46:O48"/>
    <mergeCell ref="BB46:BF48"/>
    <mergeCell ref="B49:B51"/>
    <mergeCell ref="C49:E51"/>
    <mergeCell ref="G49:G51"/>
    <mergeCell ref="H49:K51"/>
    <mergeCell ref="L49:O51"/>
    <mergeCell ref="BB49:BF51"/>
    <mergeCell ref="B52:B54"/>
    <mergeCell ref="C52:E54"/>
    <mergeCell ref="G52:G54"/>
    <mergeCell ref="H52:K54"/>
    <mergeCell ref="L52:O54"/>
    <mergeCell ref="BB52:BF54"/>
    <mergeCell ref="B55:B57"/>
    <mergeCell ref="C55:E57"/>
    <mergeCell ref="G55:G57"/>
    <mergeCell ref="H55:K57"/>
    <mergeCell ref="L55:O57"/>
    <mergeCell ref="BB55:BF57"/>
    <mergeCell ref="B58:B60"/>
    <mergeCell ref="C58:E60"/>
    <mergeCell ref="G58:G60"/>
    <mergeCell ref="H58:K60"/>
    <mergeCell ref="L58:O60"/>
    <mergeCell ref="BB58:BF60"/>
    <mergeCell ref="B67:K71"/>
    <mergeCell ref="BB62:BF71"/>
    <mergeCell ref="AX64:BA71"/>
  </mergeCells>
  <phoneticPr fontId="1" type="Hiragana"/>
  <conditionalFormatting sqref="S24 S62:BA71">
    <cfRule type="expression" dxfId="273" priority="1">
      <formula>INDIRECT(ADDRESS(ROW(),COLUMN()))=TRUNC(INDIRECT(ADDRESS(ROW(),COLUMN())))</formula>
    </cfRule>
  </conditionalFormatting>
  <conditionalFormatting sqref="S23">
    <cfRule type="expression" dxfId="272" priority="2">
      <formula>INDIRECT(ADDRESS(ROW(),COLUMN()))=TRUNC(INDIRECT(ADDRESS(ROW(),COLUMN())))</formula>
    </cfRule>
  </conditionalFormatting>
  <conditionalFormatting sqref="T24:Y24">
    <cfRule type="expression" dxfId="271" priority="3">
      <formula>INDIRECT(ADDRESS(ROW(),COLUMN()))=TRUNC(INDIRECT(ADDRESS(ROW(),COLUMN())))</formula>
    </cfRule>
  </conditionalFormatting>
  <conditionalFormatting sqref="T23:Y23">
    <cfRule type="expression" dxfId="270" priority="4">
      <formula>INDIRECT(ADDRESS(ROW(),COLUMN()))=TRUNC(INDIRECT(ADDRESS(ROW(),COLUMN())))</formula>
    </cfRule>
  </conditionalFormatting>
  <conditionalFormatting sqref="Z24">
    <cfRule type="expression" dxfId="269" priority="5">
      <formula>INDIRECT(ADDRESS(ROW(),COLUMN()))=TRUNC(INDIRECT(ADDRESS(ROW(),COLUMN())))</formula>
    </cfRule>
  </conditionalFormatting>
  <conditionalFormatting sqref="Z23">
    <cfRule type="expression" dxfId="268" priority="6">
      <formula>INDIRECT(ADDRESS(ROW(),COLUMN()))=TRUNC(INDIRECT(ADDRESS(ROW(),COLUMN())))</formula>
    </cfRule>
  </conditionalFormatting>
  <conditionalFormatting sqref="AA24:AF24">
    <cfRule type="expression" dxfId="267" priority="7">
      <formula>INDIRECT(ADDRESS(ROW(),COLUMN()))=TRUNC(INDIRECT(ADDRESS(ROW(),COLUMN())))</formula>
    </cfRule>
  </conditionalFormatting>
  <conditionalFormatting sqref="AA23:AF23">
    <cfRule type="expression" dxfId="266" priority="8">
      <formula>INDIRECT(ADDRESS(ROW(),COLUMN()))=TRUNC(INDIRECT(ADDRESS(ROW(),COLUMN())))</formula>
    </cfRule>
  </conditionalFormatting>
  <conditionalFormatting sqref="AG24">
    <cfRule type="expression" dxfId="265" priority="9">
      <formula>INDIRECT(ADDRESS(ROW(),COLUMN()))=TRUNC(INDIRECT(ADDRESS(ROW(),COLUMN())))</formula>
    </cfRule>
  </conditionalFormatting>
  <conditionalFormatting sqref="AG23">
    <cfRule type="expression" dxfId="264" priority="10">
      <formula>INDIRECT(ADDRESS(ROW(),COLUMN()))=TRUNC(INDIRECT(ADDRESS(ROW(),COLUMN())))</formula>
    </cfRule>
  </conditionalFormatting>
  <conditionalFormatting sqref="AH24:AM24">
    <cfRule type="expression" dxfId="263" priority="11">
      <formula>INDIRECT(ADDRESS(ROW(),COLUMN()))=TRUNC(INDIRECT(ADDRESS(ROW(),COLUMN())))</formula>
    </cfRule>
  </conditionalFormatting>
  <conditionalFormatting sqref="AH23:AM23">
    <cfRule type="expression" dxfId="262" priority="12">
      <formula>INDIRECT(ADDRESS(ROW(),COLUMN()))=TRUNC(INDIRECT(ADDRESS(ROW(),COLUMN())))</formula>
    </cfRule>
  </conditionalFormatting>
  <conditionalFormatting sqref="AN24">
    <cfRule type="expression" dxfId="261" priority="13">
      <formula>INDIRECT(ADDRESS(ROW(),COLUMN()))=TRUNC(INDIRECT(ADDRESS(ROW(),COLUMN())))</formula>
    </cfRule>
  </conditionalFormatting>
  <conditionalFormatting sqref="AN23">
    <cfRule type="expression" dxfId="260" priority="14">
      <formula>INDIRECT(ADDRESS(ROW(),COLUMN()))=TRUNC(INDIRECT(ADDRESS(ROW(),COLUMN())))</formula>
    </cfRule>
  </conditionalFormatting>
  <conditionalFormatting sqref="AO24:AT24">
    <cfRule type="expression" dxfId="259" priority="15">
      <formula>INDIRECT(ADDRESS(ROW(),COLUMN()))=TRUNC(INDIRECT(ADDRESS(ROW(),COLUMN())))</formula>
    </cfRule>
  </conditionalFormatting>
  <conditionalFormatting sqref="AO23:AT23">
    <cfRule type="expression" dxfId="258" priority="16">
      <formula>INDIRECT(ADDRESS(ROW(),COLUMN()))=TRUNC(INDIRECT(ADDRESS(ROW(),COLUMN())))</formula>
    </cfRule>
  </conditionalFormatting>
  <conditionalFormatting sqref="AU24">
    <cfRule type="expression" dxfId="257" priority="17">
      <formula>INDIRECT(ADDRESS(ROW(),COLUMN()))=TRUNC(INDIRECT(ADDRESS(ROW(),COLUMN())))</formula>
    </cfRule>
  </conditionalFormatting>
  <conditionalFormatting sqref="AU23">
    <cfRule type="expression" dxfId="256" priority="18">
      <formula>INDIRECT(ADDRESS(ROW(),COLUMN()))=TRUNC(INDIRECT(ADDRESS(ROW(),COLUMN())))</formula>
    </cfRule>
  </conditionalFormatting>
  <conditionalFormatting sqref="AV24:AW24">
    <cfRule type="expression" dxfId="255" priority="19">
      <formula>INDIRECT(ADDRESS(ROW(),COLUMN()))=TRUNC(INDIRECT(ADDRESS(ROW(),COLUMN())))</formula>
    </cfRule>
  </conditionalFormatting>
  <conditionalFormatting sqref="AV23:AW23">
    <cfRule type="expression" dxfId="254" priority="20">
      <formula>INDIRECT(ADDRESS(ROW(),COLUMN()))=TRUNC(INDIRECT(ADDRESS(ROW(),COLUMN())))</formula>
    </cfRule>
  </conditionalFormatting>
  <conditionalFormatting sqref="AX23:BA24">
    <cfRule type="expression" dxfId="253" priority="21">
      <formula>INDIRECT(ADDRESS(ROW(),COLUMN()))=TRUNC(INDIRECT(ADDRESS(ROW(),COLUMN())))</formula>
    </cfRule>
  </conditionalFormatting>
  <conditionalFormatting sqref="S27">
    <cfRule type="expression" dxfId="252" priority="22">
      <formula>INDIRECT(ADDRESS(ROW(),COLUMN()))=TRUNC(INDIRECT(ADDRESS(ROW(),COLUMN())))</formula>
    </cfRule>
  </conditionalFormatting>
  <conditionalFormatting sqref="S26">
    <cfRule type="expression" dxfId="251" priority="23">
      <formula>INDIRECT(ADDRESS(ROW(),COLUMN()))=TRUNC(INDIRECT(ADDRESS(ROW(),COLUMN())))</formula>
    </cfRule>
  </conditionalFormatting>
  <conditionalFormatting sqref="T27:Y27">
    <cfRule type="expression" dxfId="250" priority="24">
      <formula>INDIRECT(ADDRESS(ROW(),COLUMN()))=TRUNC(INDIRECT(ADDRESS(ROW(),COLUMN())))</formula>
    </cfRule>
  </conditionalFormatting>
  <conditionalFormatting sqref="T26:Y26">
    <cfRule type="expression" dxfId="249" priority="25">
      <formula>INDIRECT(ADDRESS(ROW(),COLUMN()))=TRUNC(INDIRECT(ADDRESS(ROW(),COLUMN())))</formula>
    </cfRule>
  </conditionalFormatting>
  <conditionalFormatting sqref="Z27">
    <cfRule type="expression" dxfId="248" priority="26">
      <formula>INDIRECT(ADDRESS(ROW(),COLUMN()))=TRUNC(INDIRECT(ADDRESS(ROW(),COLUMN())))</formula>
    </cfRule>
  </conditionalFormatting>
  <conditionalFormatting sqref="Z26">
    <cfRule type="expression" dxfId="247" priority="27">
      <formula>INDIRECT(ADDRESS(ROW(),COLUMN()))=TRUNC(INDIRECT(ADDRESS(ROW(),COLUMN())))</formula>
    </cfRule>
  </conditionalFormatting>
  <conditionalFormatting sqref="AA27:AF27">
    <cfRule type="expression" dxfId="246" priority="28">
      <formula>INDIRECT(ADDRESS(ROW(),COLUMN()))=TRUNC(INDIRECT(ADDRESS(ROW(),COLUMN())))</formula>
    </cfRule>
  </conditionalFormatting>
  <conditionalFormatting sqref="AA26:AF26">
    <cfRule type="expression" dxfId="245" priority="29">
      <formula>INDIRECT(ADDRESS(ROW(),COLUMN()))=TRUNC(INDIRECT(ADDRESS(ROW(),COLUMN())))</formula>
    </cfRule>
  </conditionalFormatting>
  <conditionalFormatting sqref="AG27">
    <cfRule type="expression" dxfId="244" priority="30">
      <formula>INDIRECT(ADDRESS(ROW(),COLUMN()))=TRUNC(INDIRECT(ADDRESS(ROW(),COLUMN())))</formula>
    </cfRule>
  </conditionalFormatting>
  <conditionalFormatting sqref="AG26">
    <cfRule type="expression" dxfId="243" priority="31">
      <formula>INDIRECT(ADDRESS(ROW(),COLUMN()))=TRUNC(INDIRECT(ADDRESS(ROW(),COLUMN())))</formula>
    </cfRule>
  </conditionalFormatting>
  <conditionalFormatting sqref="AH27:AM27">
    <cfRule type="expression" dxfId="242" priority="32">
      <formula>INDIRECT(ADDRESS(ROW(),COLUMN()))=TRUNC(INDIRECT(ADDRESS(ROW(),COLUMN())))</formula>
    </cfRule>
  </conditionalFormatting>
  <conditionalFormatting sqref="AH26:AM26">
    <cfRule type="expression" dxfId="241" priority="33">
      <formula>INDIRECT(ADDRESS(ROW(),COLUMN()))=TRUNC(INDIRECT(ADDRESS(ROW(),COLUMN())))</formula>
    </cfRule>
  </conditionalFormatting>
  <conditionalFormatting sqref="AN27">
    <cfRule type="expression" dxfId="240" priority="34">
      <formula>INDIRECT(ADDRESS(ROW(),COLUMN()))=TRUNC(INDIRECT(ADDRESS(ROW(),COLUMN())))</formula>
    </cfRule>
  </conditionalFormatting>
  <conditionalFormatting sqref="AN26">
    <cfRule type="expression" dxfId="239" priority="35">
      <formula>INDIRECT(ADDRESS(ROW(),COLUMN()))=TRUNC(INDIRECT(ADDRESS(ROW(),COLUMN())))</formula>
    </cfRule>
  </conditionalFormatting>
  <conditionalFormatting sqref="AO27:AT27">
    <cfRule type="expression" dxfId="238" priority="36">
      <formula>INDIRECT(ADDRESS(ROW(),COLUMN()))=TRUNC(INDIRECT(ADDRESS(ROW(),COLUMN())))</formula>
    </cfRule>
  </conditionalFormatting>
  <conditionalFormatting sqref="AO26:AT26">
    <cfRule type="expression" dxfId="237" priority="37">
      <formula>INDIRECT(ADDRESS(ROW(),COLUMN()))=TRUNC(INDIRECT(ADDRESS(ROW(),COLUMN())))</formula>
    </cfRule>
  </conditionalFormatting>
  <conditionalFormatting sqref="AU27">
    <cfRule type="expression" dxfId="236" priority="38">
      <formula>INDIRECT(ADDRESS(ROW(),COLUMN()))=TRUNC(INDIRECT(ADDRESS(ROW(),COLUMN())))</formula>
    </cfRule>
  </conditionalFormatting>
  <conditionalFormatting sqref="AU26">
    <cfRule type="expression" dxfId="235" priority="39">
      <formula>INDIRECT(ADDRESS(ROW(),COLUMN()))=TRUNC(INDIRECT(ADDRESS(ROW(),COLUMN())))</formula>
    </cfRule>
  </conditionalFormatting>
  <conditionalFormatting sqref="AV27:AW27">
    <cfRule type="expression" dxfId="234" priority="40">
      <formula>INDIRECT(ADDRESS(ROW(),COLUMN()))=TRUNC(INDIRECT(ADDRESS(ROW(),COLUMN())))</formula>
    </cfRule>
  </conditionalFormatting>
  <conditionalFormatting sqref="AV26:AW26">
    <cfRule type="expression" dxfId="233" priority="41">
      <formula>INDIRECT(ADDRESS(ROW(),COLUMN()))=TRUNC(INDIRECT(ADDRESS(ROW(),COLUMN())))</formula>
    </cfRule>
  </conditionalFormatting>
  <conditionalFormatting sqref="AX26:BA27">
    <cfRule type="expression" dxfId="232" priority="42">
      <formula>INDIRECT(ADDRESS(ROW(),COLUMN()))=TRUNC(INDIRECT(ADDRESS(ROW(),COLUMN())))</formula>
    </cfRule>
  </conditionalFormatting>
  <conditionalFormatting sqref="S30">
    <cfRule type="expression" dxfId="231" priority="43">
      <formula>INDIRECT(ADDRESS(ROW(),COLUMN()))=TRUNC(INDIRECT(ADDRESS(ROW(),COLUMN())))</formula>
    </cfRule>
  </conditionalFormatting>
  <conditionalFormatting sqref="S29">
    <cfRule type="expression" dxfId="230" priority="44">
      <formula>INDIRECT(ADDRESS(ROW(),COLUMN()))=TRUNC(INDIRECT(ADDRESS(ROW(),COLUMN())))</formula>
    </cfRule>
  </conditionalFormatting>
  <conditionalFormatting sqref="T30:Y30">
    <cfRule type="expression" dxfId="229" priority="45">
      <formula>INDIRECT(ADDRESS(ROW(),COLUMN()))=TRUNC(INDIRECT(ADDRESS(ROW(),COLUMN())))</formula>
    </cfRule>
  </conditionalFormatting>
  <conditionalFormatting sqref="T29:Y29">
    <cfRule type="expression" dxfId="228" priority="46">
      <formula>INDIRECT(ADDRESS(ROW(),COLUMN()))=TRUNC(INDIRECT(ADDRESS(ROW(),COLUMN())))</formula>
    </cfRule>
  </conditionalFormatting>
  <conditionalFormatting sqref="Z30">
    <cfRule type="expression" dxfId="227" priority="47">
      <formula>INDIRECT(ADDRESS(ROW(),COLUMN()))=TRUNC(INDIRECT(ADDRESS(ROW(),COLUMN())))</formula>
    </cfRule>
  </conditionalFormatting>
  <conditionalFormatting sqref="Z29">
    <cfRule type="expression" dxfId="226" priority="48">
      <formula>INDIRECT(ADDRESS(ROW(),COLUMN()))=TRUNC(INDIRECT(ADDRESS(ROW(),COLUMN())))</formula>
    </cfRule>
  </conditionalFormatting>
  <conditionalFormatting sqref="AA30:AF30">
    <cfRule type="expression" dxfId="225" priority="49">
      <formula>INDIRECT(ADDRESS(ROW(),COLUMN()))=TRUNC(INDIRECT(ADDRESS(ROW(),COLUMN())))</formula>
    </cfRule>
  </conditionalFormatting>
  <conditionalFormatting sqref="AA29:AF29">
    <cfRule type="expression" dxfId="224" priority="50">
      <formula>INDIRECT(ADDRESS(ROW(),COLUMN()))=TRUNC(INDIRECT(ADDRESS(ROW(),COLUMN())))</formula>
    </cfRule>
  </conditionalFormatting>
  <conditionalFormatting sqref="AG30">
    <cfRule type="expression" dxfId="223" priority="51">
      <formula>INDIRECT(ADDRESS(ROW(),COLUMN()))=TRUNC(INDIRECT(ADDRESS(ROW(),COLUMN())))</formula>
    </cfRule>
  </conditionalFormatting>
  <conditionalFormatting sqref="AG29">
    <cfRule type="expression" dxfId="222" priority="52">
      <formula>INDIRECT(ADDRESS(ROW(),COLUMN()))=TRUNC(INDIRECT(ADDRESS(ROW(),COLUMN())))</formula>
    </cfRule>
  </conditionalFormatting>
  <conditionalFormatting sqref="AH30:AM30">
    <cfRule type="expression" dxfId="221" priority="53">
      <formula>INDIRECT(ADDRESS(ROW(),COLUMN()))=TRUNC(INDIRECT(ADDRESS(ROW(),COLUMN())))</formula>
    </cfRule>
  </conditionalFormatting>
  <conditionalFormatting sqref="AH29:AM29">
    <cfRule type="expression" dxfId="220" priority="54">
      <formula>INDIRECT(ADDRESS(ROW(),COLUMN()))=TRUNC(INDIRECT(ADDRESS(ROW(),COLUMN())))</formula>
    </cfRule>
  </conditionalFormatting>
  <conditionalFormatting sqref="AN30">
    <cfRule type="expression" dxfId="219" priority="55">
      <formula>INDIRECT(ADDRESS(ROW(),COLUMN()))=TRUNC(INDIRECT(ADDRESS(ROW(),COLUMN())))</formula>
    </cfRule>
  </conditionalFormatting>
  <conditionalFormatting sqref="AN29">
    <cfRule type="expression" dxfId="218" priority="56">
      <formula>INDIRECT(ADDRESS(ROW(),COLUMN()))=TRUNC(INDIRECT(ADDRESS(ROW(),COLUMN())))</formula>
    </cfRule>
  </conditionalFormatting>
  <conditionalFormatting sqref="AO30:AT30">
    <cfRule type="expression" dxfId="217" priority="57">
      <formula>INDIRECT(ADDRESS(ROW(),COLUMN()))=TRUNC(INDIRECT(ADDRESS(ROW(),COLUMN())))</formula>
    </cfRule>
  </conditionalFormatting>
  <conditionalFormatting sqref="AO29:AT29">
    <cfRule type="expression" dxfId="216" priority="58">
      <formula>INDIRECT(ADDRESS(ROW(),COLUMN()))=TRUNC(INDIRECT(ADDRESS(ROW(),COLUMN())))</formula>
    </cfRule>
  </conditionalFormatting>
  <conditionalFormatting sqref="AU30">
    <cfRule type="expression" dxfId="215" priority="59">
      <formula>INDIRECT(ADDRESS(ROW(),COLUMN()))=TRUNC(INDIRECT(ADDRESS(ROW(),COLUMN())))</formula>
    </cfRule>
  </conditionalFormatting>
  <conditionalFormatting sqref="AU29">
    <cfRule type="expression" dxfId="214" priority="60">
      <formula>INDIRECT(ADDRESS(ROW(),COLUMN()))=TRUNC(INDIRECT(ADDRESS(ROW(),COLUMN())))</formula>
    </cfRule>
  </conditionalFormatting>
  <conditionalFormatting sqref="AV30:AW30">
    <cfRule type="expression" dxfId="213" priority="61">
      <formula>INDIRECT(ADDRESS(ROW(),COLUMN()))=TRUNC(INDIRECT(ADDRESS(ROW(),COLUMN())))</formula>
    </cfRule>
  </conditionalFormatting>
  <conditionalFormatting sqref="AV29:AW29">
    <cfRule type="expression" dxfId="212" priority="62">
      <formula>INDIRECT(ADDRESS(ROW(),COLUMN()))=TRUNC(INDIRECT(ADDRESS(ROW(),COLUMN())))</formula>
    </cfRule>
  </conditionalFormatting>
  <conditionalFormatting sqref="AX29:BA30">
    <cfRule type="expression" dxfId="211" priority="63">
      <formula>INDIRECT(ADDRESS(ROW(),COLUMN()))=TRUNC(INDIRECT(ADDRESS(ROW(),COLUMN())))</formula>
    </cfRule>
  </conditionalFormatting>
  <conditionalFormatting sqref="S33">
    <cfRule type="expression" dxfId="210" priority="64">
      <formula>INDIRECT(ADDRESS(ROW(),COLUMN()))=TRUNC(INDIRECT(ADDRESS(ROW(),COLUMN())))</formula>
    </cfRule>
  </conditionalFormatting>
  <conditionalFormatting sqref="S32">
    <cfRule type="expression" dxfId="209" priority="65">
      <formula>INDIRECT(ADDRESS(ROW(),COLUMN()))=TRUNC(INDIRECT(ADDRESS(ROW(),COLUMN())))</formula>
    </cfRule>
  </conditionalFormatting>
  <conditionalFormatting sqref="T33:Y33">
    <cfRule type="expression" dxfId="208" priority="66">
      <formula>INDIRECT(ADDRESS(ROW(),COLUMN()))=TRUNC(INDIRECT(ADDRESS(ROW(),COLUMN())))</formula>
    </cfRule>
  </conditionalFormatting>
  <conditionalFormatting sqref="T32:Y32">
    <cfRule type="expression" dxfId="207" priority="67">
      <formula>INDIRECT(ADDRESS(ROW(),COLUMN()))=TRUNC(INDIRECT(ADDRESS(ROW(),COLUMN())))</formula>
    </cfRule>
  </conditionalFormatting>
  <conditionalFormatting sqref="Z33">
    <cfRule type="expression" dxfId="206" priority="68">
      <formula>INDIRECT(ADDRESS(ROW(),COLUMN()))=TRUNC(INDIRECT(ADDRESS(ROW(),COLUMN())))</formula>
    </cfRule>
  </conditionalFormatting>
  <conditionalFormatting sqref="Z32">
    <cfRule type="expression" dxfId="205" priority="69">
      <formula>INDIRECT(ADDRESS(ROW(),COLUMN()))=TRUNC(INDIRECT(ADDRESS(ROW(),COLUMN())))</formula>
    </cfRule>
  </conditionalFormatting>
  <conditionalFormatting sqref="AA33:AF33">
    <cfRule type="expression" dxfId="204" priority="70">
      <formula>INDIRECT(ADDRESS(ROW(),COLUMN()))=TRUNC(INDIRECT(ADDRESS(ROW(),COLUMN())))</formula>
    </cfRule>
  </conditionalFormatting>
  <conditionalFormatting sqref="AA32:AF32">
    <cfRule type="expression" dxfId="203" priority="71">
      <formula>INDIRECT(ADDRESS(ROW(),COLUMN()))=TRUNC(INDIRECT(ADDRESS(ROW(),COLUMN())))</formula>
    </cfRule>
  </conditionalFormatting>
  <conditionalFormatting sqref="AG33">
    <cfRule type="expression" dxfId="202" priority="72">
      <formula>INDIRECT(ADDRESS(ROW(),COLUMN()))=TRUNC(INDIRECT(ADDRESS(ROW(),COLUMN())))</formula>
    </cfRule>
  </conditionalFormatting>
  <conditionalFormatting sqref="AG32">
    <cfRule type="expression" dxfId="201" priority="73">
      <formula>INDIRECT(ADDRESS(ROW(),COLUMN()))=TRUNC(INDIRECT(ADDRESS(ROW(),COLUMN())))</formula>
    </cfRule>
  </conditionalFormatting>
  <conditionalFormatting sqref="AH33:AM33">
    <cfRule type="expression" dxfId="200" priority="74">
      <formula>INDIRECT(ADDRESS(ROW(),COLUMN()))=TRUNC(INDIRECT(ADDRESS(ROW(),COLUMN())))</formula>
    </cfRule>
  </conditionalFormatting>
  <conditionalFormatting sqref="AH32:AM32">
    <cfRule type="expression" dxfId="199" priority="75">
      <formula>INDIRECT(ADDRESS(ROW(),COLUMN()))=TRUNC(INDIRECT(ADDRESS(ROW(),COLUMN())))</formula>
    </cfRule>
  </conditionalFormatting>
  <conditionalFormatting sqref="AN33">
    <cfRule type="expression" dxfId="198" priority="76">
      <formula>INDIRECT(ADDRESS(ROW(),COLUMN()))=TRUNC(INDIRECT(ADDRESS(ROW(),COLUMN())))</formula>
    </cfRule>
  </conditionalFormatting>
  <conditionalFormatting sqref="AN32">
    <cfRule type="expression" dxfId="197" priority="77">
      <formula>INDIRECT(ADDRESS(ROW(),COLUMN()))=TRUNC(INDIRECT(ADDRESS(ROW(),COLUMN())))</formula>
    </cfRule>
  </conditionalFormatting>
  <conditionalFormatting sqref="AO33:AT33">
    <cfRule type="expression" dxfId="196" priority="78">
      <formula>INDIRECT(ADDRESS(ROW(),COLUMN()))=TRUNC(INDIRECT(ADDRESS(ROW(),COLUMN())))</formula>
    </cfRule>
  </conditionalFormatting>
  <conditionalFormatting sqref="AO32:AT32">
    <cfRule type="expression" dxfId="195" priority="79">
      <formula>INDIRECT(ADDRESS(ROW(),COLUMN()))=TRUNC(INDIRECT(ADDRESS(ROW(),COLUMN())))</formula>
    </cfRule>
  </conditionalFormatting>
  <conditionalFormatting sqref="AU33">
    <cfRule type="expression" dxfId="194" priority="80">
      <formula>INDIRECT(ADDRESS(ROW(),COLUMN()))=TRUNC(INDIRECT(ADDRESS(ROW(),COLUMN())))</formula>
    </cfRule>
  </conditionalFormatting>
  <conditionalFormatting sqref="AU32">
    <cfRule type="expression" dxfId="193" priority="81">
      <formula>INDIRECT(ADDRESS(ROW(),COLUMN()))=TRUNC(INDIRECT(ADDRESS(ROW(),COLUMN())))</formula>
    </cfRule>
  </conditionalFormatting>
  <conditionalFormatting sqref="AV33:AW33">
    <cfRule type="expression" dxfId="192" priority="82">
      <formula>INDIRECT(ADDRESS(ROW(),COLUMN()))=TRUNC(INDIRECT(ADDRESS(ROW(),COLUMN())))</formula>
    </cfRule>
  </conditionalFormatting>
  <conditionalFormatting sqref="AV32:AW32">
    <cfRule type="expression" dxfId="191" priority="83">
      <formula>INDIRECT(ADDRESS(ROW(),COLUMN()))=TRUNC(INDIRECT(ADDRESS(ROW(),COLUMN())))</formula>
    </cfRule>
  </conditionalFormatting>
  <conditionalFormatting sqref="AX32:BA33">
    <cfRule type="expression" dxfId="190" priority="84">
      <formula>INDIRECT(ADDRESS(ROW(),COLUMN()))=TRUNC(INDIRECT(ADDRESS(ROW(),COLUMN())))</formula>
    </cfRule>
  </conditionalFormatting>
  <conditionalFormatting sqref="S36">
    <cfRule type="expression" dxfId="189" priority="85">
      <formula>INDIRECT(ADDRESS(ROW(),COLUMN()))=TRUNC(INDIRECT(ADDRESS(ROW(),COLUMN())))</formula>
    </cfRule>
  </conditionalFormatting>
  <conditionalFormatting sqref="S35">
    <cfRule type="expression" dxfId="188" priority="86">
      <formula>INDIRECT(ADDRESS(ROW(),COLUMN()))=TRUNC(INDIRECT(ADDRESS(ROW(),COLUMN())))</formula>
    </cfRule>
  </conditionalFormatting>
  <conditionalFormatting sqref="T36:Y36">
    <cfRule type="expression" dxfId="187" priority="87">
      <formula>INDIRECT(ADDRESS(ROW(),COLUMN()))=TRUNC(INDIRECT(ADDRESS(ROW(),COLUMN())))</formula>
    </cfRule>
  </conditionalFormatting>
  <conditionalFormatting sqref="T35:Y35">
    <cfRule type="expression" dxfId="186" priority="88">
      <formula>INDIRECT(ADDRESS(ROW(),COLUMN()))=TRUNC(INDIRECT(ADDRESS(ROW(),COLUMN())))</formula>
    </cfRule>
  </conditionalFormatting>
  <conditionalFormatting sqref="Z36">
    <cfRule type="expression" dxfId="185" priority="89">
      <formula>INDIRECT(ADDRESS(ROW(),COLUMN()))=TRUNC(INDIRECT(ADDRESS(ROW(),COLUMN())))</formula>
    </cfRule>
  </conditionalFormatting>
  <conditionalFormatting sqref="Z35">
    <cfRule type="expression" dxfId="184" priority="90">
      <formula>INDIRECT(ADDRESS(ROW(),COLUMN()))=TRUNC(INDIRECT(ADDRESS(ROW(),COLUMN())))</formula>
    </cfRule>
  </conditionalFormatting>
  <conditionalFormatting sqref="AA36:AF36">
    <cfRule type="expression" dxfId="183" priority="91">
      <formula>INDIRECT(ADDRESS(ROW(),COLUMN()))=TRUNC(INDIRECT(ADDRESS(ROW(),COLUMN())))</formula>
    </cfRule>
  </conditionalFormatting>
  <conditionalFormatting sqref="AA35:AF35">
    <cfRule type="expression" dxfId="182" priority="92">
      <formula>INDIRECT(ADDRESS(ROW(),COLUMN()))=TRUNC(INDIRECT(ADDRESS(ROW(),COLUMN())))</formula>
    </cfRule>
  </conditionalFormatting>
  <conditionalFormatting sqref="AG36">
    <cfRule type="expression" dxfId="181" priority="93">
      <formula>INDIRECT(ADDRESS(ROW(),COLUMN()))=TRUNC(INDIRECT(ADDRESS(ROW(),COLUMN())))</formula>
    </cfRule>
  </conditionalFormatting>
  <conditionalFormatting sqref="AG35">
    <cfRule type="expression" dxfId="180" priority="94">
      <formula>INDIRECT(ADDRESS(ROW(),COLUMN()))=TRUNC(INDIRECT(ADDRESS(ROW(),COLUMN())))</formula>
    </cfRule>
  </conditionalFormatting>
  <conditionalFormatting sqref="AH36:AM36">
    <cfRule type="expression" dxfId="179" priority="95">
      <formula>INDIRECT(ADDRESS(ROW(),COLUMN()))=TRUNC(INDIRECT(ADDRESS(ROW(),COLUMN())))</formula>
    </cfRule>
  </conditionalFormatting>
  <conditionalFormatting sqref="AH35:AM35">
    <cfRule type="expression" dxfId="178" priority="96">
      <formula>INDIRECT(ADDRESS(ROW(),COLUMN()))=TRUNC(INDIRECT(ADDRESS(ROW(),COLUMN())))</formula>
    </cfRule>
  </conditionalFormatting>
  <conditionalFormatting sqref="AN36">
    <cfRule type="expression" dxfId="177" priority="97">
      <formula>INDIRECT(ADDRESS(ROW(),COLUMN()))=TRUNC(INDIRECT(ADDRESS(ROW(),COLUMN())))</formula>
    </cfRule>
  </conditionalFormatting>
  <conditionalFormatting sqref="AN35">
    <cfRule type="expression" dxfId="176" priority="98">
      <formula>INDIRECT(ADDRESS(ROW(),COLUMN()))=TRUNC(INDIRECT(ADDRESS(ROW(),COLUMN())))</formula>
    </cfRule>
  </conditionalFormatting>
  <conditionalFormatting sqref="AO36:AT36">
    <cfRule type="expression" dxfId="175" priority="99">
      <formula>INDIRECT(ADDRESS(ROW(),COLUMN()))=TRUNC(INDIRECT(ADDRESS(ROW(),COLUMN())))</formula>
    </cfRule>
  </conditionalFormatting>
  <conditionalFormatting sqref="AO35:AT35">
    <cfRule type="expression" dxfId="174" priority="100">
      <formula>INDIRECT(ADDRESS(ROW(),COLUMN()))=TRUNC(INDIRECT(ADDRESS(ROW(),COLUMN())))</formula>
    </cfRule>
  </conditionalFormatting>
  <conditionalFormatting sqref="AU36">
    <cfRule type="expression" dxfId="173" priority="101">
      <formula>INDIRECT(ADDRESS(ROW(),COLUMN()))=TRUNC(INDIRECT(ADDRESS(ROW(),COLUMN())))</formula>
    </cfRule>
  </conditionalFormatting>
  <conditionalFormatting sqref="AU35">
    <cfRule type="expression" dxfId="172" priority="102">
      <formula>INDIRECT(ADDRESS(ROW(),COLUMN()))=TRUNC(INDIRECT(ADDRESS(ROW(),COLUMN())))</formula>
    </cfRule>
  </conditionalFormatting>
  <conditionalFormatting sqref="AV36:AW36">
    <cfRule type="expression" dxfId="171" priority="103">
      <formula>INDIRECT(ADDRESS(ROW(),COLUMN()))=TRUNC(INDIRECT(ADDRESS(ROW(),COLUMN())))</formula>
    </cfRule>
  </conditionalFormatting>
  <conditionalFormatting sqref="AV35:AW35">
    <cfRule type="expression" dxfId="170" priority="104">
      <formula>INDIRECT(ADDRESS(ROW(),COLUMN()))=TRUNC(INDIRECT(ADDRESS(ROW(),COLUMN())))</formula>
    </cfRule>
  </conditionalFormatting>
  <conditionalFormatting sqref="AX35:BA36">
    <cfRule type="expression" dxfId="169" priority="105">
      <formula>INDIRECT(ADDRESS(ROW(),COLUMN()))=TRUNC(INDIRECT(ADDRESS(ROW(),COLUMN())))</formula>
    </cfRule>
  </conditionalFormatting>
  <conditionalFormatting sqref="S39">
    <cfRule type="expression" dxfId="168" priority="106">
      <formula>INDIRECT(ADDRESS(ROW(),COLUMN()))=TRUNC(INDIRECT(ADDRESS(ROW(),COLUMN())))</formula>
    </cfRule>
  </conditionalFormatting>
  <conditionalFormatting sqref="S38">
    <cfRule type="expression" dxfId="167" priority="107">
      <formula>INDIRECT(ADDRESS(ROW(),COLUMN()))=TRUNC(INDIRECT(ADDRESS(ROW(),COLUMN())))</formula>
    </cfRule>
  </conditionalFormatting>
  <conditionalFormatting sqref="T39:Y39">
    <cfRule type="expression" dxfId="166" priority="108">
      <formula>INDIRECT(ADDRESS(ROW(),COLUMN()))=TRUNC(INDIRECT(ADDRESS(ROW(),COLUMN())))</formula>
    </cfRule>
  </conditionalFormatting>
  <conditionalFormatting sqref="T38:Y38">
    <cfRule type="expression" dxfId="165" priority="109">
      <formula>INDIRECT(ADDRESS(ROW(),COLUMN()))=TRUNC(INDIRECT(ADDRESS(ROW(),COLUMN())))</formula>
    </cfRule>
  </conditionalFormatting>
  <conditionalFormatting sqref="Z39">
    <cfRule type="expression" dxfId="164" priority="110">
      <formula>INDIRECT(ADDRESS(ROW(),COLUMN()))=TRUNC(INDIRECT(ADDRESS(ROW(),COLUMN())))</formula>
    </cfRule>
  </conditionalFormatting>
  <conditionalFormatting sqref="Z38">
    <cfRule type="expression" dxfId="163" priority="111">
      <formula>INDIRECT(ADDRESS(ROW(),COLUMN()))=TRUNC(INDIRECT(ADDRESS(ROW(),COLUMN())))</formula>
    </cfRule>
  </conditionalFormatting>
  <conditionalFormatting sqref="AA39:AF39">
    <cfRule type="expression" dxfId="162" priority="112">
      <formula>INDIRECT(ADDRESS(ROW(),COLUMN()))=TRUNC(INDIRECT(ADDRESS(ROW(),COLUMN())))</formula>
    </cfRule>
  </conditionalFormatting>
  <conditionalFormatting sqref="AA38:AF38">
    <cfRule type="expression" dxfId="161" priority="113">
      <formula>INDIRECT(ADDRESS(ROW(),COLUMN()))=TRUNC(INDIRECT(ADDRESS(ROW(),COLUMN())))</formula>
    </cfRule>
  </conditionalFormatting>
  <conditionalFormatting sqref="AG39">
    <cfRule type="expression" dxfId="160" priority="114">
      <formula>INDIRECT(ADDRESS(ROW(),COLUMN()))=TRUNC(INDIRECT(ADDRESS(ROW(),COLUMN())))</formula>
    </cfRule>
  </conditionalFormatting>
  <conditionalFormatting sqref="AG38">
    <cfRule type="expression" dxfId="159" priority="115">
      <formula>INDIRECT(ADDRESS(ROW(),COLUMN()))=TRUNC(INDIRECT(ADDRESS(ROW(),COLUMN())))</formula>
    </cfRule>
  </conditionalFormatting>
  <conditionalFormatting sqref="AH39:AM39">
    <cfRule type="expression" dxfId="158" priority="116">
      <formula>INDIRECT(ADDRESS(ROW(),COLUMN()))=TRUNC(INDIRECT(ADDRESS(ROW(),COLUMN())))</formula>
    </cfRule>
  </conditionalFormatting>
  <conditionalFormatting sqref="AH38:AM38">
    <cfRule type="expression" dxfId="157" priority="117">
      <formula>INDIRECT(ADDRESS(ROW(),COLUMN()))=TRUNC(INDIRECT(ADDRESS(ROW(),COLUMN())))</formula>
    </cfRule>
  </conditionalFormatting>
  <conditionalFormatting sqref="AN39">
    <cfRule type="expression" dxfId="156" priority="118">
      <formula>INDIRECT(ADDRESS(ROW(),COLUMN()))=TRUNC(INDIRECT(ADDRESS(ROW(),COLUMN())))</formula>
    </cfRule>
  </conditionalFormatting>
  <conditionalFormatting sqref="AN38">
    <cfRule type="expression" dxfId="155" priority="119">
      <formula>INDIRECT(ADDRESS(ROW(),COLUMN()))=TRUNC(INDIRECT(ADDRESS(ROW(),COLUMN())))</formula>
    </cfRule>
  </conditionalFormatting>
  <conditionalFormatting sqref="AO39:AT39">
    <cfRule type="expression" dxfId="154" priority="120">
      <formula>INDIRECT(ADDRESS(ROW(),COLUMN()))=TRUNC(INDIRECT(ADDRESS(ROW(),COLUMN())))</formula>
    </cfRule>
  </conditionalFormatting>
  <conditionalFormatting sqref="AO38:AT38">
    <cfRule type="expression" dxfId="153" priority="121">
      <formula>INDIRECT(ADDRESS(ROW(),COLUMN()))=TRUNC(INDIRECT(ADDRESS(ROW(),COLUMN())))</formula>
    </cfRule>
  </conditionalFormatting>
  <conditionalFormatting sqref="AU39">
    <cfRule type="expression" dxfId="152" priority="122">
      <formula>INDIRECT(ADDRESS(ROW(),COLUMN()))=TRUNC(INDIRECT(ADDRESS(ROW(),COLUMN())))</formula>
    </cfRule>
  </conditionalFormatting>
  <conditionalFormatting sqref="AU38">
    <cfRule type="expression" dxfId="151" priority="123">
      <formula>INDIRECT(ADDRESS(ROW(),COLUMN()))=TRUNC(INDIRECT(ADDRESS(ROW(),COLUMN())))</formula>
    </cfRule>
  </conditionalFormatting>
  <conditionalFormatting sqref="AV39:AW39">
    <cfRule type="expression" dxfId="150" priority="124">
      <formula>INDIRECT(ADDRESS(ROW(),COLUMN()))=TRUNC(INDIRECT(ADDRESS(ROW(),COLUMN())))</formula>
    </cfRule>
  </conditionalFormatting>
  <conditionalFormatting sqref="AV38:AW38">
    <cfRule type="expression" dxfId="149" priority="125">
      <formula>INDIRECT(ADDRESS(ROW(),COLUMN()))=TRUNC(INDIRECT(ADDRESS(ROW(),COLUMN())))</formula>
    </cfRule>
  </conditionalFormatting>
  <conditionalFormatting sqref="AX38:BA39">
    <cfRule type="expression" dxfId="148" priority="126">
      <formula>INDIRECT(ADDRESS(ROW(),COLUMN()))=TRUNC(INDIRECT(ADDRESS(ROW(),COLUMN())))</formula>
    </cfRule>
  </conditionalFormatting>
  <conditionalFormatting sqref="S42">
    <cfRule type="expression" dxfId="147" priority="127">
      <formula>INDIRECT(ADDRESS(ROW(),COLUMN()))=TRUNC(INDIRECT(ADDRESS(ROW(),COLUMN())))</formula>
    </cfRule>
  </conditionalFormatting>
  <conditionalFormatting sqref="S41">
    <cfRule type="expression" dxfId="146" priority="128">
      <formula>INDIRECT(ADDRESS(ROW(),COLUMN()))=TRUNC(INDIRECT(ADDRESS(ROW(),COLUMN())))</formula>
    </cfRule>
  </conditionalFormatting>
  <conditionalFormatting sqref="T42:Y42">
    <cfRule type="expression" dxfId="145" priority="129">
      <formula>INDIRECT(ADDRESS(ROW(),COLUMN()))=TRUNC(INDIRECT(ADDRESS(ROW(),COLUMN())))</formula>
    </cfRule>
  </conditionalFormatting>
  <conditionalFormatting sqref="T41:Y41">
    <cfRule type="expression" dxfId="144" priority="130">
      <formula>INDIRECT(ADDRESS(ROW(),COLUMN()))=TRUNC(INDIRECT(ADDRESS(ROW(),COLUMN())))</formula>
    </cfRule>
  </conditionalFormatting>
  <conditionalFormatting sqref="Z42">
    <cfRule type="expression" dxfId="143" priority="131">
      <formula>INDIRECT(ADDRESS(ROW(),COLUMN()))=TRUNC(INDIRECT(ADDRESS(ROW(),COLUMN())))</formula>
    </cfRule>
  </conditionalFormatting>
  <conditionalFormatting sqref="Z41">
    <cfRule type="expression" dxfId="142" priority="132">
      <formula>INDIRECT(ADDRESS(ROW(),COLUMN()))=TRUNC(INDIRECT(ADDRESS(ROW(),COLUMN())))</formula>
    </cfRule>
  </conditionalFormatting>
  <conditionalFormatting sqref="AA42:AF42">
    <cfRule type="expression" dxfId="141" priority="133">
      <formula>INDIRECT(ADDRESS(ROW(),COLUMN()))=TRUNC(INDIRECT(ADDRESS(ROW(),COLUMN())))</formula>
    </cfRule>
  </conditionalFormatting>
  <conditionalFormatting sqref="AA41:AF41">
    <cfRule type="expression" dxfId="140" priority="134">
      <formula>INDIRECT(ADDRESS(ROW(),COLUMN()))=TRUNC(INDIRECT(ADDRESS(ROW(),COLUMN())))</formula>
    </cfRule>
  </conditionalFormatting>
  <conditionalFormatting sqref="AG42">
    <cfRule type="expression" dxfId="139" priority="135">
      <formula>INDIRECT(ADDRESS(ROW(),COLUMN()))=TRUNC(INDIRECT(ADDRESS(ROW(),COLUMN())))</formula>
    </cfRule>
  </conditionalFormatting>
  <conditionalFormatting sqref="AG41">
    <cfRule type="expression" dxfId="138" priority="136">
      <formula>INDIRECT(ADDRESS(ROW(),COLUMN()))=TRUNC(INDIRECT(ADDRESS(ROW(),COLUMN())))</formula>
    </cfRule>
  </conditionalFormatting>
  <conditionalFormatting sqref="AH42:AM42">
    <cfRule type="expression" dxfId="137" priority="137">
      <formula>INDIRECT(ADDRESS(ROW(),COLUMN()))=TRUNC(INDIRECT(ADDRESS(ROW(),COLUMN())))</formula>
    </cfRule>
  </conditionalFormatting>
  <conditionalFormatting sqref="AH41:AM41">
    <cfRule type="expression" dxfId="136" priority="138">
      <formula>INDIRECT(ADDRESS(ROW(),COLUMN()))=TRUNC(INDIRECT(ADDRESS(ROW(),COLUMN())))</formula>
    </cfRule>
  </conditionalFormatting>
  <conditionalFormatting sqref="AN42">
    <cfRule type="expression" dxfId="135" priority="139">
      <formula>INDIRECT(ADDRESS(ROW(),COLUMN()))=TRUNC(INDIRECT(ADDRESS(ROW(),COLUMN())))</formula>
    </cfRule>
  </conditionalFormatting>
  <conditionalFormatting sqref="AN41">
    <cfRule type="expression" dxfId="134" priority="140">
      <formula>INDIRECT(ADDRESS(ROW(),COLUMN()))=TRUNC(INDIRECT(ADDRESS(ROW(),COLUMN())))</formula>
    </cfRule>
  </conditionalFormatting>
  <conditionalFormatting sqref="AO42:AT42">
    <cfRule type="expression" dxfId="133" priority="141">
      <formula>INDIRECT(ADDRESS(ROW(),COLUMN()))=TRUNC(INDIRECT(ADDRESS(ROW(),COLUMN())))</formula>
    </cfRule>
  </conditionalFormatting>
  <conditionalFormatting sqref="AO41:AT41">
    <cfRule type="expression" dxfId="132" priority="142">
      <formula>INDIRECT(ADDRESS(ROW(),COLUMN()))=TRUNC(INDIRECT(ADDRESS(ROW(),COLUMN())))</formula>
    </cfRule>
  </conditionalFormatting>
  <conditionalFormatting sqref="AU42">
    <cfRule type="expression" dxfId="131" priority="143">
      <formula>INDIRECT(ADDRESS(ROW(),COLUMN()))=TRUNC(INDIRECT(ADDRESS(ROW(),COLUMN())))</formula>
    </cfRule>
  </conditionalFormatting>
  <conditionalFormatting sqref="AU41">
    <cfRule type="expression" dxfId="130" priority="144">
      <formula>INDIRECT(ADDRESS(ROW(),COLUMN()))=TRUNC(INDIRECT(ADDRESS(ROW(),COLUMN())))</formula>
    </cfRule>
  </conditionalFormatting>
  <conditionalFormatting sqref="AV42:AW42">
    <cfRule type="expression" dxfId="129" priority="145">
      <formula>INDIRECT(ADDRESS(ROW(),COLUMN()))=TRUNC(INDIRECT(ADDRESS(ROW(),COLUMN())))</formula>
    </cfRule>
  </conditionalFormatting>
  <conditionalFormatting sqref="AV41:AW41">
    <cfRule type="expression" dxfId="128" priority="146">
      <formula>INDIRECT(ADDRESS(ROW(),COLUMN()))=TRUNC(INDIRECT(ADDRESS(ROW(),COLUMN())))</formula>
    </cfRule>
  </conditionalFormatting>
  <conditionalFormatting sqref="AX41:BA42">
    <cfRule type="expression" dxfId="127" priority="147">
      <formula>INDIRECT(ADDRESS(ROW(),COLUMN()))=TRUNC(INDIRECT(ADDRESS(ROW(),COLUMN())))</formula>
    </cfRule>
  </conditionalFormatting>
  <conditionalFormatting sqref="S45">
    <cfRule type="expression" dxfId="126" priority="148">
      <formula>INDIRECT(ADDRESS(ROW(),COLUMN()))=TRUNC(INDIRECT(ADDRESS(ROW(),COLUMN())))</formula>
    </cfRule>
  </conditionalFormatting>
  <conditionalFormatting sqref="S44">
    <cfRule type="expression" dxfId="125" priority="149">
      <formula>INDIRECT(ADDRESS(ROW(),COLUMN()))=TRUNC(INDIRECT(ADDRESS(ROW(),COLUMN())))</formula>
    </cfRule>
  </conditionalFormatting>
  <conditionalFormatting sqref="T45:Y45">
    <cfRule type="expression" dxfId="124" priority="150">
      <formula>INDIRECT(ADDRESS(ROW(),COLUMN()))=TRUNC(INDIRECT(ADDRESS(ROW(),COLUMN())))</formula>
    </cfRule>
  </conditionalFormatting>
  <conditionalFormatting sqref="T44:Y44">
    <cfRule type="expression" dxfId="123" priority="151">
      <formula>INDIRECT(ADDRESS(ROW(),COLUMN()))=TRUNC(INDIRECT(ADDRESS(ROW(),COLUMN())))</formula>
    </cfRule>
  </conditionalFormatting>
  <conditionalFormatting sqref="Z45">
    <cfRule type="expression" dxfId="122" priority="152">
      <formula>INDIRECT(ADDRESS(ROW(),COLUMN()))=TRUNC(INDIRECT(ADDRESS(ROW(),COLUMN())))</formula>
    </cfRule>
  </conditionalFormatting>
  <conditionalFormatting sqref="Z44">
    <cfRule type="expression" dxfId="121" priority="153">
      <formula>INDIRECT(ADDRESS(ROW(),COLUMN()))=TRUNC(INDIRECT(ADDRESS(ROW(),COLUMN())))</formula>
    </cfRule>
  </conditionalFormatting>
  <conditionalFormatting sqref="AA45:AF45">
    <cfRule type="expression" dxfId="120" priority="154">
      <formula>INDIRECT(ADDRESS(ROW(),COLUMN()))=TRUNC(INDIRECT(ADDRESS(ROW(),COLUMN())))</formula>
    </cfRule>
  </conditionalFormatting>
  <conditionalFormatting sqref="AA44:AF44">
    <cfRule type="expression" dxfId="119" priority="155">
      <formula>INDIRECT(ADDRESS(ROW(),COLUMN()))=TRUNC(INDIRECT(ADDRESS(ROW(),COLUMN())))</formula>
    </cfRule>
  </conditionalFormatting>
  <conditionalFormatting sqref="AG45">
    <cfRule type="expression" dxfId="118" priority="156">
      <formula>INDIRECT(ADDRESS(ROW(),COLUMN()))=TRUNC(INDIRECT(ADDRESS(ROW(),COLUMN())))</formula>
    </cfRule>
  </conditionalFormatting>
  <conditionalFormatting sqref="AG44">
    <cfRule type="expression" dxfId="117" priority="157">
      <formula>INDIRECT(ADDRESS(ROW(),COLUMN()))=TRUNC(INDIRECT(ADDRESS(ROW(),COLUMN())))</formula>
    </cfRule>
  </conditionalFormatting>
  <conditionalFormatting sqref="AH45:AM45">
    <cfRule type="expression" dxfId="116" priority="158">
      <formula>INDIRECT(ADDRESS(ROW(),COLUMN()))=TRUNC(INDIRECT(ADDRESS(ROW(),COLUMN())))</formula>
    </cfRule>
  </conditionalFormatting>
  <conditionalFormatting sqref="AH44:AM44">
    <cfRule type="expression" dxfId="115" priority="159">
      <formula>INDIRECT(ADDRESS(ROW(),COLUMN()))=TRUNC(INDIRECT(ADDRESS(ROW(),COLUMN())))</formula>
    </cfRule>
  </conditionalFormatting>
  <conditionalFormatting sqref="AN45">
    <cfRule type="expression" dxfId="114" priority="160">
      <formula>INDIRECT(ADDRESS(ROW(),COLUMN()))=TRUNC(INDIRECT(ADDRESS(ROW(),COLUMN())))</formula>
    </cfRule>
  </conditionalFormatting>
  <conditionalFormatting sqref="AN44">
    <cfRule type="expression" dxfId="113" priority="161">
      <formula>INDIRECT(ADDRESS(ROW(),COLUMN()))=TRUNC(INDIRECT(ADDRESS(ROW(),COLUMN())))</formula>
    </cfRule>
  </conditionalFormatting>
  <conditionalFormatting sqref="AO45:AT45">
    <cfRule type="expression" dxfId="112" priority="162">
      <formula>INDIRECT(ADDRESS(ROW(),COLUMN()))=TRUNC(INDIRECT(ADDRESS(ROW(),COLUMN())))</formula>
    </cfRule>
  </conditionalFormatting>
  <conditionalFormatting sqref="AO44:AT44">
    <cfRule type="expression" dxfId="111" priority="163">
      <formula>INDIRECT(ADDRESS(ROW(),COLUMN()))=TRUNC(INDIRECT(ADDRESS(ROW(),COLUMN())))</formula>
    </cfRule>
  </conditionalFormatting>
  <conditionalFormatting sqref="AU45">
    <cfRule type="expression" dxfId="110" priority="164">
      <formula>INDIRECT(ADDRESS(ROW(),COLUMN()))=TRUNC(INDIRECT(ADDRESS(ROW(),COLUMN())))</formula>
    </cfRule>
  </conditionalFormatting>
  <conditionalFormatting sqref="AU44">
    <cfRule type="expression" dxfId="109" priority="165">
      <formula>INDIRECT(ADDRESS(ROW(),COLUMN()))=TRUNC(INDIRECT(ADDRESS(ROW(),COLUMN())))</formula>
    </cfRule>
  </conditionalFormatting>
  <conditionalFormatting sqref="AV45:AW45">
    <cfRule type="expression" dxfId="108" priority="166">
      <formula>INDIRECT(ADDRESS(ROW(),COLUMN()))=TRUNC(INDIRECT(ADDRESS(ROW(),COLUMN())))</formula>
    </cfRule>
  </conditionalFormatting>
  <conditionalFormatting sqref="AV44:AW44">
    <cfRule type="expression" dxfId="107" priority="167">
      <formula>INDIRECT(ADDRESS(ROW(),COLUMN()))=TRUNC(INDIRECT(ADDRESS(ROW(),COLUMN())))</formula>
    </cfRule>
  </conditionalFormatting>
  <conditionalFormatting sqref="AX44:BA45">
    <cfRule type="expression" dxfId="106" priority="168">
      <formula>INDIRECT(ADDRESS(ROW(),COLUMN()))=TRUNC(INDIRECT(ADDRESS(ROW(),COLUMN())))</formula>
    </cfRule>
  </conditionalFormatting>
  <conditionalFormatting sqref="S48">
    <cfRule type="expression" dxfId="105" priority="169">
      <formula>INDIRECT(ADDRESS(ROW(),COLUMN()))=TRUNC(INDIRECT(ADDRESS(ROW(),COLUMN())))</formula>
    </cfRule>
  </conditionalFormatting>
  <conditionalFormatting sqref="S47">
    <cfRule type="expression" dxfId="104" priority="170">
      <formula>INDIRECT(ADDRESS(ROW(),COLUMN()))=TRUNC(INDIRECT(ADDRESS(ROW(),COLUMN())))</formula>
    </cfRule>
  </conditionalFormatting>
  <conditionalFormatting sqref="T48:Y48">
    <cfRule type="expression" dxfId="103" priority="171">
      <formula>INDIRECT(ADDRESS(ROW(),COLUMN()))=TRUNC(INDIRECT(ADDRESS(ROW(),COLUMN())))</formula>
    </cfRule>
  </conditionalFormatting>
  <conditionalFormatting sqref="T47:Y47">
    <cfRule type="expression" dxfId="102" priority="172">
      <formula>INDIRECT(ADDRESS(ROW(),COLUMN()))=TRUNC(INDIRECT(ADDRESS(ROW(),COLUMN())))</formula>
    </cfRule>
  </conditionalFormatting>
  <conditionalFormatting sqref="Z48">
    <cfRule type="expression" dxfId="101" priority="173">
      <formula>INDIRECT(ADDRESS(ROW(),COLUMN()))=TRUNC(INDIRECT(ADDRESS(ROW(),COLUMN())))</formula>
    </cfRule>
  </conditionalFormatting>
  <conditionalFormatting sqref="Z47">
    <cfRule type="expression" dxfId="100" priority="174">
      <formula>INDIRECT(ADDRESS(ROW(),COLUMN()))=TRUNC(INDIRECT(ADDRESS(ROW(),COLUMN())))</formula>
    </cfRule>
  </conditionalFormatting>
  <conditionalFormatting sqref="AA48:AF48">
    <cfRule type="expression" dxfId="99" priority="175">
      <formula>INDIRECT(ADDRESS(ROW(),COLUMN()))=TRUNC(INDIRECT(ADDRESS(ROW(),COLUMN())))</formula>
    </cfRule>
  </conditionalFormatting>
  <conditionalFormatting sqref="AA47:AF47">
    <cfRule type="expression" dxfId="98" priority="176">
      <formula>INDIRECT(ADDRESS(ROW(),COLUMN()))=TRUNC(INDIRECT(ADDRESS(ROW(),COLUMN())))</formula>
    </cfRule>
  </conditionalFormatting>
  <conditionalFormatting sqref="AG48">
    <cfRule type="expression" dxfId="97" priority="177">
      <formula>INDIRECT(ADDRESS(ROW(),COLUMN()))=TRUNC(INDIRECT(ADDRESS(ROW(),COLUMN())))</formula>
    </cfRule>
  </conditionalFormatting>
  <conditionalFormatting sqref="AG47">
    <cfRule type="expression" dxfId="96" priority="178">
      <formula>INDIRECT(ADDRESS(ROW(),COLUMN()))=TRUNC(INDIRECT(ADDRESS(ROW(),COLUMN())))</formula>
    </cfRule>
  </conditionalFormatting>
  <conditionalFormatting sqref="AH48:AM48">
    <cfRule type="expression" dxfId="95" priority="179">
      <formula>INDIRECT(ADDRESS(ROW(),COLUMN()))=TRUNC(INDIRECT(ADDRESS(ROW(),COLUMN())))</formula>
    </cfRule>
  </conditionalFormatting>
  <conditionalFormatting sqref="AH47:AM47">
    <cfRule type="expression" dxfId="94" priority="180">
      <formula>INDIRECT(ADDRESS(ROW(),COLUMN()))=TRUNC(INDIRECT(ADDRESS(ROW(),COLUMN())))</formula>
    </cfRule>
  </conditionalFormatting>
  <conditionalFormatting sqref="AN48">
    <cfRule type="expression" dxfId="93" priority="181">
      <formula>INDIRECT(ADDRESS(ROW(),COLUMN()))=TRUNC(INDIRECT(ADDRESS(ROW(),COLUMN())))</formula>
    </cfRule>
  </conditionalFormatting>
  <conditionalFormatting sqref="AN47">
    <cfRule type="expression" dxfId="92" priority="182">
      <formula>INDIRECT(ADDRESS(ROW(),COLUMN()))=TRUNC(INDIRECT(ADDRESS(ROW(),COLUMN())))</formula>
    </cfRule>
  </conditionalFormatting>
  <conditionalFormatting sqref="AO48:AT48">
    <cfRule type="expression" dxfId="91" priority="183">
      <formula>INDIRECT(ADDRESS(ROW(),COLUMN()))=TRUNC(INDIRECT(ADDRESS(ROW(),COLUMN())))</formula>
    </cfRule>
  </conditionalFormatting>
  <conditionalFormatting sqref="AO47:AT47">
    <cfRule type="expression" dxfId="90" priority="184">
      <formula>INDIRECT(ADDRESS(ROW(),COLUMN()))=TRUNC(INDIRECT(ADDRESS(ROW(),COLUMN())))</formula>
    </cfRule>
  </conditionalFormatting>
  <conditionalFormatting sqref="AU48">
    <cfRule type="expression" dxfId="89" priority="185">
      <formula>INDIRECT(ADDRESS(ROW(),COLUMN()))=TRUNC(INDIRECT(ADDRESS(ROW(),COLUMN())))</formula>
    </cfRule>
  </conditionalFormatting>
  <conditionalFormatting sqref="AU47">
    <cfRule type="expression" dxfId="88" priority="186">
      <formula>INDIRECT(ADDRESS(ROW(),COLUMN()))=TRUNC(INDIRECT(ADDRESS(ROW(),COLUMN())))</formula>
    </cfRule>
  </conditionalFormatting>
  <conditionalFormatting sqref="AV48:AW48">
    <cfRule type="expression" dxfId="87" priority="187">
      <formula>INDIRECT(ADDRESS(ROW(),COLUMN()))=TRUNC(INDIRECT(ADDRESS(ROW(),COLUMN())))</formula>
    </cfRule>
  </conditionalFormatting>
  <conditionalFormatting sqref="AV47:AW47">
    <cfRule type="expression" dxfId="86" priority="188">
      <formula>INDIRECT(ADDRESS(ROW(),COLUMN()))=TRUNC(INDIRECT(ADDRESS(ROW(),COLUMN())))</formula>
    </cfRule>
  </conditionalFormatting>
  <conditionalFormatting sqref="AX47:BA48">
    <cfRule type="expression" dxfId="85" priority="189">
      <formula>INDIRECT(ADDRESS(ROW(),COLUMN()))=TRUNC(INDIRECT(ADDRESS(ROW(),COLUMN())))</formula>
    </cfRule>
  </conditionalFormatting>
  <conditionalFormatting sqref="S51">
    <cfRule type="expression" dxfId="84" priority="190">
      <formula>INDIRECT(ADDRESS(ROW(),COLUMN()))=TRUNC(INDIRECT(ADDRESS(ROW(),COLUMN())))</formula>
    </cfRule>
  </conditionalFormatting>
  <conditionalFormatting sqref="S50">
    <cfRule type="expression" dxfId="83" priority="191">
      <formula>INDIRECT(ADDRESS(ROW(),COLUMN()))=TRUNC(INDIRECT(ADDRESS(ROW(),COLUMN())))</formula>
    </cfRule>
  </conditionalFormatting>
  <conditionalFormatting sqref="T51:Y51">
    <cfRule type="expression" dxfId="82" priority="192">
      <formula>INDIRECT(ADDRESS(ROW(),COLUMN()))=TRUNC(INDIRECT(ADDRESS(ROW(),COLUMN())))</formula>
    </cfRule>
  </conditionalFormatting>
  <conditionalFormatting sqref="T50:Y50">
    <cfRule type="expression" dxfId="81" priority="193">
      <formula>INDIRECT(ADDRESS(ROW(),COLUMN()))=TRUNC(INDIRECT(ADDRESS(ROW(),COLUMN())))</formula>
    </cfRule>
  </conditionalFormatting>
  <conditionalFormatting sqref="Z51">
    <cfRule type="expression" dxfId="80" priority="194">
      <formula>INDIRECT(ADDRESS(ROW(),COLUMN()))=TRUNC(INDIRECT(ADDRESS(ROW(),COLUMN())))</formula>
    </cfRule>
  </conditionalFormatting>
  <conditionalFormatting sqref="Z50">
    <cfRule type="expression" dxfId="79" priority="195">
      <formula>INDIRECT(ADDRESS(ROW(),COLUMN()))=TRUNC(INDIRECT(ADDRESS(ROW(),COLUMN())))</formula>
    </cfRule>
  </conditionalFormatting>
  <conditionalFormatting sqref="AA51:AF51">
    <cfRule type="expression" dxfId="78" priority="196">
      <formula>INDIRECT(ADDRESS(ROW(),COLUMN()))=TRUNC(INDIRECT(ADDRESS(ROW(),COLUMN())))</formula>
    </cfRule>
  </conditionalFormatting>
  <conditionalFormatting sqref="AA50:AF50">
    <cfRule type="expression" dxfId="77" priority="197">
      <formula>INDIRECT(ADDRESS(ROW(),COLUMN()))=TRUNC(INDIRECT(ADDRESS(ROW(),COLUMN())))</formula>
    </cfRule>
  </conditionalFormatting>
  <conditionalFormatting sqref="AG51">
    <cfRule type="expression" dxfId="76" priority="198">
      <formula>INDIRECT(ADDRESS(ROW(),COLUMN()))=TRUNC(INDIRECT(ADDRESS(ROW(),COLUMN())))</formula>
    </cfRule>
  </conditionalFormatting>
  <conditionalFormatting sqref="AG50">
    <cfRule type="expression" dxfId="75" priority="199">
      <formula>INDIRECT(ADDRESS(ROW(),COLUMN()))=TRUNC(INDIRECT(ADDRESS(ROW(),COLUMN())))</formula>
    </cfRule>
  </conditionalFormatting>
  <conditionalFormatting sqref="AH51:AM51">
    <cfRule type="expression" dxfId="74" priority="200">
      <formula>INDIRECT(ADDRESS(ROW(),COLUMN()))=TRUNC(INDIRECT(ADDRESS(ROW(),COLUMN())))</formula>
    </cfRule>
  </conditionalFormatting>
  <conditionalFormatting sqref="AH50:AM50">
    <cfRule type="expression" dxfId="73" priority="201">
      <formula>INDIRECT(ADDRESS(ROW(),COLUMN()))=TRUNC(INDIRECT(ADDRESS(ROW(),COLUMN())))</formula>
    </cfRule>
  </conditionalFormatting>
  <conditionalFormatting sqref="AN51">
    <cfRule type="expression" dxfId="72" priority="202">
      <formula>INDIRECT(ADDRESS(ROW(),COLUMN()))=TRUNC(INDIRECT(ADDRESS(ROW(),COLUMN())))</formula>
    </cfRule>
  </conditionalFormatting>
  <conditionalFormatting sqref="AN50">
    <cfRule type="expression" dxfId="71" priority="203">
      <formula>INDIRECT(ADDRESS(ROW(),COLUMN()))=TRUNC(INDIRECT(ADDRESS(ROW(),COLUMN())))</formula>
    </cfRule>
  </conditionalFormatting>
  <conditionalFormatting sqref="AO51:AT51">
    <cfRule type="expression" dxfId="70" priority="204">
      <formula>INDIRECT(ADDRESS(ROW(),COLUMN()))=TRUNC(INDIRECT(ADDRESS(ROW(),COLUMN())))</formula>
    </cfRule>
  </conditionalFormatting>
  <conditionalFormatting sqref="AO50:AT50">
    <cfRule type="expression" dxfId="69" priority="205">
      <formula>INDIRECT(ADDRESS(ROW(),COLUMN()))=TRUNC(INDIRECT(ADDRESS(ROW(),COLUMN())))</formula>
    </cfRule>
  </conditionalFormatting>
  <conditionalFormatting sqref="AU51">
    <cfRule type="expression" dxfId="68" priority="206">
      <formula>INDIRECT(ADDRESS(ROW(),COLUMN()))=TRUNC(INDIRECT(ADDRESS(ROW(),COLUMN())))</formula>
    </cfRule>
  </conditionalFormatting>
  <conditionalFormatting sqref="AU50">
    <cfRule type="expression" dxfId="67" priority="207">
      <formula>INDIRECT(ADDRESS(ROW(),COLUMN()))=TRUNC(INDIRECT(ADDRESS(ROW(),COLUMN())))</formula>
    </cfRule>
  </conditionalFormatting>
  <conditionalFormatting sqref="AV51:AW51">
    <cfRule type="expression" dxfId="66" priority="208">
      <formula>INDIRECT(ADDRESS(ROW(),COLUMN()))=TRUNC(INDIRECT(ADDRESS(ROW(),COLUMN())))</formula>
    </cfRule>
  </conditionalFormatting>
  <conditionalFormatting sqref="AV50:AW50">
    <cfRule type="expression" dxfId="65" priority="209">
      <formula>INDIRECT(ADDRESS(ROW(),COLUMN()))=TRUNC(INDIRECT(ADDRESS(ROW(),COLUMN())))</formula>
    </cfRule>
  </conditionalFormatting>
  <conditionalFormatting sqref="AX50:BA51">
    <cfRule type="expression" dxfId="64" priority="210">
      <formula>INDIRECT(ADDRESS(ROW(),COLUMN()))=TRUNC(INDIRECT(ADDRESS(ROW(),COLUMN())))</formula>
    </cfRule>
  </conditionalFormatting>
  <conditionalFormatting sqref="S54">
    <cfRule type="expression" dxfId="63" priority="211">
      <formula>INDIRECT(ADDRESS(ROW(),COLUMN()))=TRUNC(INDIRECT(ADDRESS(ROW(),COLUMN())))</formula>
    </cfRule>
  </conditionalFormatting>
  <conditionalFormatting sqref="S53">
    <cfRule type="expression" dxfId="62" priority="212">
      <formula>INDIRECT(ADDRESS(ROW(),COLUMN()))=TRUNC(INDIRECT(ADDRESS(ROW(),COLUMN())))</formula>
    </cfRule>
  </conditionalFormatting>
  <conditionalFormatting sqref="T54:Y54">
    <cfRule type="expression" dxfId="61" priority="213">
      <formula>INDIRECT(ADDRESS(ROW(),COLUMN()))=TRUNC(INDIRECT(ADDRESS(ROW(),COLUMN())))</formula>
    </cfRule>
  </conditionalFormatting>
  <conditionalFormatting sqref="T53:Y53">
    <cfRule type="expression" dxfId="60" priority="214">
      <formula>INDIRECT(ADDRESS(ROW(),COLUMN()))=TRUNC(INDIRECT(ADDRESS(ROW(),COLUMN())))</formula>
    </cfRule>
  </conditionalFormatting>
  <conditionalFormatting sqref="Z54">
    <cfRule type="expression" dxfId="59" priority="215">
      <formula>INDIRECT(ADDRESS(ROW(),COLUMN()))=TRUNC(INDIRECT(ADDRESS(ROW(),COLUMN())))</formula>
    </cfRule>
  </conditionalFormatting>
  <conditionalFormatting sqref="Z53">
    <cfRule type="expression" dxfId="58" priority="216">
      <formula>INDIRECT(ADDRESS(ROW(),COLUMN()))=TRUNC(INDIRECT(ADDRESS(ROW(),COLUMN())))</formula>
    </cfRule>
  </conditionalFormatting>
  <conditionalFormatting sqref="AA54:AF54">
    <cfRule type="expression" dxfId="57" priority="217">
      <formula>INDIRECT(ADDRESS(ROW(),COLUMN()))=TRUNC(INDIRECT(ADDRESS(ROW(),COLUMN())))</formula>
    </cfRule>
  </conditionalFormatting>
  <conditionalFormatting sqref="AA53:AF53">
    <cfRule type="expression" dxfId="56" priority="218">
      <formula>INDIRECT(ADDRESS(ROW(),COLUMN()))=TRUNC(INDIRECT(ADDRESS(ROW(),COLUMN())))</formula>
    </cfRule>
  </conditionalFormatting>
  <conditionalFormatting sqref="AG54">
    <cfRule type="expression" dxfId="55" priority="219">
      <formula>INDIRECT(ADDRESS(ROW(),COLUMN()))=TRUNC(INDIRECT(ADDRESS(ROW(),COLUMN())))</formula>
    </cfRule>
  </conditionalFormatting>
  <conditionalFormatting sqref="AG53">
    <cfRule type="expression" dxfId="54" priority="220">
      <formula>INDIRECT(ADDRESS(ROW(),COLUMN()))=TRUNC(INDIRECT(ADDRESS(ROW(),COLUMN())))</formula>
    </cfRule>
  </conditionalFormatting>
  <conditionalFormatting sqref="AH54:AM54">
    <cfRule type="expression" dxfId="53" priority="221">
      <formula>INDIRECT(ADDRESS(ROW(),COLUMN()))=TRUNC(INDIRECT(ADDRESS(ROW(),COLUMN())))</formula>
    </cfRule>
  </conditionalFormatting>
  <conditionalFormatting sqref="AH53:AM53">
    <cfRule type="expression" dxfId="52" priority="222">
      <formula>INDIRECT(ADDRESS(ROW(),COLUMN()))=TRUNC(INDIRECT(ADDRESS(ROW(),COLUMN())))</formula>
    </cfRule>
  </conditionalFormatting>
  <conditionalFormatting sqref="AN54">
    <cfRule type="expression" dxfId="51" priority="223">
      <formula>INDIRECT(ADDRESS(ROW(),COLUMN()))=TRUNC(INDIRECT(ADDRESS(ROW(),COLUMN())))</formula>
    </cfRule>
  </conditionalFormatting>
  <conditionalFormatting sqref="AN53">
    <cfRule type="expression" dxfId="50" priority="224">
      <formula>INDIRECT(ADDRESS(ROW(),COLUMN()))=TRUNC(INDIRECT(ADDRESS(ROW(),COLUMN())))</formula>
    </cfRule>
  </conditionalFormatting>
  <conditionalFormatting sqref="AO54:AT54">
    <cfRule type="expression" dxfId="49" priority="225">
      <formula>INDIRECT(ADDRESS(ROW(),COLUMN()))=TRUNC(INDIRECT(ADDRESS(ROW(),COLUMN())))</formula>
    </cfRule>
  </conditionalFormatting>
  <conditionalFormatting sqref="AO53:AT53">
    <cfRule type="expression" dxfId="48" priority="226">
      <formula>INDIRECT(ADDRESS(ROW(),COLUMN()))=TRUNC(INDIRECT(ADDRESS(ROW(),COLUMN())))</formula>
    </cfRule>
  </conditionalFormatting>
  <conditionalFormatting sqref="AU54">
    <cfRule type="expression" dxfId="47" priority="227">
      <formula>INDIRECT(ADDRESS(ROW(),COLUMN()))=TRUNC(INDIRECT(ADDRESS(ROW(),COLUMN())))</formula>
    </cfRule>
  </conditionalFormatting>
  <conditionalFormatting sqref="AU53">
    <cfRule type="expression" dxfId="46" priority="228">
      <formula>INDIRECT(ADDRESS(ROW(),COLUMN()))=TRUNC(INDIRECT(ADDRESS(ROW(),COLUMN())))</formula>
    </cfRule>
  </conditionalFormatting>
  <conditionalFormatting sqref="AV54:AW54">
    <cfRule type="expression" dxfId="45" priority="229">
      <formula>INDIRECT(ADDRESS(ROW(),COLUMN()))=TRUNC(INDIRECT(ADDRESS(ROW(),COLUMN())))</formula>
    </cfRule>
  </conditionalFormatting>
  <conditionalFormatting sqref="AV53:AW53">
    <cfRule type="expression" dxfId="44" priority="230">
      <formula>INDIRECT(ADDRESS(ROW(),COLUMN()))=TRUNC(INDIRECT(ADDRESS(ROW(),COLUMN())))</formula>
    </cfRule>
  </conditionalFormatting>
  <conditionalFormatting sqref="AX53:BA54">
    <cfRule type="expression" dxfId="43" priority="231">
      <formula>INDIRECT(ADDRESS(ROW(),COLUMN()))=TRUNC(INDIRECT(ADDRESS(ROW(),COLUMN())))</formula>
    </cfRule>
  </conditionalFormatting>
  <conditionalFormatting sqref="S57">
    <cfRule type="expression" dxfId="42" priority="232">
      <formula>INDIRECT(ADDRESS(ROW(),COLUMN()))=TRUNC(INDIRECT(ADDRESS(ROW(),COLUMN())))</formula>
    </cfRule>
  </conditionalFormatting>
  <conditionalFormatting sqref="S56">
    <cfRule type="expression" dxfId="41" priority="233">
      <formula>INDIRECT(ADDRESS(ROW(),COLUMN()))=TRUNC(INDIRECT(ADDRESS(ROW(),COLUMN())))</formula>
    </cfRule>
  </conditionalFormatting>
  <conditionalFormatting sqref="T57:Y57">
    <cfRule type="expression" dxfId="40" priority="234">
      <formula>INDIRECT(ADDRESS(ROW(),COLUMN()))=TRUNC(INDIRECT(ADDRESS(ROW(),COLUMN())))</formula>
    </cfRule>
  </conditionalFormatting>
  <conditionalFormatting sqref="T56:Y56">
    <cfRule type="expression" dxfId="39" priority="235">
      <formula>INDIRECT(ADDRESS(ROW(),COLUMN()))=TRUNC(INDIRECT(ADDRESS(ROW(),COLUMN())))</formula>
    </cfRule>
  </conditionalFormatting>
  <conditionalFormatting sqref="Z57">
    <cfRule type="expression" dxfId="38" priority="236">
      <formula>INDIRECT(ADDRESS(ROW(),COLUMN()))=TRUNC(INDIRECT(ADDRESS(ROW(),COLUMN())))</formula>
    </cfRule>
  </conditionalFormatting>
  <conditionalFormatting sqref="Z56">
    <cfRule type="expression" dxfId="37" priority="237">
      <formula>INDIRECT(ADDRESS(ROW(),COLUMN()))=TRUNC(INDIRECT(ADDRESS(ROW(),COLUMN())))</formula>
    </cfRule>
  </conditionalFormatting>
  <conditionalFormatting sqref="AA57:AF57">
    <cfRule type="expression" dxfId="36" priority="238">
      <formula>INDIRECT(ADDRESS(ROW(),COLUMN()))=TRUNC(INDIRECT(ADDRESS(ROW(),COLUMN())))</formula>
    </cfRule>
  </conditionalFormatting>
  <conditionalFormatting sqref="AA56:AF56">
    <cfRule type="expression" dxfId="35" priority="239">
      <formula>INDIRECT(ADDRESS(ROW(),COLUMN()))=TRUNC(INDIRECT(ADDRESS(ROW(),COLUMN())))</formula>
    </cfRule>
  </conditionalFormatting>
  <conditionalFormatting sqref="AG57">
    <cfRule type="expression" dxfId="34" priority="240">
      <formula>INDIRECT(ADDRESS(ROW(),COLUMN()))=TRUNC(INDIRECT(ADDRESS(ROW(),COLUMN())))</formula>
    </cfRule>
  </conditionalFormatting>
  <conditionalFormatting sqref="AG56">
    <cfRule type="expression" dxfId="33" priority="241">
      <formula>INDIRECT(ADDRESS(ROW(),COLUMN()))=TRUNC(INDIRECT(ADDRESS(ROW(),COLUMN())))</formula>
    </cfRule>
  </conditionalFormatting>
  <conditionalFormatting sqref="AH57:AM57">
    <cfRule type="expression" dxfId="32" priority="242">
      <formula>INDIRECT(ADDRESS(ROW(),COLUMN()))=TRUNC(INDIRECT(ADDRESS(ROW(),COLUMN())))</formula>
    </cfRule>
  </conditionalFormatting>
  <conditionalFormatting sqref="AH56:AM56">
    <cfRule type="expression" dxfId="31" priority="243">
      <formula>INDIRECT(ADDRESS(ROW(),COLUMN()))=TRUNC(INDIRECT(ADDRESS(ROW(),COLUMN())))</formula>
    </cfRule>
  </conditionalFormatting>
  <conditionalFormatting sqref="AN57">
    <cfRule type="expression" dxfId="30" priority="244">
      <formula>INDIRECT(ADDRESS(ROW(),COLUMN()))=TRUNC(INDIRECT(ADDRESS(ROW(),COLUMN())))</formula>
    </cfRule>
  </conditionalFormatting>
  <conditionalFormatting sqref="AN56">
    <cfRule type="expression" dxfId="29" priority="245">
      <formula>INDIRECT(ADDRESS(ROW(),COLUMN()))=TRUNC(INDIRECT(ADDRESS(ROW(),COLUMN())))</formula>
    </cfRule>
  </conditionalFormatting>
  <conditionalFormatting sqref="AO57:AT57">
    <cfRule type="expression" dxfId="28" priority="246">
      <formula>INDIRECT(ADDRESS(ROW(),COLUMN()))=TRUNC(INDIRECT(ADDRESS(ROW(),COLUMN())))</formula>
    </cfRule>
  </conditionalFormatting>
  <conditionalFormatting sqref="AO56:AT56">
    <cfRule type="expression" dxfId="27" priority="247">
      <formula>INDIRECT(ADDRESS(ROW(),COLUMN()))=TRUNC(INDIRECT(ADDRESS(ROW(),COLUMN())))</formula>
    </cfRule>
  </conditionalFormatting>
  <conditionalFormatting sqref="AU57">
    <cfRule type="expression" dxfId="26" priority="248">
      <formula>INDIRECT(ADDRESS(ROW(),COLUMN()))=TRUNC(INDIRECT(ADDRESS(ROW(),COLUMN())))</formula>
    </cfRule>
  </conditionalFormatting>
  <conditionalFormatting sqref="AU56">
    <cfRule type="expression" dxfId="25" priority="249">
      <formula>INDIRECT(ADDRESS(ROW(),COLUMN()))=TRUNC(INDIRECT(ADDRESS(ROW(),COLUMN())))</formula>
    </cfRule>
  </conditionalFormatting>
  <conditionalFormatting sqref="AV57:AW57">
    <cfRule type="expression" dxfId="24" priority="250">
      <formula>INDIRECT(ADDRESS(ROW(),COLUMN()))=TRUNC(INDIRECT(ADDRESS(ROW(),COLUMN())))</formula>
    </cfRule>
  </conditionalFormatting>
  <conditionalFormatting sqref="AV56:AW56">
    <cfRule type="expression" dxfId="23" priority="251">
      <formula>INDIRECT(ADDRESS(ROW(),COLUMN()))=TRUNC(INDIRECT(ADDRESS(ROW(),COLUMN())))</formula>
    </cfRule>
  </conditionalFormatting>
  <conditionalFormatting sqref="AX56:BA57">
    <cfRule type="expression" dxfId="22" priority="252">
      <formula>INDIRECT(ADDRESS(ROW(),COLUMN()))=TRUNC(INDIRECT(ADDRESS(ROW(),COLUMN())))</formula>
    </cfRule>
  </conditionalFormatting>
  <conditionalFormatting sqref="S60">
    <cfRule type="expression" dxfId="21" priority="253">
      <formula>INDIRECT(ADDRESS(ROW(),COLUMN()))=TRUNC(INDIRECT(ADDRESS(ROW(),COLUMN())))</formula>
    </cfRule>
  </conditionalFormatting>
  <conditionalFormatting sqref="S59">
    <cfRule type="expression" dxfId="20" priority="254">
      <formula>INDIRECT(ADDRESS(ROW(),COLUMN()))=TRUNC(INDIRECT(ADDRESS(ROW(),COLUMN())))</formula>
    </cfRule>
  </conditionalFormatting>
  <conditionalFormatting sqref="T60:Y60">
    <cfRule type="expression" dxfId="19" priority="255">
      <formula>INDIRECT(ADDRESS(ROW(),COLUMN()))=TRUNC(INDIRECT(ADDRESS(ROW(),COLUMN())))</formula>
    </cfRule>
  </conditionalFormatting>
  <conditionalFormatting sqref="T59:Y59">
    <cfRule type="expression" dxfId="18" priority="256">
      <formula>INDIRECT(ADDRESS(ROW(),COLUMN()))=TRUNC(INDIRECT(ADDRESS(ROW(),COLUMN())))</formula>
    </cfRule>
  </conditionalFormatting>
  <conditionalFormatting sqref="Z60">
    <cfRule type="expression" dxfId="17" priority="257">
      <formula>INDIRECT(ADDRESS(ROW(),COLUMN()))=TRUNC(INDIRECT(ADDRESS(ROW(),COLUMN())))</formula>
    </cfRule>
  </conditionalFormatting>
  <conditionalFormatting sqref="Z59">
    <cfRule type="expression" dxfId="16" priority="258">
      <formula>INDIRECT(ADDRESS(ROW(),COLUMN()))=TRUNC(INDIRECT(ADDRESS(ROW(),COLUMN())))</formula>
    </cfRule>
  </conditionalFormatting>
  <conditionalFormatting sqref="AA60:AF60">
    <cfRule type="expression" dxfId="15" priority="259">
      <formula>INDIRECT(ADDRESS(ROW(),COLUMN()))=TRUNC(INDIRECT(ADDRESS(ROW(),COLUMN())))</formula>
    </cfRule>
  </conditionalFormatting>
  <conditionalFormatting sqref="AA59:AF59">
    <cfRule type="expression" dxfId="14" priority="260">
      <formula>INDIRECT(ADDRESS(ROW(),COLUMN()))=TRUNC(INDIRECT(ADDRESS(ROW(),COLUMN())))</formula>
    </cfRule>
  </conditionalFormatting>
  <conditionalFormatting sqref="AG60">
    <cfRule type="expression" dxfId="13" priority="261">
      <formula>INDIRECT(ADDRESS(ROW(),COLUMN()))=TRUNC(INDIRECT(ADDRESS(ROW(),COLUMN())))</formula>
    </cfRule>
  </conditionalFormatting>
  <conditionalFormatting sqref="AG59">
    <cfRule type="expression" dxfId="12" priority="262">
      <formula>INDIRECT(ADDRESS(ROW(),COLUMN()))=TRUNC(INDIRECT(ADDRESS(ROW(),COLUMN())))</formula>
    </cfRule>
  </conditionalFormatting>
  <conditionalFormatting sqref="AH60:AM60">
    <cfRule type="expression" dxfId="11" priority="263">
      <formula>INDIRECT(ADDRESS(ROW(),COLUMN()))=TRUNC(INDIRECT(ADDRESS(ROW(),COLUMN())))</formula>
    </cfRule>
  </conditionalFormatting>
  <conditionalFormatting sqref="AH59:AM59">
    <cfRule type="expression" dxfId="10" priority="264">
      <formula>INDIRECT(ADDRESS(ROW(),COLUMN()))=TRUNC(INDIRECT(ADDRESS(ROW(),COLUMN())))</formula>
    </cfRule>
  </conditionalFormatting>
  <conditionalFormatting sqref="AN60">
    <cfRule type="expression" dxfId="9" priority="265">
      <formula>INDIRECT(ADDRESS(ROW(),COLUMN()))=TRUNC(INDIRECT(ADDRESS(ROW(),COLUMN())))</formula>
    </cfRule>
  </conditionalFormatting>
  <conditionalFormatting sqref="AN59">
    <cfRule type="expression" dxfId="8" priority="266">
      <formula>INDIRECT(ADDRESS(ROW(),COLUMN()))=TRUNC(INDIRECT(ADDRESS(ROW(),COLUMN())))</formula>
    </cfRule>
  </conditionalFormatting>
  <conditionalFormatting sqref="AO60:AT60">
    <cfRule type="expression" dxfId="7" priority="267">
      <formula>INDIRECT(ADDRESS(ROW(),COLUMN()))=TRUNC(INDIRECT(ADDRESS(ROW(),COLUMN())))</formula>
    </cfRule>
  </conditionalFormatting>
  <conditionalFormatting sqref="AO59:AT59">
    <cfRule type="expression" dxfId="6" priority="268">
      <formula>INDIRECT(ADDRESS(ROW(),COLUMN()))=TRUNC(INDIRECT(ADDRESS(ROW(),COLUMN())))</formula>
    </cfRule>
  </conditionalFormatting>
  <conditionalFormatting sqref="AU60">
    <cfRule type="expression" dxfId="5" priority="269">
      <formula>INDIRECT(ADDRESS(ROW(),COLUMN()))=TRUNC(INDIRECT(ADDRESS(ROW(),COLUMN())))</formula>
    </cfRule>
  </conditionalFormatting>
  <conditionalFormatting sqref="AU59">
    <cfRule type="expression" dxfId="4" priority="270">
      <formula>INDIRECT(ADDRESS(ROW(),COLUMN()))=TRUNC(INDIRECT(ADDRESS(ROW(),COLUMN())))</formula>
    </cfRule>
  </conditionalFormatting>
  <conditionalFormatting sqref="AV60:AW60">
    <cfRule type="expression" dxfId="3" priority="271">
      <formula>INDIRECT(ADDRESS(ROW(),COLUMN()))=TRUNC(INDIRECT(ADDRESS(ROW(),COLUMN())))</formula>
    </cfRule>
  </conditionalFormatting>
  <conditionalFormatting sqref="AV59:AW59">
    <cfRule type="expression" dxfId="2" priority="272">
      <formula>INDIRECT(ADDRESS(ROW(),COLUMN()))=TRUNC(INDIRECT(ADDRESS(ROW(),COLUMN())))</formula>
    </cfRule>
  </conditionalFormatting>
  <conditionalFormatting sqref="AX59:BA60">
    <cfRule type="expression" dxfId="1" priority="273">
      <formula>INDIRECT(ADDRESS(ROW(),COLUMN()))=TRUNC(INDIRECT(ADDRESS(ROW(),COLUMN())))</formula>
    </cfRule>
  </conditionalFormatting>
  <conditionalFormatting sqref="BC14:BD14">
    <cfRule type="expression" dxfId="0" priority="274">
      <formula>INDIRECT(ADDRESS(ROW(),COLUMN()))=TRUNC(INDIRECT(ADDRESS(ROW(),COLUMN())))</formula>
    </cfRule>
  </conditionalFormatting>
  <dataValidations count="7">
    <dataValidation type="list" allowBlank="1" showDropDown="0" showInputMessage="0" showErrorMessage="0" sqref="H22 H25 H28 H31 H34 H37 H40 H43 H46 H49 H52 H55 H58">
      <formula1>INDIRECT(C22)</formula1>
    </dataValidation>
    <dataValidation type="list" allowBlank="1" showDropDown="0" showInputMessage="0" showErrorMessage="1" sqref="AC3">
      <formula1>#REF!</formula1>
    </dataValidation>
    <dataValidation type="list" allowBlank="1" showDropDown="0" showInputMessage="0" showErrorMessage="0" sqref="C22 C25 C28 C31 C34 C37 C40 C43 C46 C49 C52 C55 C58">
      <formula1>職種</formula1>
    </dataValidation>
    <dataValidation type="list" allowBlank="1" showDropDown="0" showInputMessage="0" showErrorMessage="0" sqref="G22 G25 G28 G31 G34 G37 G40 G43 G46 G49 G52 G55 G58">
      <formula1>"A,B,C,D"</formula1>
    </dataValidation>
    <dataValidation type="decimal" allowBlank="1" showDropDown="0" showInputMessage="1" showErrorMessage="1" prompt="入力可能範囲　32～40" sqref="AX6">
      <formula1>32</formula1>
      <formula2>40</formula2>
    </dataValidation>
    <dataValidation type="list" allowBlank="1" showDropDown="0" showInputMessage="0" showErrorMessage="1" sqref="BB3">
      <formula1>"４週,暦月"</formula1>
    </dataValidation>
    <dataValidation type="list" allowBlank="1" showDropDown="0" showInputMessage="0" showErrorMessage="1" sqref="BB4">
      <formula1>"予定,実績,予定・実績"</formula1>
    </dataValidation>
  </dataValidations>
  <printOptions horizontalCentered="1"/>
  <pageMargins left="0.15748031496062992" right="0.15748031496062992" top="0.31496062992125984" bottom="0.35433070866141736" header="0" footer="0"/>
  <pageSetup paperSize="9" scale="42" fitToWidth="1" fitToHeight="0" orientation="landscape" usePrinterDefaults="1" r:id="rId1"/>
  <headerFooter>
    <oddFooter>&amp;R&amp;P/</oddFooter>
  </headerFooter>
  <drawing r:id="rId2"/>
  <extLst>
    <ext xmlns:x14="http://schemas.microsoft.com/office/spreadsheetml/2009/9/main" uri="{CCE6A557-97BC-4b89-ADB6-D9C93CAAB3DF}">
      <x14:dataValidations xmlns:xm="http://schemas.microsoft.com/office/excel/2006/main" count="1">
        <x14:dataValidation type="list" allowBlank="1" showDropDown="0" showInputMessage="0" showErrorMessage="0">
          <x14:formula1>
            <xm:f>'プルダウン・リスト'!$C$4:$C$8</xm:f>
          </x14:formula1>
          <xm:sqref>AP1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Z1000"/>
  <sheetViews>
    <sheetView view="pageBreakPreview" zoomScale="60" zoomScaleNormal="70" workbookViewId="0">
      <selection activeCell="M59" sqref="M59"/>
    </sheetView>
  </sheetViews>
  <sheetFormatPr defaultColWidth="14.4296875" defaultRowHeight="15" customHeight="1"/>
  <cols>
    <col min="1" max="1" width="1.56640625" customWidth="1"/>
    <col min="2" max="2" width="5.56640625" customWidth="1"/>
    <col min="3" max="3" width="10.56640625" customWidth="1"/>
    <col min="4" max="4" width="3.4296875" customWidth="1"/>
    <col min="5" max="5" width="15.56640625" customWidth="1"/>
    <col min="6" max="6" width="3.4296875" customWidth="1"/>
    <col min="7" max="7" width="15.56640625" customWidth="1"/>
    <col min="8" max="8" width="3.4296875" customWidth="1"/>
    <col min="9" max="9" width="15.56640625" customWidth="1"/>
    <col min="10" max="10" width="3.4296875" customWidth="1"/>
    <col min="11" max="11" width="15.56640625" customWidth="1"/>
    <col min="12" max="12" width="3.4296875" customWidth="1"/>
    <col min="13" max="13" width="15.56640625" customWidth="1"/>
    <col min="14" max="14" width="3.4296875" customWidth="1"/>
    <col min="15" max="15" width="15.56640625" customWidth="1"/>
    <col min="16" max="16" width="3.4296875" customWidth="1"/>
    <col min="17" max="17" width="15.56640625" customWidth="1"/>
    <col min="18" max="18" width="3.4296875" customWidth="1"/>
    <col min="19" max="19" width="15.56640625" customWidth="1"/>
    <col min="20" max="20" width="3.4296875" customWidth="1"/>
    <col min="21" max="21" width="15.56640625" customWidth="1"/>
    <col min="22" max="22" width="3.4296875" customWidth="1"/>
    <col min="23" max="23" width="50.56640625" customWidth="1"/>
    <col min="24" max="26" width="8.70703125" customWidth="1"/>
  </cols>
  <sheetData>
    <row r="1" spans="1:26" ht="25.5" customHeight="1">
      <c r="A1" s="229"/>
      <c r="B1" s="230" t="s">
        <v>77</v>
      </c>
      <c r="C1" s="233"/>
      <c r="D1" s="233"/>
      <c r="E1" s="229"/>
      <c r="F1" s="229"/>
      <c r="G1" s="229"/>
      <c r="H1" s="229"/>
      <c r="I1" s="233"/>
      <c r="J1" s="229"/>
      <c r="K1" s="229"/>
      <c r="L1" s="229"/>
      <c r="M1" s="229"/>
      <c r="N1" s="229"/>
      <c r="O1" s="229"/>
      <c r="P1" s="229"/>
      <c r="Q1" s="229"/>
      <c r="R1" s="229"/>
      <c r="S1" s="229"/>
      <c r="T1" s="229"/>
      <c r="U1" s="229"/>
      <c r="V1" s="229"/>
      <c r="W1" s="229"/>
      <c r="X1" s="229"/>
      <c r="Y1" s="229"/>
      <c r="Z1" s="229"/>
    </row>
    <row r="2" spans="1:26" ht="25.5" customHeight="1">
      <c r="A2" s="229"/>
      <c r="B2" s="231" t="s">
        <v>71</v>
      </c>
      <c r="C2" s="233"/>
      <c r="D2" s="233"/>
      <c r="E2" s="236"/>
      <c r="F2" s="229"/>
      <c r="G2" s="229"/>
      <c r="H2" s="229"/>
      <c r="I2" s="232"/>
      <c r="J2" s="229"/>
      <c r="K2" s="229"/>
      <c r="L2" s="229"/>
      <c r="M2" s="229"/>
      <c r="N2" s="229"/>
      <c r="O2" s="229"/>
      <c r="P2" s="229"/>
      <c r="Q2" s="229"/>
      <c r="R2" s="229"/>
      <c r="S2" s="229"/>
      <c r="T2" s="229"/>
      <c r="U2" s="229"/>
      <c r="V2" s="229"/>
      <c r="W2" s="229"/>
      <c r="X2" s="229"/>
      <c r="Y2" s="229"/>
      <c r="Z2" s="229"/>
    </row>
    <row r="3" spans="1:26" ht="25.5" customHeight="1">
      <c r="A3" s="229"/>
      <c r="B3" s="232" t="s">
        <v>67</v>
      </c>
      <c r="C3" s="233"/>
      <c r="D3" s="233"/>
      <c r="E3" s="236" t="s">
        <v>78</v>
      </c>
      <c r="F3" s="229"/>
      <c r="G3" s="229"/>
      <c r="H3" s="229"/>
      <c r="I3" s="232"/>
      <c r="J3" s="229"/>
      <c r="K3" s="229"/>
      <c r="L3" s="229"/>
      <c r="M3" s="229"/>
      <c r="N3" s="229"/>
      <c r="O3" s="229"/>
      <c r="P3" s="229"/>
      <c r="Q3" s="229"/>
      <c r="R3" s="229"/>
      <c r="S3" s="229"/>
      <c r="T3" s="229"/>
      <c r="U3" s="229"/>
      <c r="V3" s="229"/>
      <c r="W3" s="229"/>
      <c r="X3" s="229"/>
      <c r="Y3" s="229"/>
      <c r="Z3" s="229"/>
    </row>
    <row r="4" spans="1:26" ht="25.5" customHeight="1">
      <c r="A4" s="229"/>
      <c r="B4" s="231"/>
      <c r="C4" s="233"/>
      <c r="D4" s="233"/>
      <c r="E4" s="237" t="s">
        <v>1</v>
      </c>
      <c r="F4" s="73"/>
      <c r="G4" s="73"/>
      <c r="H4" s="73"/>
      <c r="I4" s="73"/>
      <c r="J4" s="73"/>
      <c r="K4" s="167"/>
      <c r="L4" s="229"/>
      <c r="M4" s="237" t="s">
        <v>41</v>
      </c>
      <c r="N4" s="73"/>
      <c r="O4" s="167"/>
      <c r="P4" s="229"/>
      <c r="Q4" s="237" t="s">
        <v>79</v>
      </c>
      <c r="R4" s="73"/>
      <c r="S4" s="73"/>
      <c r="T4" s="73"/>
      <c r="U4" s="167"/>
      <c r="V4" s="229"/>
      <c r="W4" s="241" t="s">
        <v>80</v>
      </c>
      <c r="X4" s="229"/>
      <c r="Y4" s="229"/>
      <c r="Z4" s="229"/>
    </row>
    <row r="5" spans="1:26" ht="25.5" customHeight="1">
      <c r="A5" s="229"/>
      <c r="B5" s="233" t="s">
        <v>51</v>
      </c>
      <c r="C5" s="233" t="s">
        <v>52</v>
      </c>
      <c r="D5" s="233"/>
      <c r="E5" s="233" t="s">
        <v>45</v>
      </c>
      <c r="F5" s="233"/>
      <c r="G5" s="233" t="s">
        <v>7</v>
      </c>
      <c r="H5" s="229"/>
      <c r="I5" s="233" t="s">
        <v>81</v>
      </c>
      <c r="J5" s="229"/>
      <c r="K5" s="233" t="s">
        <v>1</v>
      </c>
      <c r="L5" s="229"/>
      <c r="M5" s="233" t="s">
        <v>82</v>
      </c>
      <c r="N5" s="229"/>
      <c r="O5" s="233" t="s">
        <v>83</v>
      </c>
      <c r="P5" s="229"/>
      <c r="Q5" s="233" t="s">
        <v>82</v>
      </c>
      <c r="R5" s="229"/>
      <c r="S5" s="233" t="s">
        <v>83</v>
      </c>
      <c r="T5" s="229"/>
      <c r="U5" s="233" t="s">
        <v>1</v>
      </c>
      <c r="V5" s="229"/>
      <c r="W5" s="60"/>
      <c r="X5" s="229"/>
      <c r="Y5" s="229"/>
      <c r="Z5" s="229"/>
    </row>
    <row r="6" spans="1:26" ht="25.5" customHeight="1">
      <c r="A6" s="229"/>
      <c r="B6" s="233">
        <v>1</v>
      </c>
      <c r="C6" s="234" t="s">
        <v>84</v>
      </c>
      <c r="D6" s="233" t="s">
        <v>9</v>
      </c>
      <c r="E6" s="238">
        <v>0.375</v>
      </c>
      <c r="F6" s="233" t="s">
        <v>42</v>
      </c>
      <c r="G6" s="238">
        <v>0.75</v>
      </c>
      <c r="H6" s="229" t="s">
        <v>86</v>
      </c>
      <c r="I6" s="238">
        <v>4.1666666666666664e-002</v>
      </c>
      <c r="J6" s="229" t="s">
        <v>10</v>
      </c>
      <c r="K6" s="239">
        <f t="shared" ref="K6:K25" si="0">(G6-E6-I6)*24</f>
        <v>8</v>
      </c>
      <c r="L6" s="229"/>
      <c r="M6" s="238">
        <v>0.39583333333333331</v>
      </c>
      <c r="N6" s="233" t="s">
        <v>42</v>
      </c>
      <c r="O6" s="238">
        <v>0.6875</v>
      </c>
      <c r="P6" s="229"/>
      <c r="Q6" s="239">
        <f t="shared" ref="Q6:Q25" si="1">IF(E6&lt;M6,M6,E6)</f>
        <v>0.39583333333333331</v>
      </c>
      <c r="R6" s="233" t="s">
        <v>42</v>
      </c>
      <c r="S6" s="239">
        <f t="shared" ref="S6:S25" si="2">IF(G6&gt;O6,O6,G6)</f>
        <v>0.6875</v>
      </c>
      <c r="T6" s="229"/>
      <c r="U6" s="239">
        <f t="shared" ref="U6:U25" si="3">(S6-Q6)*24</f>
        <v>7</v>
      </c>
      <c r="V6" s="229"/>
      <c r="W6" s="242"/>
      <c r="X6" s="229"/>
      <c r="Y6" s="229"/>
      <c r="Z6" s="229"/>
    </row>
    <row r="7" spans="1:26" ht="25.5" customHeight="1">
      <c r="A7" s="229"/>
      <c r="B7" s="233">
        <v>2</v>
      </c>
      <c r="C7" s="234" t="s">
        <v>87</v>
      </c>
      <c r="D7" s="233" t="s">
        <v>9</v>
      </c>
      <c r="E7" s="238"/>
      <c r="F7" s="233" t="s">
        <v>42</v>
      </c>
      <c r="G7" s="238"/>
      <c r="H7" s="229" t="s">
        <v>86</v>
      </c>
      <c r="I7" s="238">
        <v>0</v>
      </c>
      <c r="J7" s="229" t="s">
        <v>10</v>
      </c>
      <c r="K7" s="239">
        <f t="shared" si="0"/>
        <v>0</v>
      </c>
      <c r="L7" s="229"/>
      <c r="M7" s="238"/>
      <c r="N7" s="233" t="s">
        <v>42</v>
      </c>
      <c r="O7" s="238"/>
      <c r="P7" s="229"/>
      <c r="Q7" s="239">
        <f t="shared" si="1"/>
        <v>0</v>
      </c>
      <c r="R7" s="233" t="s">
        <v>42</v>
      </c>
      <c r="S7" s="239">
        <f t="shared" si="2"/>
        <v>0</v>
      </c>
      <c r="T7" s="229"/>
      <c r="U7" s="239">
        <f t="shared" si="3"/>
        <v>0</v>
      </c>
      <c r="V7" s="229"/>
      <c r="W7" s="242"/>
      <c r="X7" s="229"/>
      <c r="Y7" s="229"/>
      <c r="Z7" s="229"/>
    </row>
    <row r="8" spans="1:26" ht="25.5" customHeight="1">
      <c r="A8" s="229"/>
      <c r="B8" s="233">
        <v>3</v>
      </c>
      <c r="C8" s="234" t="s">
        <v>88</v>
      </c>
      <c r="D8" s="233" t="s">
        <v>9</v>
      </c>
      <c r="E8" s="238"/>
      <c r="F8" s="233" t="s">
        <v>42</v>
      </c>
      <c r="G8" s="238"/>
      <c r="H8" s="229" t="s">
        <v>86</v>
      </c>
      <c r="I8" s="238">
        <v>0</v>
      </c>
      <c r="J8" s="229" t="s">
        <v>10</v>
      </c>
      <c r="K8" s="239">
        <f t="shared" si="0"/>
        <v>0</v>
      </c>
      <c r="L8" s="229"/>
      <c r="M8" s="238"/>
      <c r="N8" s="233" t="s">
        <v>42</v>
      </c>
      <c r="O8" s="238"/>
      <c r="P8" s="229"/>
      <c r="Q8" s="239">
        <f t="shared" si="1"/>
        <v>0</v>
      </c>
      <c r="R8" s="233" t="s">
        <v>42</v>
      </c>
      <c r="S8" s="239">
        <f t="shared" si="2"/>
        <v>0</v>
      </c>
      <c r="T8" s="229"/>
      <c r="U8" s="239">
        <f t="shared" si="3"/>
        <v>0</v>
      </c>
      <c r="V8" s="229"/>
      <c r="W8" s="242"/>
      <c r="X8" s="229"/>
      <c r="Y8" s="229"/>
      <c r="Z8" s="229"/>
    </row>
    <row r="9" spans="1:26" ht="25.5" customHeight="1">
      <c r="A9" s="229"/>
      <c r="B9" s="233">
        <v>4</v>
      </c>
      <c r="C9" s="234" t="s">
        <v>89</v>
      </c>
      <c r="D9" s="233" t="s">
        <v>9</v>
      </c>
      <c r="E9" s="238"/>
      <c r="F9" s="233" t="s">
        <v>42</v>
      </c>
      <c r="G9" s="238"/>
      <c r="H9" s="229" t="s">
        <v>86</v>
      </c>
      <c r="I9" s="238">
        <v>0</v>
      </c>
      <c r="J9" s="229" t="s">
        <v>10</v>
      </c>
      <c r="K9" s="239">
        <f t="shared" si="0"/>
        <v>0</v>
      </c>
      <c r="L9" s="229"/>
      <c r="M9" s="238"/>
      <c r="N9" s="233" t="s">
        <v>42</v>
      </c>
      <c r="O9" s="238"/>
      <c r="P9" s="229"/>
      <c r="Q9" s="239">
        <f t="shared" si="1"/>
        <v>0</v>
      </c>
      <c r="R9" s="233" t="s">
        <v>42</v>
      </c>
      <c r="S9" s="239">
        <f t="shared" si="2"/>
        <v>0</v>
      </c>
      <c r="T9" s="229"/>
      <c r="U9" s="239">
        <f t="shared" si="3"/>
        <v>0</v>
      </c>
      <c r="V9" s="229"/>
      <c r="W9" s="242"/>
      <c r="X9" s="229"/>
      <c r="Y9" s="229"/>
      <c r="Z9" s="229"/>
    </row>
    <row r="10" spans="1:26" ht="25.5" customHeight="1">
      <c r="A10" s="229"/>
      <c r="B10" s="233">
        <v>5</v>
      </c>
      <c r="C10" s="234" t="s">
        <v>90</v>
      </c>
      <c r="D10" s="233" t="s">
        <v>9</v>
      </c>
      <c r="E10" s="238"/>
      <c r="F10" s="233" t="s">
        <v>42</v>
      </c>
      <c r="G10" s="238"/>
      <c r="H10" s="229" t="s">
        <v>86</v>
      </c>
      <c r="I10" s="238">
        <v>0</v>
      </c>
      <c r="J10" s="229" t="s">
        <v>10</v>
      </c>
      <c r="K10" s="239">
        <f t="shared" si="0"/>
        <v>0</v>
      </c>
      <c r="L10" s="229"/>
      <c r="M10" s="238"/>
      <c r="N10" s="233" t="s">
        <v>42</v>
      </c>
      <c r="O10" s="238"/>
      <c r="P10" s="229"/>
      <c r="Q10" s="239">
        <f t="shared" si="1"/>
        <v>0</v>
      </c>
      <c r="R10" s="233" t="s">
        <v>42</v>
      </c>
      <c r="S10" s="239">
        <f t="shared" si="2"/>
        <v>0</v>
      </c>
      <c r="T10" s="229"/>
      <c r="U10" s="239">
        <f t="shared" si="3"/>
        <v>0</v>
      </c>
      <c r="V10" s="229"/>
      <c r="W10" s="242"/>
      <c r="X10" s="229"/>
      <c r="Y10" s="229"/>
      <c r="Z10" s="229"/>
    </row>
    <row r="11" spans="1:26" ht="25.5" customHeight="1">
      <c r="A11" s="229"/>
      <c r="B11" s="233">
        <v>6</v>
      </c>
      <c r="C11" s="234" t="s">
        <v>25</v>
      </c>
      <c r="D11" s="233" t="s">
        <v>9</v>
      </c>
      <c r="E11" s="238"/>
      <c r="F11" s="233" t="s">
        <v>42</v>
      </c>
      <c r="G11" s="238"/>
      <c r="H11" s="229" t="s">
        <v>86</v>
      </c>
      <c r="I11" s="238">
        <v>0</v>
      </c>
      <c r="J11" s="229" t="s">
        <v>10</v>
      </c>
      <c r="K11" s="239">
        <f t="shared" si="0"/>
        <v>0</v>
      </c>
      <c r="L11" s="229"/>
      <c r="M11" s="238"/>
      <c r="N11" s="233" t="s">
        <v>42</v>
      </c>
      <c r="O11" s="238"/>
      <c r="P11" s="229"/>
      <c r="Q11" s="239">
        <f t="shared" si="1"/>
        <v>0</v>
      </c>
      <c r="R11" s="233" t="s">
        <v>42</v>
      </c>
      <c r="S11" s="239">
        <f t="shared" si="2"/>
        <v>0</v>
      </c>
      <c r="T11" s="229"/>
      <c r="U11" s="239">
        <f t="shared" si="3"/>
        <v>0</v>
      </c>
      <c r="V11" s="229"/>
      <c r="W11" s="242"/>
      <c r="X11" s="229"/>
      <c r="Y11" s="229"/>
      <c r="Z11" s="229"/>
    </row>
    <row r="12" spans="1:26" ht="25.5" customHeight="1">
      <c r="A12" s="229"/>
      <c r="B12" s="233">
        <v>7</v>
      </c>
      <c r="C12" s="234" t="s">
        <v>0</v>
      </c>
      <c r="D12" s="233" t="s">
        <v>9</v>
      </c>
      <c r="E12" s="238"/>
      <c r="F12" s="233" t="s">
        <v>42</v>
      </c>
      <c r="G12" s="238"/>
      <c r="H12" s="229" t="s">
        <v>86</v>
      </c>
      <c r="I12" s="238">
        <v>0</v>
      </c>
      <c r="J12" s="229" t="s">
        <v>10</v>
      </c>
      <c r="K12" s="239">
        <f t="shared" si="0"/>
        <v>0</v>
      </c>
      <c r="L12" s="229"/>
      <c r="M12" s="238"/>
      <c r="N12" s="233" t="s">
        <v>42</v>
      </c>
      <c r="O12" s="238"/>
      <c r="P12" s="229"/>
      <c r="Q12" s="239">
        <f t="shared" si="1"/>
        <v>0</v>
      </c>
      <c r="R12" s="233" t="s">
        <v>42</v>
      </c>
      <c r="S12" s="239">
        <f t="shared" si="2"/>
        <v>0</v>
      </c>
      <c r="T12" s="229"/>
      <c r="U12" s="239">
        <f t="shared" si="3"/>
        <v>0</v>
      </c>
      <c r="V12" s="229"/>
      <c r="W12" s="242"/>
      <c r="X12" s="229"/>
      <c r="Y12" s="229"/>
      <c r="Z12" s="229"/>
    </row>
    <row r="13" spans="1:26" ht="25.5" customHeight="1">
      <c r="A13" s="229"/>
      <c r="B13" s="233">
        <v>8</v>
      </c>
      <c r="C13" s="234" t="s">
        <v>91</v>
      </c>
      <c r="D13" s="233" t="s">
        <v>9</v>
      </c>
      <c r="E13" s="238"/>
      <c r="F13" s="233" t="s">
        <v>42</v>
      </c>
      <c r="G13" s="238"/>
      <c r="H13" s="229" t="s">
        <v>86</v>
      </c>
      <c r="I13" s="238">
        <v>0</v>
      </c>
      <c r="J13" s="229" t="s">
        <v>10</v>
      </c>
      <c r="K13" s="239">
        <f t="shared" si="0"/>
        <v>0</v>
      </c>
      <c r="L13" s="229"/>
      <c r="M13" s="238"/>
      <c r="N13" s="233" t="s">
        <v>42</v>
      </c>
      <c r="O13" s="238"/>
      <c r="P13" s="229"/>
      <c r="Q13" s="239">
        <f t="shared" si="1"/>
        <v>0</v>
      </c>
      <c r="R13" s="233" t="s">
        <v>42</v>
      </c>
      <c r="S13" s="239">
        <f t="shared" si="2"/>
        <v>0</v>
      </c>
      <c r="T13" s="229"/>
      <c r="U13" s="239">
        <f t="shared" si="3"/>
        <v>0</v>
      </c>
      <c r="V13" s="229"/>
      <c r="W13" s="242"/>
      <c r="X13" s="229"/>
      <c r="Y13" s="229"/>
      <c r="Z13" s="229"/>
    </row>
    <row r="14" spans="1:26" ht="25.5" customHeight="1">
      <c r="A14" s="229"/>
      <c r="B14" s="233">
        <v>9</v>
      </c>
      <c r="C14" s="234" t="s">
        <v>92</v>
      </c>
      <c r="D14" s="233" t="s">
        <v>9</v>
      </c>
      <c r="E14" s="238"/>
      <c r="F14" s="233" t="s">
        <v>42</v>
      </c>
      <c r="G14" s="238"/>
      <c r="H14" s="229" t="s">
        <v>86</v>
      </c>
      <c r="I14" s="238">
        <v>0</v>
      </c>
      <c r="J14" s="229" t="s">
        <v>10</v>
      </c>
      <c r="K14" s="239">
        <f t="shared" si="0"/>
        <v>0</v>
      </c>
      <c r="L14" s="229"/>
      <c r="M14" s="238"/>
      <c r="N14" s="233" t="s">
        <v>42</v>
      </c>
      <c r="O14" s="238"/>
      <c r="P14" s="229"/>
      <c r="Q14" s="239">
        <f t="shared" si="1"/>
        <v>0</v>
      </c>
      <c r="R14" s="233" t="s">
        <v>42</v>
      </c>
      <c r="S14" s="239">
        <f t="shared" si="2"/>
        <v>0</v>
      </c>
      <c r="T14" s="229"/>
      <c r="U14" s="239">
        <f t="shared" si="3"/>
        <v>0</v>
      </c>
      <c r="V14" s="229"/>
      <c r="W14" s="242"/>
      <c r="X14" s="229"/>
      <c r="Y14" s="229"/>
      <c r="Z14" s="229"/>
    </row>
    <row r="15" spans="1:26" ht="25.5" customHeight="1">
      <c r="A15" s="229"/>
      <c r="B15" s="233">
        <v>10</v>
      </c>
      <c r="C15" s="234" t="s">
        <v>93</v>
      </c>
      <c r="D15" s="233" t="s">
        <v>9</v>
      </c>
      <c r="E15" s="238"/>
      <c r="F15" s="233" t="s">
        <v>42</v>
      </c>
      <c r="G15" s="238"/>
      <c r="H15" s="229" t="s">
        <v>86</v>
      </c>
      <c r="I15" s="238">
        <v>0</v>
      </c>
      <c r="J15" s="229" t="s">
        <v>10</v>
      </c>
      <c r="K15" s="239">
        <f t="shared" si="0"/>
        <v>0</v>
      </c>
      <c r="L15" s="229"/>
      <c r="M15" s="238"/>
      <c r="N15" s="233" t="s">
        <v>42</v>
      </c>
      <c r="O15" s="238"/>
      <c r="P15" s="229"/>
      <c r="Q15" s="239">
        <f t="shared" si="1"/>
        <v>0</v>
      </c>
      <c r="R15" s="233" t="s">
        <v>42</v>
      </c>
      <c r="S15" s="239">
        <f t="shared" si="2"/>
        <v>0</v>
      </c>
      <c r="T15" s="229"/>
      <c r="U15" s="239">
        <f t="shared" si="3"/>
        <v>0</v>
      </c>
      <c r="V15" s="229"/>
      <c r="W15" s="242"/>
      <c r="X15" s="229"/>
      <c r="Y15" s="229"/>
      <c r="Z15" s="229"/>
    </row>
    <row r="16" spans="1:26" ht="25.5" customHeight="1">
      <c r="A16" s="229"/>
      <c r="B16" s="233">
        <v>11</v>
      </c>
      <c r="C16" s="234" t="s">
        <v>94</v>
      </c>
      <c r="D16" s="233" t="s">
        <v>9</v>
      </c>
      <c r="E16" s="238"/>
      <c r="F16" s="233" t="s">
        <v>42</v>
      </c>
      <c r="G16" s="238"/>
      <c r="H16" s="229" t="s">
        <v>86</v>
      </c>
      <c r="I16" s="238">
        <v>0</v>
      </c>
      <c r="J16" s="229" t="s">
        <v>10</v>
      </c>
      <c r="K16" s="239">
        <f t="shared" si="0"/>
        <v>0</v>
      </c>
      <c r="L16" s="229"/>
      <c r="M16" s="238"/>
      <c r="N16" s="233" t="s">
        <v>42</v>
      </c>
      <c r="O16" s="238"/>
      <c r="P16" s="229"/>
      <c r="Q16" s="239">
        <f t="shared" si="1"/>
        <v>0</v>
      </c>
      <c r="R16" s="233" t="s">
        <v>42</v>
      </c>
      <c r="S16" s="239">
        <f t="shared" si="2"/>
        <v>0</v>
      </c>
      <c r="T16" s="229"/>
      <c r="U16" s="239">
        <f t="shared" si="3"/>
        <v>0</v>
      </c>
      <c r="V16" s="229"/>
      <c r="W16" s="242"/>
      <c r="X16" s="229"/>
      <c r="Y16" s="229"/>
      <c r="Z16" s="229"/>
    </row>
    <row r="17" spans="1:26" ht="25.5" customHeight="1">
      <c r="A17" s="229"/>
      <c r="B17" s="233">
        <v>12</v>
      </c>
      <c r="C17" s="234" t="s">
        <v>95</v>
      </c>
      <c r="D17" s="233" t="s">
        <v>9</v>
      </c>
      <c r="E17" s="238"/>
      <c r="F17" s="233" t="s">
        <v>42</v>
      </c>
      <c r="G17" s="238"/>
      <c r="H17" s="229" t="s">
        <v>86</v>
      </c>
      <c r="I17" s="238">
        <v>0</v>
      </c>
      <c r="J17" s="229" t="s">
        <v>10</v>
      </c>
      <c r="K17" s="239">
        <f t="shared" si="0"/>
        <v>0</v>
      </c>
      <c r="L17" s="229"/>
      <c r="M17" s="238"/>
      <c r="N17" s="233" t="s">
        <v>42</v>
      </c>
      <c r="O17" s="238"/>
      <c r="P17" s="229"/>
      <c r="Q17" s="239">
        <f t="shared" si="1"/>
        <v>0</v>
      </c>
      <c r="R17" s="233" t="s">
        <v>42</v>
      </c>
      <c r="S17" s="239">
        <f t="shared" si="2"/>
        <v>0</v>
      </c>
      <c r="T17" s="229"/>
      <c r="U17" s="239">
        <f t="shared" si="3"/>
        <v>0</v>
      </c>
      <c r="V17" s="229"/>
      <c r="W17" s="242"/>
      <c r="X17" s="229"/>
      <c r="Y17" s="229"/>
      <c r="Z17" s="229"/>
    </row>
    <row r="18" spans="1:26" ht="25.5" customHeight="1">
      <c r="A18" s="229"/>
      <c r="B18" s="233">
        <v>13</v>
      </c>
      <c r="C18" s="234" t="s">
        <v>96</v>
      </c>
      <c r="D18" s="233" t="s">
        <v>9</v>
      </c>
      <c r="E18" s="238"/>
      <c r="F18" s="233" t="s">
        <v>42</v>
      </c>
      <c r="G18" s="238"/>
      <c r="H18" s="229" t="s">
        <v>86</v>
      </c>
      <c r="I18" s="238">
        <v>0</v>
      </c>
      <c r="J18" s="229" t="s">
        <v>10</v>
      </c>
      <c r="K18" s="239">
        <f t="shared" si="0"/>
        <v>0</v>
      </c>
      <c r="L18" s="229"/>
      <c r="M18" s="238"/>
      <c r="N18" s="233" t="s">
        <v>42</v>
      </c>
      <c r="O18" s="238"/>
      <c r="P18" s="229"/>
      <c r="Q18" s="239">
        <f t="shared" si="1"/>
        <v>0</v>
      </c>
      <c r="R18" s="233" t="s">
        <v>42</v>
      </c>
      <c r="S18" s="239">
        <f t="shared" si="2"/>
        <v>0</v>
      </c>
      <c r="T18" s="229"/>
      <c r="U18" s="239">
        <f t="shared" si="3"/>
        <v>0</v>
      </c>
      <c r="V18" s="229"/>
      <c r="W18" s="242"/>
      <c r="X18" s="229"/>
      <c r="Y18" s="229"/>
      <c r="Z18" s="229"/>
    </row>
    <row r="19" spans="1:26" ht="25.5" customHeight="1">
      <c r="A19" s="229"/>
      <c r="B19" s="233">
        <v>14</v>
      </c>
      <c r="C19" s="234" t="s">
        <v>97</v>
      </c>
      <c r="D19" s="233" t="s">
        <v>9</v>
      </c>
      <c r="E19" s="238"/>
      <c r="F19" s="233" t="s">
        <v>42</v>
      </c>
      <c r="G19" s="238"/>
      <c r="H19" s="229" t="s">
        <v>86</v>
      </c>
      <c r="I19" s="238">
        <v>0</v>
      </c>
      <c r="J19" s="229" t="s">
        <v>10</v>
      </c>
      <c r="K19" s="239">
        <f t="shared" si="0"/>
        <v>0</v>
      </c>
      <c r="L19" s="229"/>
      <c r="M19" s="238"/>
      <c r="N19" s="233" t="s">
        <v>42</v>
      </c>
      <c r="O19" s="238"/>
      <c r="P19" s="229"/>
      <c r="Q19" s="239">
        <f t="shared" si="1"/>
        <v>0</v>
      </c>
      <c r="R19" s="233" t="s">
        <v>42</v>
      </c>
      <c r="S19" s="239">
        <f t="shared" si="2"/>
        <v>0</v>
      </c>
      <c r="T19" s="229"/>
      <c r="U19" s="239">
        <f t="shared" si="3"/>
        <v>0</v>
      </c>
      <c r="V19" s="229"/>
      <c r="W19" s="242"/>
      <c r="X19" s="229"/>
      <c r="Y19" s="229"/>
      <c r="Z19" s="229"/>
    </row>
    <row r="20" spans="1:26" ht="25.5" customHeight="1">
      <c r="A20" s="229"/>
      <c r="B20" s="233">
        <v>15</v>
      </c>
      <c r="C20" s="234" t="s">
        <v>8</v>
      </c>
      <c r="D20" s="233" t="s">
        <v>9</v>
      </c>
      <c r="E20" s="238"/>
      <c r="F20" s="233" t="s">
        <v>42</v>
      </c>
      <c r="G20" s="238"/>
      <c r="H20" s="229" t="s">
        <v>86</v>
      </c>
      <c r="I20" s="238">
        <v>0</v>
      </c>
      <c r="J20" s="229" t="s">
        <v>10</v>
      </c>
      <c r="K20" s="239">
        <f t="shared" si="0"/>
        <v>0</v>
      </c>
      <c r="L20" s="229"/>
      <c r="M20" s="238"/>
      <c r="N20" s="233" t="s">
        <v>42</v>
      </c>
      <c r="O20" s="238"/>
      <c r="P20" s="229"/>
      <c r="Q20" s="239">
        <f t="shared" si="1"/>
        <v>0</v>
      </c>
      <c r="R20" s="233" t="s">
        <v>42</v>
      </c>
      <c r="S20" s="239">
        <f t="shared" si="2"/>
        <v>0</v>
      </c>
      <c r="T20" s="229"/>
      <c r="U20" s="239">
        <f t="shared" si="3"/>
        <v>0</v>
      </c>
      <c r="V20" s="229"/>
      <c r="W20" s="242"/>
      <c r="X20" s="229"/>
      <c r="Y20" s="229"/>
      <c r="Z20" s="229"/>
    </row>
    <row r="21" spans="1:26" ht="25.5" customHeight="1">
      <c r="A21" s="229"/>
      <c r="B21" s="233">
        <v>16</v>
      </c>
      <c r="C21" s="234" t="s">
        <v>59</v>
      </c>
      <c r="D21" s="233" t="s">
        <v>9</v>
      </c>
      <c r="E21" s="238"/>
      <c r="F21" s="233" t="s">
        <v>42</v>
      </c>
      <c r="G21" s="238"/>
      <c r="H21" s="229" t="s">
        <v>86</v>
      </c>
      <c r="I21" s="238">
        <v>0</v>
      </c>
      <c r="J21" s="229" t="s">
        <v>10</v>
      </c>
      <c r="K21" s="239">
        <f t="shared" si="0"/>
        <v>0</v>
      </c>
      <c r="L21" s="229"/>
      <c r="M21" s="238"/>
      <c r="N21" s="233" t="s">
        <v>42</v>
      </c>
      <c r="O21" s="238"/>
      <c r="P21" s="229"/>
      <c r="Q21" s="239">
        <f t="shared" si="1"/>
        <v>0</v>
      </c>
      <c r="R21" s="233" t="s">
        <v>42</v>
      </c>
      <c r="S21" s="239">
        <f t="shared" si="2"/>
        <v>0</v>
      </c>
      <c r="T21" s="229"/>
      <c r="U21" s="239">
        <f t="shared" si="3"/>
        <v>0</v>
      </c>
      <c r="V21" s="229"/>
      <c r="W21" s="242"/>
      <c r="X21" s="229"/>
      <c r="Y21" s="229"/>
      <c r="Z21" s="229"/>
    </row>
    <row r="22" spans="1:26" ht="25.5" customHeight="1">
      <c r="A22" s="229"/>
      <c r="B22" s="233">
        <v>17</v>
      </c>
      <c r="C22" s="234" t="s">
        <v>98</v>
      </c>
      <c r="D22" s="233" t="s">
        <v>9</v>
      </c>
      <c r="E22" s="238"/>
      <c r="F22" s="233" t="s">
        <v>42</v>
      </c>
      <c r="G22" s="238"/>
      <c r="H22" s="229" t="s">
        <v>86</v>
      </c>
      <c r="I22" s="238">
        <v>0</v>
      </c>
      <c r="J22" s="229" t="s">
        <v>10</v>
      </c>
      <c r="K22" s="239">
        <f t="shared" si="0"/>
        <v>0</v>
      </c>
      <c r="L22" s="229"/>
      <c r="M22" s="238"/>
      <c r="N22" s="233" t="s">
        <v>42</v>
      </c>
      <c r="O22" s="238"/>
      <c r="P22" s="229"/>
      <c r="Q22" s="239">
        <f t="shared" si="1"/>
        <v>0</v>
      </c>
      <c r="R22" s="233" t="s">
        <v>42</v>
      </c>
      <c r="S22" s="239">
        <f t="shared" si="2"/>
        <v>0</v>
      </c>
      <c r="T22" s="229"/>
      <c r="U22" s="239">
        <f t="shared" si="3"/>
        <v>0</v>
      </c>
      <c r="V22" s="229"/>
      <c r="W22" s="242"/>
      <c r="X22" s="229"/>
      <c r="Y22" s="229"/>
      <c r="Z22" s="229"/>
    </row>
    <row r="23" spans="1:26" ht="25.5" customHeight="1">
      <c r="A23" s="229"/>
      <c r="B23" s="233">
        <v>18</v>
      </c>
      <c r="C23" s="234" t="s">
        <v>99</v>
      </c>
      <c r="D23" s="233" t="s">
        <v>9</v>
      </c>
      <c r="E23" s="238"/>
      <c r="F23" s="233" t="s">
        <v>42</v>
      </c>
      <c r="G23" s="238"/>
      <c r="H23" s="229" t="s">
        <v>86</v>
      </c>
      <c r="I23" s="238">
        <v>0</v>
      </c>
      <c r="J23" s="229" t="s">
        <v>10</v>
      </c>
      <c r="K23" s="239">
        <f t="shared" si="0"/>
        <v>0</v>
      </c>
      <c r="L23" s="229"/>
      <c r="M23" s="238"/>
      <c r="N23" s="233" t="s">
        <v>42</v>
      </c>
      <c r="O23" s="238"/>
      <c r="P23" s="229"/>
      <c r="Q23" s="239">
        <f t="shared" si="1"/>
        <v>0</v>
      </c>
      <c r="R23" s="233" t="s">
        <v>42</v>
      </c>
      <c r="S23" s="239">
        <f t="shared" si="2"/>
        <v>0</v>
      </c>
      <c r="T23" s="229"/>
      <c r="U23" s="239">
        <f t="shared" si="3"/>
        <v>0</v>
      </c>
      <c r="V23" s="229"/>
      <c r="W23" s="242"/>
      <c r="X23" s="229"/>
      <c r="Y23" s="229"/>
      <c r="Z23" s="229"/>
    </row>
    <row r="24" spans="1:26" ht="25.5" customHeight="1">
      <c r="A24" s="229"/>
      <c r="B24" s="233">
        <v>19</v>
      </c>
      <c r="C24" s="234" t="s">
        <v>100</v>
      </c>
      <c r="D24" s="233" t="s">
        <v>9</v>
      </c>
      <c r="E24" s="238"/>
      <c r="F24" s="233" t="s">
        <v>42</v>
      </c>
      <c r="G24" s="238"/>
      <c r="H24" s="229" t="s">
        <v>86</v>
      </c>
      <c r="I24" s="238">
        <v>0</v>
      </c>
      <c r="J24" s="229" t="s">
        <v>10</v>
      </c>
      <c r="K24" s="239">
        <f t="shared" si="0"/>
        <v>0</v>
      </c>
      <c r="L24" s="229"/>
      <c r="M24" s="238"/>
      <c r="N24" s="233" t="s">
        <v>42</v>
      </c>
      <c r="O24" s="238"/>
      <c r="P24" s="229"/>
      <c r="Q24" s="239">
        <f t="shared" si="1"/>
        <v>0</v>
      </c>
      <c r="R24" s="233" t="s">
        <v>42</v>
      </c>
      <c r="S24" s="239">
        <f t="shared" si="2"/>
        <v>0</v>
      </c>
      <c r="T24" s="229"/>
      <c r="U24" s="239">
        <f t="shared" si="3"/>
        <v>0</v>
      </c>
      <c r="V24" s="229"/>
      <c r="W24" s="242"/>
      <c r="X24" s="229"/>
      <c r="Y24" s="229"/>
      <c r="Z24" s="229"/>
    </row>
    <row r="25" spans="1:26" ht="25.5" customHeight="1">
      <c r="A25" s="229"/>
      <c r="B25" s="233">
        <v>20</v>
      </c>
      <c r="C25" s="234" t="s">
        <v>101</v>
      </c>
      <c r="D25" s="233" t="s">
        <v>9</v>
      </c>
      <c r="E25" s="238"/>
      <c r="F25" s="233" t="s">
        <v>42</v>
      </c>
      <c r="G25" s="238"/>
      <c r="H25" s="229" t="s">
        <v>86</v>
      </c>
      <c r="I25" s="238">
        <v>0</v>
      </c>
      <c r="J25" s="229" t="s">
        <v>10</v>
      </c>
      <c r="K25" s="239">
        <f t="shared" si="0"/>
        <v>0</v>
      </c>
      <c r="L25" s="229"/>
      <c r="M25" s="238"/>
      <c r="N25" s="233" t="s">
        <v>42</v>
      </c>
      <c r="O25" s="238"/>
      <c r="P25" s="229"/>
      <c r="Q25" s="239">
        <f t="shared" si="1"/>
        <v>0</v>
      </c>
      <c r="R25" s="233" t="s">
        <v>42</v>
      </c>
      <c r="S25" s="239">
        <f t="shared" si="2"/>
        <v>0</v>
      </c>
      <c r="T25" s="229"/>
      <c r="U25" s="239">
        <f t="shared" si="3"/>
        <v>0</v>
      </c>
      <c r="V25" s="229"/>
      <c r="W25" s="242"/>
      <c r="X25" s="229"/>
      <c r="Y25" s="229"/>
      <c r="Z25" s="229"/>
    </row>
    <row r="26" spans="1:26" ht="25.5" customHeight="1">
      <c r="A26" s="229"/>
      <c r="B26" s="233">
        <v>21</v>
      </c>
      <c r="C26" s="234" t="s">
        <v>102</v>
      </c>
      <c r="D26" s="233" t="s">
        <v>9</v>
      </c>
      <c r="E26" s="239"/>
      <c r="F26" s="233" t="s">
        <v>42</v>
      </c>
      <c r="G26" s="239"/>
      <c r="H26" s="229" t="s">
        <v>86</v>
      </c>
      <c r="I26" s="239"/>
      <c r="J26" s="229" t="s">
        <v>10</v>
      </c>
      <c r="K26" s="234">
        <v>1</v>
      </c>
      <c r="L26" s="229"/>
      <c r="M26" s="240"/>
      <c r="N26" s="233" t="s">
        <v>42</v>
      </c>
      <c r="O26" s="240"/>
      <c r="P26" s="229"/>
      <c r="Q26" s="240"/>
      <c r="R26" s="233" t="s">
        <v>42</v>
      </c>
      <c r="S26" s="240"/>
      <c r="T26" s="229"/>
      <c r="U26" s="234">
        <v>1</v>
      </c>
      <c r="V26" s="229"/>
      <c r="W26" s="242"/>
      <c r="X26" s="229"/>
      <c r="Y26" s="229"/>
      <c r="Z26" s="229"/>
    </row>
    <row r="27" spans="1:26" ht="25.5" customHeight="1">
      <c r="A27" s="229"/>
      <c r="B27" s="233">
        <v>22</v>
      </c>
      <c r="C27" s="234" t="s">
        <v>65</v>
      </c>
      <c r="D27" s="233" t="s">
        <v>9</v>
      </c>
      <c r="E27" s="239"/>
      <c r="F27" s="233" t="s">
        <v>42</v>
      </c>
      <c r="G27" s="239"/>
      <c r="H27" s="229" t="s">
        <v>86</v>
      </c>
      <c r="I27" s="239"/>
      <c r="J27" s="229" t="s">
        <v>10</v>
      </c>
      <c r="K27" s="234">
        <v>2</v>
      </c>
      <c r="L27" s="229"/>
      <c r="M27" s="240"/>
      <c r="N27" s="233" t="s">
        <v>42</v>
      </c>
      <c r="O27" s="240"/>
      <c r="P27" s="229"/>
      <c r="Q27" s="240"/>
      <c r="R27" s="233" t="s">
        <v>42</v>
      </c>
      <c r="S27" s="240"/>
      <c r="T27" s="229"/>
      <c r="U27" s="234">
        <v>2</v>
      </c>
      <c r="V27" s="229"/>
      <c r="W27" s="242"/>
      <c r="X27" s="229"/>
      <c r="Y27" s="229"/>
      <c r="Z27" s="229"/>
    </row>
    <row r="28" spans="1:26" ht="25.5" customHeight="1">
      <c r="A28" s="229"/>
      <c r="B28" s="233">
        <v>23</v>
      </c>
      <c r="C28" s="234" t="s">
        <v>103</v>
      </c>
      <c r="D28" s="233" t="s">
        <v>9</v>
      </c>
      <c r="E28" s="239"/>
      <c r="F28" s="233" t="s">
        <v>42</v>
      </c>
      <c r="G28" s="239"/>
      <c r="H28" s="229" t="s">
        <v>86</v>
      </c>
      <c r="I28" s="239"/>
      <c r="J28" s="229" t="s">
        <v>10</v>
      </c>
      <c r="K28" s="234">
        <v>3</v>
      </c>
      <c r="L28" s="229"/>
      <c r="M28" s="240"/>
      <c r="N28" s="233" t="s">
        <v>42</v>
      </c>
      <c r="O28" s="240"/>
      <c r="P28" s="229"/>
      <c r="Q28" s="240"/>
      <c r="R28" s="233" t="s">
        <v>42</v>
      </c>
      <c r="S28" s="240"/>
      <c r="T28" s="229"/>
      <c r="U28" s="234">
        <v>3</v>
      </c>
      <c r="V28" s="229"/>
      <c r="W28" s="242"/>
      <c r="X28" s="229"/>
      <c r="Y28" s="229"/>
      <c r="Z28" s="229"/>
    </row>
    <row r="29" spans="1:26" ht="25.5" customHeight="1">
      <c r="A29" s="229"/>
      <c r="B29" s="233">
        <v>24</v>
      </c>
      <c r="C29" s="234" t="s">
        <v>104</v>
      </c>
      <c r="D29" s="233" t="s">
        <v>9</v>
      </c>
      <c r="E29" s="239"/>
      <c r="F29" s="233" t="s">
        <v>42</v>
      </c>
      <c r="G29" s="239"/>
      <c r="H29" s="229" t="s">
        <v>86</v>
      </c>
      <c r="I29" s="239"/>
      <c r="J29" s="229" t="s">
        <v>10</v>
      </c>
      <c r="K29" s="234">
        <v>4</v>
      </c>
      <c r="L29" s="229"/>
      <c r="M29" s="240"/>
      <c r="N29" s="233" t="s">
        <v>42</v>
      </c>
      <c r="O29" s="240"/>
      <c r="P29" s="229"/>
      <c r="Q29" s="240"/>
      <c r="R29" s="233" t="s">
        <v>42</v>
      </c>
      <c r="S29" s="240"/>
      <c r="T29" s="229"/>
      <c r="U29" s="234">
        <v>4</v>
      </c>
      <c r="V29" s="229"/>
      <c r="W29" s="242"/>
      <c r="X29" s="229"/>
      <c r="Y29" s="229"/>
      <c r="Z29" s="229"/>
    </row>
    <row r="30" spans="1:26" ht="25.5" customHeight="1">
      <c r="A30" s="229"/>
      <c r="B30" s="233">
        <v>25</v>
      </c>
      <c r="C30" s="234" t="s">
        <v>105</v>
      </c>
      <c r="D30" s="233" t="s">
        <v>9</v>
      </c>
      <c r="E30" s="239"/>
      <c r="F30" s="233" t="s">
        <v>42</v>
      </c>
      <c r="G30" s="239"/>
      <c r="H30" s="229" t="s">
        <v>86</v>
      </c>
      <c r="I30" s="239"/>
      <c r="J30" s="229" t="s">
        <v>10</v>
      </c>
      <c r="K30" s="234">
        <v>4</v>
      </c>
      <c r="L30" s="229"/>
      <c r="M30" s="240"/>
      <c r="N30" s="233" t="s">
        <v>42</v>
      </c>
      <c r="O30" s="240"/>
      <c r="P30" s="229"/>
      <c r="Q30" s="240"/>
      <c r="R30" s="233" t="s">
        <v>42</v>
      </c>
      <c r="S30" s="240"/>
      <c r="T30" s="229"/>
      <c r="U30" s="234">
        <v>3</v>
      </c>
      <c r="V30" s="229"/>
      <c r="W30" s="242"/>
      <c r="X30" s="229"/>
      <c r="Y30" s="229"/>
      <c r="Z30" s="229"/>
    </row>
    <row r="31" spans="1:26" ht="25.5" customHeight="1">
      <c r="A31" s="229"/>
      <c r="B31" s="233">
        <v>26</v>
      </c>
      <c r="C31" s="234" t="s">
        <v>43</v>
      </c>
      <c r="D31" s="233" t="s">
        <v>9</v>
      </c>
      <c r="E31" s="239"/>
      <c r="F31" s="233" t="s">
        <v>42</v>
      </c>
      <c r="G31" s="239"/>
      <c r="H31" s="229" t="s">
        <v>86</v>
      </c>
      <c r="I31" s="239"/>
      <c r="J31" s="229" t="s">
        <v>10</v>
      </c>
      <c r="K31" s="234">
        <v>5</v>
      </c>
      <c r="L31" s="229"/>
      <c r="M31" s="240"/>
      <c r="N31" s="233" t="s">
        <v>42</v>
      </c>
      <c r="O31" s="240"/>
      <c r="P31" s="229"/>
      <c r="Q31" s="240"/>
      <c r="R31" s="233" t="s">
        <v>42</v>
      </c>
      <c r="S31" s="240"/>
      <c r="T31" s="229"/>
      <c r="U31" s="234">
        <v>5</v>
      </c>
      <c r="V31" s="229"/>
      <c r="W31" s="242"/>
      <c r="X31" s="229"/>
      <c r="Y31" s="229"/>
      <c r="Z31" s="229"/>
    </row>
    <row r="32" spans="1:26" ht="25.5" customHeight="1">
      <c r="A32" s="229"/>
      <c r="B32" s="233">
        <v>27</v>
      </c>
      <c r="C32" s="234" t="s">
        <v>106</v>
      </c>
      <c r="D32" s="233" t="s">
        <v>9</v>
      </c>
      <c r="E32" s="239"/>
      <c r="F32" s="233" t="s">
        <v>42</v>
      </c>
      <c r="G32" s="239"/>
      <c r="H32" s="229" t="s">
        <v>86</v>
      </c>
      <c r="I32" s="239"/>
      <c r="J32" s="229" t="s">
        <v>10</v>
      </c>
      <c r="K32" s="234">
        <v>0</v>
      </c>
      <c r="L32" s="229"/>
      <c r="M32" s="240"/>
      <c r="N32" s="233" t="s">
        <v>42</v>
      </c>
      <c r="O32" s="240"/>
      <c r="P32" s="229"/>
      <c r="Q32" s="240"/>
      <c r="R32" s="233" t="s">
        <v>42</v>
      </c>
      <c r="S32" s="240"/>
      <c r="T32" s="229"/>
      <c r="U32" s="234">
        <v>0</v>
      </c>
      <c r="V32" s="229"/>
      <c r="W32" s="242" t="s">
        <v>109</v>
      </c>
      <c r="X32" s="229"/>
      <c r="Y32" s="229"/>
      <c r="Z32" s="229"/>
    </row>
    <row r="33" spans="1:26" ht="25.5" customHeight="1">
      <c r="A33" s="229"/>
      <c r="B33" s="233">
        <v>28</v>
      </c>
      <c r="C33" s="234" t="s">
        <v>108</v>
      </c>
      <c r="D33" s="233" t="s">
        <v>9</v>
      </c>
      <c r="E33" s="239"/>
      <c r="F33" s="233" t="s">
        <v>42</v>
      </c>
      <c r="G33" s="239"/>
      <c r="H33" s="229" t="s">
        <v>86</v>
      </c>
      <c r="I33" s="239"/>
      <c r="J33" s="229" t="s">
        <v>10</v>
      </c>
      <c r="K33" s="234"/>
      <c r="L33" s="229"/>
      <c r="M33" s="240"/>
      <c r="N33" s="233" t="s">
        <v>42</v>
      </c>
      <c r="O33" s="240"/>
      <c r="P33" s="229"/>
      <c r="Q33" s="240"/>
      <c r="R33" s="233" t="s">
        <v>42</v>
      </c>
      <c r="S33" s="240"/>
      <c r="T33" s="229"/>
      <c r="U33" s="234"/>
      <c r="V33" s="229"/>
      <c r="W33" s="242"/>
      <c r="X33" s="229"/>
      <c r="Y33" s="229"/>
      <c r="Z33" s="229"/>
    </row>
    <row r="34" spans="1:26" ht="25.5" customHeight="1">
      <c r="A34" s="229"/>
      <c r="B34" s="233">
        <v>29</v>
      </c>
      <c r="C34" s="234" t="s">
        <v>108</v>
      </c>
      <c r="D34" s="233" t="s">
        <v>9</v>
      </c>
      <c r="E34" s="239"/>
      <c r="F34" s="233" t="s">
        <v>42</v>
      </c>
      <c r="G34" s="239"/>
      <c r="H34" s="229" t="s">
        <v>86</v>
      </c>
      <c r="I34" s="239"/>
      <c r="J34" s="229" t="s">
        <v>10</v>
      </c>
      <c r="K34" s="234"/>
      <c r="L34" s="229"/>
      <c r="M34" s="240"/>
      <c r="N34" s="233" t="s">
        <v>42</v>
      </c>
      <c r="O34" s="240"/>
      <c r="P34" s="229"/>
      <c r="Q34" s="240"/>
      <c r="R34" s="233" t="s">
        <v>42</v>
      </c>
      <c r="S34" s="240"/>
      <c r="T34" s="229"/>
      <c r="U34" s="234"/>
      <c r="V34" s="229"/>
      <c r="W34" s="242"/>
      <c r="X34" s="229"/>
      <c r="Y34" s="229"/>
      <c r="Z34" s="229"/>
    </row>
    <row r="35" spans="1:26" ht="25.5" customHeight="1">
      <c r="A35" s="229"/>
      <c r="B35" s="233">
        <v>30</v>
      </c>
      <c r="C35" s="234" t="s">
        <v>108</v>
      </c>
      <c r="D35" s="233" t="s">
        <v>9</v>
      </c>
      <c r="E35" s="239"/>
      <c r="F35" s="233" t="s">
        <v>42</v>
      </c>
      <c r="G35" s="239"/>
      <c r="H35" s="229" t="s">
        <v>86</v>
      </c>
      <c r="I35" s="239"/>
      <c r="J35" s="229" t="s">
        <v>10</v>
      </c>
      <c r="K35" s="234"/>
      <c r="L35" s="229"/>
      <c r="M35" s="240"/>
      <c r="N35" s="233" t="s">
        <v>42</v>
      </c>
      <c r="O35" s="240"/>
      <c r="P35" s="229"/>
      <c r="Q35" s="240"/>
      <c r="R35" s="233" t="s">
        <v>42</v>
      </c>
      <c r="S35" s="240"/>
      <c r="T35" s="229"/>
      <c r="U35" s="234"/>
      <c r="V35" s="229"/>
      <c r="W35" s="242"/>
      <c r="X35" s="229"/>
      <c r="Y35" s="229"/>
      <c r="Z35" s="229"/>
    </row>
    <row r="36" spans="1:26" ht="25.5" customHeight="1">
      <c r="A36" s="229"/>
      <c r="B36" s="233"/>
      <c r="C36" s="235"/>
      <c r="D36" s="233"/>
      <c r="E36" s="229"/>
      <c r="F36" s="229"/>
      <c r="G36" s="229"/>
      <c r="H36" s="229"/>
      <c r="I36" s="233"/>
      <c r="J36" s="229"/>
      <c r="K36" s="229"/>
      <c r="L36" s="229"/>
      <c r="M36" s="229"/>
      <c r="N36" s="229"/>
      <c r="O36" s="229"/>
      <c r="P36" s="229"/>
      <c r="Q36" s="229"/>
      <c r="R36" s="229"/>
      <c r="S36" s="229"/>
      <c r="T36" s="229"/>
      <c r="U36" s="229"/>
      <c r="V36" s="229"/>
      <c r="W36" s="229"/>
      <c r="X36" s="229"/>
      <c r="Y36" s="229"/>
      <c r="Z36" s="229"/>
    </row>
    <row r="37" spans="1:26" ht="25.5" customHeight="1">
      <c r="A37" s="229"/>
      <c r="B37" s="233"/>
      <c r="C37" s="229" t="s">
        <v>110</v>
      </c>
      <c r="D37" s="233"/>
      <c r="E37" s="229"/>
      <c r="F37" s="229"/>
      <c r="G37" s="229"/>
      <c r="H37" s="229"/>
      <c r="I37" s="233"/>
      <c r="J37" s="229"/>
      <c r="K37" s="229"/>
      <c r="L37" s="229"/>
      <c r="M37" s="229"/>
      <c r="N37" s="229"/>
      <c r="O37" s="229"/>
      <c r="P37" s="229"/>
      <c r="Q37" s="229"/>
      <c r="R37" s="229"/>
      <c r="S37" s="229"/>
      <c r="T37" s="229"/>
      <c r="U37" s="229"/>
      <c r="V37" s="229"/>
      <c r="W37" s="229"/>
      <c r="X37" s="229"/>
      <c r="Y37" s="229"/>
      <c r="Z37" s="229"/>
    </row>
    <row r="38" spans="1:26" ht="25.5" customHeight="1">
      <c r="A38" s="229"/>
      <c r="B38" s="233"/>
      <c r="C38" s="229" t="s">
        <v>111</v>
      </c>
      <c r="D38" s="233"/>
      <c r="E38" s="229"/>
      <c r="F38" s="229"/>
      <c r="G38" s="229"/>
      <c r="H38" s="229"/>
      <c r="I38" s="233"/>
      <c r="J38" s="229"/>
      <c r="K38" s="229"/>
      <c r="L38" s="229"/>
      <c r="M38" s="229"/>
      <c r="N38" s="229"/>
      <c r="O38" s="229"/>
      <c r="P38" s="229"/>
      <c r="Q38" s="229"/>
      <c r="R38" s="229"/>
      <c r="S38" s="229"/>
      <c r="T38" s="229"/>
      <c r="U38" s="229"/>
      <c r="V38" s="229"/>
      <c r="W38" s="229"/>
      <c r="X38" s="229"/>
      <c r="Y38" s="229"/>
      <c r="Z38" s="229"/>
    </row>
    <row r="39" spans="1:26" ht="25.5" customHeight="1">
      <c r="A39" s="229"/>
      <c r="B39" s="233"/>
      <c r="C39" s="229" t="s">
        <v>112</v>
      </c>
      <c r="D39" s="233"/>
      <c r="E39" s="229"/>
      <c r="F39" s="229"/>
      <c r="G39" s="229"/>
      <c r="H39" s="229"/>
      <c r="I39" s="233"/>
      <c r="J39" s="229"/>
      <c r="K39" s="229"/>
      <c r="L39" s="229"/>
      <c r="M39" s="229"/>
      <c r="N39" s="229"/>
      <c r="O39" s="229"/>
      <c r="P39" s="229"/>
      <c r="Q39" s="229"/>
      <c r="R39" s="229"/>
      <c r="S39" s="229"/>
      <c r="T39" s="229"/>
      <c r="U39" s="229"/>
      <c r="V39" s="229"/>
      <c r="W39" s="229"/>
      <c r="X39" s="229"/>
      <c r="Y39" s="229"/>
      <c r="Z39" s="229"/>
    </row>
    <row r="40" spans="1:26" ht="25.5" customHeight="1">
      <c r="A40" s="229"/>
      <c r="B40" s="233"/>
      <c r="C40" s="229" t="s">
        <v>114</v>
      </c>
      <c r="D40" s="233"/>
      <c r="E40" s="229"/>
      <c r="F40" s="229"/>
      <c r="G40" s="229"/>
      <c r="H40" s="229"/>
      <c r="I40" s="233"/>
      <c r="J40" s="229"/>
      <c r="K40" s="229"/>
      <c r="L40" s="229"/>
      <c r="M40" s="229"/>
      <c r="N40" s="229"/>
      <c r="O40" s="229"/>
      <c r="P40" s="229"/>
      <c r="Q40" s="229"/>
      <c r="R40" s="229"/>
      <c r="S40" s="229"/>
      <c r="T40" s="229"/>
      <c r="U40" s="229"/>
      <c r="V40" s="229"/>
      <c r="W40" s="229"/>
      <c r="X40" s="229"/>
      <c r="Y40" s="229"/>
      <c r="Z40" s="229"/>
    </row>
    <row r="41" spans="1:26" ht="25.5" customHeight="1">
      <c r="A41" s="229"/>
      <c r="B41" s="233"/>
      <c r="C41" s="231" t="s">
        <v>29</v>
      </c>
      <c r="D41" s="233"/>
      <c r="E41" s="229"/>
      <c r="F41" s="229"/>
      <c r="G41" s="229"/>
      <c r="H41" s="229"/>
      <c r="I41" s="233"/>
      <c r="J41" s="229"/>
      <c r="K41" s="229"/>
      <c r="L41" s="229"/>
      <c r="M41" s="229"/>
      <c r="N41" s="229"/>
      <c r="O41" s="229"/>
      <c r="P41" s="229"/>
      <c r="Q41" s="229"/>
      <c r="R41" s="229"/>
      <c r="S41" s="229"/>
      <c r="T41" s="229"/>
      <c r="U41" s="229"/>
      <c r="V41" s="229"/>
      <c r="W41" s="229"/>
      <c r="X41" s="229"/>
      <c r="Y41" s="229"/>
      <c r="Z41" s="229"/>
    </row>
    <row r="42" spans="1:26" ht="25.5" customHeight="1">
      <c r="A42" s="229"/>
      <c r="B42" s="233"/>
      <c r="C42" s="231" t="s">
        <v>115</v>
      </c>
      <c r="D42" s="233"/>
      <c r="E42" s="229"/>
      <c r="F42" s="229"/>
      <c r="G42" s="229"/>
      <c r="H42" s="229"/>
      <c r="I42" s="233"/>
      <c r="J42" s="229"/>
      <c r="K42" s="229"/>
      <c r="L42" s="229"/>
      <c r="M42" s="229"/>
      <c r="N42" s="229"/>
      <c r="O42" s="229"/>
      <c r="P42" s="229"/>
      <c r="Q42" s="229"/>
      <c r="R42" s="229"/>
      <c r="S42" s="229"/>
      <c r="T42" s="229"/>
      <c r="U42" s="229"/>
      <c r="V42" s="229"/>
      <c r="W42" s="229"/>
      <c r="X42" s="229"/>
      <c r="Y42" s="229"/>
      <c r="Z42" s="229"/>
    </row>
    <row r="43" spans="1:26" ht="25.5" customHeight="1">
      <c r="A43" s="229"/>
      <c r="B43" s="233"/>
      <c r="C43" s="233"/>
      <c r="D43" s="233"/>
      <c r="E43" s="229"/>
      <c r="F43" s="229"/>
      <c r="G43" s="229"/>
      <c r="H43" s="229"/>
      <c r="I43" s="233"/>
      <c r="J43" s="229"/>
      <c r="K43" s="229"/>
      <c r="L43" s="229"/>
      <c r="M43" s="229"/>
      <c r="N43" s="229"/>
      <c r="O43" s="229"/>
      <c r="P43" s="229"/>
      <c r="Q43" s="229"/>
      <c r="R43" s="229"/>
      <c r="S43" s="229"/>
      <c r="T43" s="229"/>
      <c r="U43" s="229"/>
      <c r="V43" s="229"/>
      <c r="W43" s="229"/>
      <c r="X43" s="229"/>
      <c r="Y43" s="229"/>
      <c r="Z43" s="229"/>
    </row>
    <row r="44" spans="1:26" ht="25.5" customHeight="1">
      <c r="A44" s="229"/>
      <c r="B44" s="233"/>
      <c r="C44" s="233"/>
      <c r="D44" s="233"/>
      <c r="E44" s="229"/>
      <c r="F44" s="229"/>
      <c r="G44" s="229"/>
      <c r="H44" s="229"/>
      <c r="I44" s="233"/>
      <c r="J44" s="229"/>
      <c r="K44" s="229"/>
      <c r="L44" s="229"/>
      <c r="M44" s="229"/>
      <c r="N44" s="229"/>
      <c r="O44" s="229"/>
      <c r="P44" s="229"/>
      <c r="Q44" s="229"/>
      <c r="R44" s="229"/>
      <c r="S44" s="229"/>
      <c r="T44" s="229"/>
      <c r="U44" s="229"/>
      <c r="V44" s="229"/>
      <c r="W44" s="229"/>
      <c r="X44" s="229"/>
      <c r="Y44" s="229"/>
      <c r="Z44" s="229"/>
    </row>
    <row r="45" spans="1:26" ht="25.5" customHeight="1">
      <c r="A45" s="229"/>
      <c r="B45" s="233"/>
      <c r="C45" s="233"/>
      <c r="D45" s="233"/>
      <c r="E45" s="229"/>
      <c r="F45" s="229"/>
      <c r="G45" s="229"/>
      <c r="H45" s="229"/>
      <c r="I45" s="233"/>
      <c r="J45" s="229"/>
      <c r="K45" s="229"/>
      <c r="L45" s="229"/>
      <c r="M45" s="229"/>
      <c r="N45" s="229"/>
      <c r="O45" s="229"/>
      <c r="P45" s="229"/>
      <c r="Q45" s="229"/>
      <c r="R45" s="229"/>
      <c r="S45" s="229"/>
      <c r="T45" s="229"/>
      <c r="U45" s="229"/>
      <c r="V45" s="229"/>
      <c r="W45" s="229"/>
      <c r="X45" s="229"/>
      <c r="Y45" s="229"/>
      <c r="Z45" s="229"/>
    </row>
    <row r="46" spans="1:26" ht="25.5" customHeight="1">
      <c r="A46" s="229"/>
      <c r="B46" s="233"/>
      <c r="C46" s="233"/>
      <c r="D46" s="233"/>
      <c r="E46" s="229"/>
      <c r="F46" s="229"/>
      <c r="G46" s="229"/>
      <c r="H46" s="229"/>
      <c r="I46" s="233"/>
      <c r="J46" s="229"/>
      <c r="K46" s="229"/>
      <c r="L46" s="229"/>
      <c r="M46" s="229"/>
      <c r="N46" s="229"/>
      <c r="O46" s="229"/>
      <c r="P46" s="229"/>
      <c r="Q46" s="229"/>
      <c r="R46" s="229"/>
      <c r="S46" s="229"/>
      <c r="T46" s="229"/>
      <c r="U46" s="229"/>
      <c r="V46" s="229"/>
      <c r="W46" s="229"/>
      <c r="X46" s="229"/>
      <c r="Y46" s="229"/>
      <c r="Z46" s="229"/>
    </row>
    <row r="47" spans="1:26" ht="25.5" customHeight="1">
      <c r="A47" s="229"/>
      <c r="B47" s="233"/>
      <c r="C47" s="233"/>
      <c r="D47" s="233"/>
      <c r="E47" s="229"/>
      <c r="F47" s="229"/>
      <c r="G47" s="229"/>
      <c r="H47" s="229"/>
      <c r="I47" s="233"/>
      <c r="J47" s="229"/>
      <c r="K47" s="229"/>
      <c r="L47" s="229"/>
      <c r="M47" s="229"/>
      <c r="N47" s="229"/>
      <c r="O47" s="229"/>
      <c r="P47" s="229"/>
      <c r="Q47" s="229"/>
      <c r="R47" s="229"/>
      <c r="S47" s="229"/>
      <c r="T47" s="229"/>
      <c r="U47" s="229"/>
      <c r="V47" s="229"/>
      <c r="W47" s="229"/>
      <c r="X47" s="229"/>
      <c r="Y47" s="229"/>
      <c r="Z47" s="229"/>
    </row>
    <row r="48" spans="1:26" ht="25.5" customHeight="1">
      <c r="A48" s="229"/>
      <c r="B48" s="233"/>
      <c r="C48" s="233"/>
      <c r="D48" s="233"/>
      <c r="E48" s="229"/>
      <c r="F48" s="229"/>
      <c r="G48" s="229"/>
      <c r="H48" s="229"/>
      <c r="I48" s="233"/>
      <c r="J48" s="229"/>
      <c r="K48" s="229"/>
      <c r="L48" s="229"/>
      <c r="M48" s="229"/>
      <c r="N48" s="229"/>
      <c r="O48" s="229"/>
      <c r="P48" s="229"/>
      <c r="Q48" s="229"/>
      <c r="R48" s="229"/>
      <c r="S48" s="229"/>
      <c r="T48" s="229"/>
      <c r="U48" s="229"/>
      <c r="V48" s="229"/>
      <c r="W48" s="229"/>
      <c r="X48" s="229"/>
      <c r="Y48" s="229"/>
      <c r="Z48" s="229"/>
    </row>
    <row r="49" spans="1:26" ht="25.5" customHeight="1">
      <c r="A49" s="229"/>
      <c r="B49" s="233"/>
      <c r="C49" s="233"/>
      <c r="D49" s="233"/>
      <c r="E49" s="229"/>
      <c r="F49" s="229"/>
      <c r="G49" s="229"/>
      <c r="H49" s="229"/>
      <c r="I49" s="233"/>
      <c r="J49" s="229"/>
      <c r="K49" s="229"/>
      <c r="L49" s="229"/>
      <c r="M49" s="229"/>
      <c r="N49" s="229"/>
      <c r="O49" s="229"/>
      <c r="P49" s="229"/>
      <c r="Q49" s="229"/>
      <c r="R49" s="229"/>
      <c r="S49" s="229"/>
      <c r="T49" s="229"/>
      <c r="U49" s="229"/>
      <c r="V49" s="229"/>
      <c r="W49" s="229"/>
      <c r="X49" s="229"/>
      <c r="Y49" s="229"/>
      <c r="Z49" s="229"/>
    </row>
    <row r="50" spans="1:26" ht="25.5" customHeight="1">
      <c r="A50" s="229"/>
      <c r="B50" s="233"/>
      <c r="C50" s="233"/>
      <c r="D50" s="233"/>
      <c r="E50" s="229"/>
      <c r="F50" s="229"/>
      <c r="G50" s="229"/>
      <c r="H50" s="229"/>
      <c r="I50" s="233"/>
      <c r="J50" s="229"/>
      <c r="K50" s="229"/>
      <c r="L50" s="229"/>
      <c r="M50" s="229"/>
      <c r="N50" s="229"/>
      <c r="O50" s="229"/>
      <c r="P50" s="229"/>
      <c r="Q50" s="229"/>
      <c r="R50" s="229"/>
      <c r="S50" s="229"/>
      <c r="T50" s="229"/>
      <c r="U50" s="229"/>
      <c r="V50" s="229"/>
      <c r="W50" s="229"/>
      <c r="X50" s="229"/>
      <c r="Y50" s="229"/>
      <c r="Z50" s="229"/>
    </row>
    <row r="51" spans="1:26" ht="25.5" customHeight="1">
      <c r="A51" s="229"/>
      <c r="B51" s="233"/>
      <c r="C51" s="233"/>
      <c r="D51" s="233"/>
      <c r="E51" s="229"/>
      <c r="F51" s="229"/>
      <c r="G51" s="229"/>
      <c r="H51" s="229"/>
      <c r="I51" s="233"/>
      <c r="J51" s="229"/>
      <c r="K51" s="229"/>
      <c r="L51" s="229"/>
      <c r="M51" s="229"/>
      <c r="N51" s="229"/>
      <c r="O51" s="229"/>
      <c r="P51" s="229"/>
      <c r="Q51" s="229"/>
      <c r="R51" s="229"/>
      <c r="S51" s="229"/>
      <c r="T51" s="229"/>
      <c r="U51" s="229"/>
      <c r="V51" s="229"/>
      <c r="W51" s="229"/>
      <c r="X51" s="229"/>
      <c r="Y51" s="229"/>
      <c r="Z51" s="229"/>
    </row>
    <row r="52" spans="1:26" ht="25.5" customHeight="1">
      <c r="A52" s="229"/>
      <c r="B52" s="233"/>
      <c r="C52" s="233"/>
      <c r="D52" s="233"/>
      <c r="E52" s="229"/>
      <c r="F52" s="229"/>
      <c r="G52" s="229"/>
      <c r="H52" s="229"/>
      <c r="I52" s="233"/>
      <c r="J52" s="229"/>
      <c r="K52" s="229"/>
      <c r="L52" s="229"/>
      <c r="M52" s="229"/>
      <c r="N52" s="229"/>
      <c r="O52" s="229"/>
      <c r="P52" s="229"/>
      <c r="Q52" s="229"/>
      <c r="R52" s="229"/>
      <c r="S52" s="229"/>
      <c r="T52" s="229"/>
      <c r="U52" s="229"/>
      <c r="V52" s="229"/>
      <c r="W52" s="229"/>
      <c r="X52" s="229"/>
      <c r="Y52" s="229"/>
      <c r="Z52" s="229"/>
    </row>
    <row r="53" spans="1:26" ht="25.5" customHeight="1">
      <c r="A53" s="229"/>
      <c r="B53" s="233"/>
      <c r="C53" s="233"/>
      <c r="D53" s="233"/>
      <c r="E53" s="229"/>
      <c r="F53" s="229"/>
      <c r="G53" s="229"/>
      <c r="H53" s="229"/>
      <c r="I53" s="233"/>
      <c r="J53" s="229"/>
      <c r="K53" s="229"/>
      <c r="L53" s="229"/>
      <c r="M53" s="229"/>
      <c r="N53" s="229"/>
      <c r="O53" s="229"/>
      <c r="P53" s="229"/>
      <c r="Q53" s="229"/>
      <c r="R53" s="229"/>
      <c r="S53" s="229"/>
      <c r="T53" s="229"/>
      <c r="U53" s="229"/>
      <c r="V53" s="229"/>
      <c r="W53" s="229"/>
      <c r="X53" s="229"/>
      <c r="Y53" s="229"/>
      <c r="Z53" s="229"/>
    </row>
    <row r="54" spans="1:26" ht="25.5" customHeight="1">
      <c r="A54" s="229"/>
      <c r="B54" s="233"/>
      <c r="C54" s="233"/>
      <c r="D54" s="233"/>
      <c r="E54" s="229"/>
      <c r="F54" s="229"/>
      <c r="G54" s="229"/>
      <c r="H54" s="229"/>
      <c r="I54" s="233"/>
      <c r="J54" s="229"/>
      <c r="K54" s="229"/>
      <c r="L54" s="229"/>
      <c r="M54" s="229"/>
      <c r="N54" s="229"/>
      <c r="O54" s="229"/>
      <c r="P54" s="229"/>
      <c r="Q54" s="229"/>
      <c r="R54" s="229"/>
      <c r="S54" s="229"/>
      <c r="T54" s="229"/>
      <c r="U54" s="229"/>
      <c r="V54" s="229"/>
      <c r="W54" s="229"/>
      <c r="X54" s="229"/>
      <c r="Y54" s="229"/>
      <c r="Z54" s="229"/>
    </row>
    <row r="55" spans="1:26" ht="25.5" customHeight="1">
      <c r="A55" s="229"/>
      <c r="B55" s="233"/>
      <c r="C55" s="233"/>
      <c r="D55" s="233"/>
      <c r="E55" s="229"/>
      <c r="F55" s="229"/>
      <c r="G55" s="229"/>
      <c r="H55" s="229"/>
      <c r="I55" s="233"/>
      <c r="J55" s="229"/>
      <c r="K55" s="229"/>
      <c r="L55" s="229"/>
      <c r="M55" s="229"/>
      <c r="N55" s="229"/>
      <c r="O55" s="229"/>
      <c r="P55" s="229"/>
      <c r="Q55" s="229"/>
      <c r="R55" s="229"/>
      <c r="S55" s="229"/>
      <c r="T55" s="229"/>
      <c r="U55" s="229"/>
      <c r="V55" s="229"/>
      <c r="W55" s="229"/>
      <c r="X55" s="229"/>
      <c r="Y55" s="229"/>
      <c r="Z55" s="229"/>
    </row>
    <row r="56" spans="1:26" ht="25.5" customHeight="1">
      <c r="A56" s="229"/>
      <c r="B56" s="233"/>
      <c r="C56" s="233"/>
      <c r="D56" s="233"/>
      <c r="E56" s="229"/>
      <c r="F56" s="229"/>
      <c r="G56" s="229"/>
      <c r="H56" s="229"/>
      <c r="I56" s="233"/>
      <c r="J56" s="229"/>
      <c r="K56" s="229"/>
      <c r="L56" s="229"/>
      <c r="M56" s="229"/>
      <c r="N56" s="229"/>
      <c r="O56" s="229"/>
      <c r="P56" s="229"/>
      <c r="Q56" s="229"/>
      <c r="R56" s="229"/>
      <c r="S56" s="229"/>
      <c r="T56" s="229"/>
      <c r="U56" s="229"/>
      <c r="V56" s="229"/>
      <c r="W56" s="229"/>
      <c r="X56" s="229"/>
      <c r="Y56" s="229"/>
      <c r="Z56" s="229"/>
    </row>
    <row r="57" spans="1:26" ht="25.5" customHeight="1">
      <c r="A57" s="229"/>
      <c r="B57" s="233"/>
      <c r="C57" s="233"/>
      <c r="D57" s="233"/>
      <c r="E57" s="229"/>
      <c r="F57" s="229"/>
      <c r="G57" s="229"/>
      <c r="H57" s="229"/>
      <c r="I57" s="233"/>
      <c r="J57" s="229"/>
      <c r="K57" s="229"/>
      <c r="L57" s="229"/>
      <c r="M57" s="229"/>
      <c r="N57" s="229"/>
      <c r="O57" s="229"/>
      <c r="P57" s="229"/>
      <c r="Q57" s="229"/>
      <c r="R57" s="229"/>
      <c r="S57" s="229"/>
      <c r="T57" s="229"/>
      <c r="U57" s="229"/>
      <c r="V57" s="229"/>
      <c r="W57" s="229"/>
      <c r="X57" s="229"/>
      <c r="Y57" s="229"/>
      <c r="Z57" s="229"/>
    </row>
    <row r="58" spans="1:26" ht="25.5" customHeight="1">
      <c r="A58" s="229"/>
      <c r="B58" s="233"/>
      <c r="C58" s="233"/>
      <c r="D58" s="233"/>
      <c r="E58" s="229"/>
      <c r="F58" s="229"/>
      <c r="G58" s="229"/>
      <c r="H58" s="229"/>
      <c r="I58" s="233"/>
      <c r="J58" s="229"/>
      <c r="K58" s="229"/>
      <c r="L58" s="229"/>
      <c r="M58" s="229"/>
      <c r="N58" s="229"/>
      <c r="O58" s="229"/>
      <c r="P58" s="229"/>
      <c r="Q58" s="229"/>
      <c r="R58" s="229"/>
      <c r="S58" s="229"/>
      <c r="T58" s="229"/>
      <c r="U58" s="229"/>
      <c r="V58" s="229"/>
      <c r="W58" s="229"/>
      <c r="X58" s="229"/>
      <c r="Y58" s="229"/>
      <c r="Z58" s="229"/>
    </row>
    <row r="59" spans="1:26" ht="25.5" customHeight="1">
      <c r="A59" s="229"/>
      <c r="B59" s="233"/>
      <c r="C59" s="233"/>
      <c r="D59" s="233"/>
      <c r="E59" s="229"/>
      <c r="F59" s="229"/>
      <c r="G59" s="229"/>
      <c r="H59" s="229"/>
      <c r="I59" s="233"/>
      <c r="J59" s="229"/>
      <c r="K59" s="229"/>
      <c r="L59" s="229"/>
      <c r="M59" s="229"/>
      <c r="N59" s="229"/>
      <c r="O59" s="229"/>
      <c r="P59" s="229"/>
      <c r="Q59" s="229"/>
      <c r="R59" s="229"/>
      <c r="S59" s="229"/>
      <c r="T59" s="229"/>
      <c r="U59" s="229"/>
      <c r="V59" s="229"/>
      <c r="W59" s="229"/>
      <c r="X59" s="229"/>
      <c r="Y59" s="229"/>
      <c r="Z59" s="229"/>
    </row>
    <row r="60" spans="1:26" ht="25.5" customHeight="1">
      <c r="A60" s="229"/>
      <c r="B60" s="233"/>
      <c r="C60" s="233"/>
      <c r="D60" s="233"/>
      <c r="E60" s="229"/>
      <c r="F60" s="229"/>
      <c r="G60" s="229"/>
      <c r="H60" s="229"/>
      <c r="I60" s="233"/>
      <c r="J60" s="229"/>
      <c r="K60" s="229"/>
      <c r="L60" s="229"/>
      <c r="M60" s="229"/>
      <c r="N60" s="229"/>
      <c r="O60" s="229"/>
      <c r="P60" s="229"/>
      <c r="Q60" s="229"/>
      <c r="R60" s="229"/>
      <c r="S60" s="229"/>
      <c r="T60" s="229"/>
      <c r="U60" s="229"/>
      <c r="V60" s="229"/>
      <c r="W60" s="229"/>
      <c r="X60" s="229"/>
      <c r="Y60" s="229"/>
      <c r="Z60" s="229"/>
    </row>
    <row r="61" spans="1:26" ht="25.5" customHeight="1">
      <c r="A61" s="229"/>
      <c r="B61" s="233"/>
      <c r="C61" s="233"/>
      <c r="D61" s="233"/>
      <c r="E61" s="229"/>
      <c r="F61" s="229"/>
      <c r="G61" s="229"/>
      <c r="H61" s="229"/>
      <c r="I61" s="233"/>
      <c r="J61" s="229"/>
      <c r="K61" s="229"/>
      <c r="L61" s="229"/>
      <c r="M61" s="229"/>
      <c r="N61" s="229"/>
      <c r="O61" s="229"/>
      <c r="P61" s="229"/>
      <c r="Q61" s="229"/>
      <c r="R61" s="229"/>
      <c r="S61" s="229"/>
      <c r="T61" s="229"/>
      <c r="U61" s="229"/>
      <c r="V61" s="229"/>
      <c r="W61" s="229"/>
      <c r="X61" s="229"/>
      <c r="Y61" s="229"/>
      <c r="Z61" s="229"/>
    </row>
    <row r="62" spans="1:26" ht="25.5" customHeight="1">
      <c r="A62" s="229"/>
      <c r="B62" s="233"/>
      <c r="C62" s="233"/>
      <c r="D62" s="233"/>
      <c r="E62" s="229"/>
      <c r="F62" s="229"/>
      <c r="G62" s="229"/>
      <c r="H62" s="229"/>
      <c r="I62" s="233"/>
      <c r="J62" s="229"/>
      <c r="K62" s="229"/>
      <c r="L62" s="229"/>
      <c r="M62" s="229"/>
      <c r="N62" s="229"/>
      <c r="O62" s="229"/>
      <c r="P62" s="229"/>
      <c r="Q62" s="229"/>
      <c r="R62" s="229"/>
      <c r="S62" s="229"/>
      <c r="T62" s="229"/>
      <c r="U62" s="229"/>
      <c r="V62" s="229"/>
      <c r="W62" s="229"/>
      <c r="X62" s="229"/>
      <c r="Y62" s="229"/>
      <c r="Z62" s="229"/>
    </row>
    <row r="63" spans="1:26" ht="25.5" customHeight="1">
      <c r="A63" s="229"/>
      <c r="B63" s="233"/>
      <c r="C63" s="233"/>
      <c r="D63" s="233"/>
      <c r="E63" s="229"/>
      <c r="F63" s="229"/>
      <c r="G63" s="229"/>
      <c r="H63" s="229"/>
      <c r="I63" s="233"/>
      <c r="J63" s="229"/>
      <c r="K63" s="229"/>
      <c r="L63" s="229"/>
      <c r="M63" s="229"/>
      <c r="N63" s="229"/>
      <c r="O63" s="229"/>
      <c r="P63" s="229"/>
      <c r="Q63" s="229"/>
      <c r="R63" s="229"/>
      <c r="S63" s="229"/>
      <c r="T63" s="229"/>
      <c r="U63" s="229"/>
      <c r="V63" s="229"/>
      <c r="W63" s="229"/>
      <c r="X63" s="229"/>
      <c r="Y63" s="229"/>
      <c r="Z63" s="229"/>
    </row>
    <row r="64" spans="1:26" ht="25.5" customHeight="1">
      <c r="A64" s="229"/>
      <c r="B64" s="233"/>
      <c r="C64" s="233"/>
      <c r="D64" s="233"/>
      <c r="E64" s="229"/>
      <c r="F64" s="229"/>
      <c r="G64" s="229"/>
      <c r="H64" s="229"/>
      <c r="I64" s="233"/>
      <c r="J64" s="229"/>
      <c r="K64" s="229"/>
      <c r="L64" s="229"/>
      <c r="M64" s="229"/>
      <c r="N64" s="229"/>
      <c r="O64" s="229"/>
      <c r="P64" s="229"/>
      <c r="Q64" s="229"/>
      <c r="R64" s="229"/>
      <c r="S64" s="229"/>
      <c r="T64" s="229"/>
      <c r="U64" s="229"/>
      <c r="V64" s="229"/>
      <c r="W64" s="229"/>
      <c r="X64" s="229"/>
      <c r="Y64" s="229"/>
      <c r="Z64" s="229"/>
    </row>
    <row r="65" spans="1:26" ht="25.5" customHeight="1">
      <c r="A65" s="229"/>
      <c r="B65" s="233"/>
      <c r="C65" s="233"/>
      <c r="D65" s="233"/>
      <c r="E65" s="229"/>
      <c r="F65" s="229"/>
      <c r="G65" s="229"/>
      <c r="H65" s="229"/>
      <c r="I65" s="233"/>
      <c r="J65" s="229"/>
      <c r="K65" s="229"/>
      <c r="L65" s="229"/>
      <c r="M65" s="229"/>
      <c r="N65" s="229"/>
      <c r="O65" s="229"/>
      <c r="P65" s="229"/>
      <c r="Q65" s="229"/>
      <c r="R65" s="229"/>
      <c r="S65" s="229"/>
      <c r="T65" s="229"/>
      <c r="U65" s="229"/>
      <c r="V65" s="229"/>
      <c r="W65" s="229"/>
      <c r="X65" s="229"/>
      <c r="Y65" s="229"/>
      <c r="Z65" s="229"/>
    </row>
    <row r="66" spans="1:26" ht="25.5" customHeight="1">
      <c r="A66" s="229"/>
      <c r="B66" s="233"/>
      <c r="C66" s="233"/>
      <c r="D66" s="233"/>
      <c r="E66" s="229"/>
      <c r="F66" s="229"/>
      <c r="G66" s="229"/>
      <c r="H66" s="229"/>
      <c r="I66" s="233"/>
      <c r="J66" s="229"/>
      <c r="K66" s="229"/>
      <c r="L66" s="229"/>
      <c r="M66" s="229"/>
      <c r="N66" s="229"/>
      <c r="O66" s="229"/>
      <c r="P66" s="229"/>
      <c r="Q66" s="229"/>
      <c r="R66" s="229"/>
      <c r="S66" s="229"/>
      <c r="T66" s="229"/>
      <c r="U66" s="229"/>
      <c r="V66" s="229"/>
      <c r="W66" s="229"/>
      <c r="X66" s="229"/>
      <c r="Y66" s="229"/>
      <c r="Z66" s="229"/>
    </row>
    <row r="67" spans="1:26" ht="25.5" customHeight="1">
      <c r="A67" s="229"/>
      <c r="B67" s="233"/>
      <c r="C67" s="233"/>
      <c r="D67" s="233"/>
      <c r="E67" s="229"/>
      <c r="F67" s="229"/>
      <c r="G67" s="229"/>
      <c r="H67" s="229"/>
      <c r="I67" s="233"/>
      <c r="J67" s="229"/>
      <c r="K67" s="229"/>
      <c r="L67" s="229"/>
      <c r="M67" s="229"/>
      <c r="N67" s="229"/>
      <c r="O67" s="229"/>
      <c r="P67" s="229"/>
      <c r="Q67" s="229"/>
      <c r="R67" s="229"/>
      <c r="S67" s="229"/>
      <c r="T67" s="229"/>
      <c r="U67" s="229"/>
      <c r="V67" s="229"/>
      <c r="W67" s="229"/>
      <c r="X67" s="229"/>
      <c r="Y67" s="229"/>
      <c r="Z67" s="229"/>
    </row>
    <row r="68" spans="1:26" ht="25.5" customHeight="1">
      <c r="A68" s="229"/>
      <c r="B68" s="233"/>
      <c r="C68" s="233"/>
      <c r="D68" s="233"/>
      <c r="E68" s="229"/>
      <c r="F68" s="229"/>
      <c r="G68" s="229"/>
      <c r="H68" s="229"/>
      <c r="I68" s="233"/>
      <c r="J68" s="229"/>
      <c r="K68" s="229"/>
      <c r="L68" s="229"/>
      <c r="M68" s="229"/>
      <c r="N68" s="229"/>
      <c r="O68" s="229"/>
      <c r="P68" s="229"/>
      <c r="Q68" s="229"/>
      <c r="R68" s="229"/>
      <c r="S68" s="229"/>
      <c r="T68" s="229"/>
      <c r="U68" s="229"/>
      <c r="V68" s="229"/>
      <c r="W68" s="229"/>
      <c r="X68" s="229"/>
      <c r="Y68" s="229"/>
      <c r="Z68" s="229"/>
    </row>
    <row r="69" spans="1:26" ht="25.5" customHeight="1">
      <c r="A69" s="229"/>
      <c r="B69" s="233"/>
      <c r="C69" s="233"/>
      <c r="D69" s="233"/>
      <c r="E69" s="229"/>
      <c r="F69" s="229"/>
      <c r="G69" s="229"/>
      <c r="H69" s="229"/>
      <c r="I69" s="233"/>
      <c r="J69" s="229"/>
      <c r="K69" s="229"/>
      <c r="L69" s="229"/>
      <c r="M69" s="229"/>
      <c r="N69" s="229"/>
      <c r="O69" s="229"/>
      <c r="P69" s="229"/>
      <c r="Q69" s="229"/>
      <c r="R69" s="229"/>
      <c r="S69" s="229"/>
      <c r="T69" s="229"/>
      <c r="U69" s="229"/>
      <c r="V69" s="229"/>
      <c r="W69" s="229"/>
      <c r="X69" s="229"/>
      <c r="Y69" s="229"/>
      <c r="Z69" s="229"/>
    </row>
    <row r="70" spans="1:26" ht="25.5" customHeight="1">
      <c r="A70" s="229"/>
      <c r="B70" s="233"/>
      <c r="C70" s="233"/>
      <c r="D70" s="233"/>
      <c r="E70" s="229"/>
      <c r="F70" s="229"/>
      <c r="G70" s="229"/>
      <c r="H70" s="229"/>
      <c r="I70" s="233"/>
      <c r="J70" s="229"/>
      <c r="K70" s="229"/>
      <c r="L70" s="229"/>
      <c r="M70" s="229"/>
      <c r="N70" s="229"/>
      <c r="O70" s="229"/>
      <c r="P70" s="229"/>
      <c r="Q70" s="229"/>
      <c r="R70" s="229"/>
      <c r="S70" s="229"/>
      <c r="T70" s="229"/>
      <c r="U70" s="229"/>
      <c r="V70" s="229"/>
      <c r="W70" s="229"/>
      <c r="X70" s="229"/>
      <c r="Y70" s="229"/>
      <c r="Z70" s="229"/>
    </row>
    <row r="71" spans="1:26" ht="25.5" customHeight="1">
      <c r="A71" s="229"/>
      <c r="B71" s="233"/>
      <c r="C71" s="233"/>
      <c r="D71" s="233"/>
      <c r="E71" s="229"/>
      <c r="F71" s="229"/>
      <c r="G71" s="229"/>
      <c r="H71" s="229"/>
      <c r="I71" s="233"/>
      <c r="J71" s="229"/>
      <c r="K71" s="229"/>
      <c r="L71" s="229"/>
      <c r="M71" s="229"/>
      <c r="N71" s="229"/>
      <c r="O71" s="229"/>
      <c r="P71" s="229"/>
      <c r="Q71" s="229"/>
      <c r="R71" s="229"/>
      <c r="S71" s="229"/>
      <c r="T71" s="229"/>
      <c r="U71" s="229"/>
      <c r="V71" s="229"/>
      <c r="W71" s="229"/>
      <c r="X71" s="229"/>
      <c r="Y71" s="229"/>
      <c r="Z71" s="229"/>
    </row>
    <row r="72" spans="1:26" ht="25.5" customHeight="1">
      <c r="A72" s="229"/>
      <c r="B72" s="233"/>
      <c r="C72" s="233"/>
      <c r="D72" s="233"/>
      <c r="E72" s="229"/>
      <c r="F72" s="229"/>
      <c r="G72" s="229"/>
      <c r="H72" s="229"/>
      <c r="I72" s="233"/>
      <c r="J72" s="229"/>
      <c r="K72" s="229"/>
      <c r="L72" s="229"/>
      <c r="M72" s="229"/>
      <c r="N72" s="229"/>
      <c r="O72" s="229"/>
      <c r="P72" s="229"/>
      <c r="Q72" s="229"/>
      <c r="R72" s="229"/>
      <c r="S72" s="229"/>
      <c r="T72" s="229"/>
      <c r="U72" s="229"/>
      <c r="V72" s="229"/>
      <c r="W72" s="229"/>
      <c r="X72" s="229"/>
      <c r="Y72" s="229"/>
      <c r="Z72" s="229"/>
    </row>
    <row r="73" spans="1:26" ht="25.5" customHeight="1">
      <c r="A73" s="229"/>
      <c r="B73" s="233"/>
      <c r="C73" s="233"/>
      <c r="D73" s="233"/>
      <c r="E73" s="229"/>
      <c r="F73" s="229"/>
      <c r="G73" s="229"/>
      <c r="H73" s="229"/>
      <c r="I73" s="233"/>
      <c r="J73" s="229"/>
      <c r="K73" s="229"/>
      <c r="L73" s="229"/>
      <c r="M73" s="229"/>
      <c r="N73" s="229"/>
      <c r="O73" s="229"/>
      <c r="P73" s="229"/>
      <c r="Q73" s="229"/>
      <c r="R73" s="229"/>
      <c r="S73" s="229"/>
      <c r="T73" s="229"/>
      <c r="U73" s="229"/>
      <c r="V73" s="229"/>
      <c r="W73" s="229"/>
      <c r="X73" s="229"/>
      <c r="Y73" s="229"/>
      <c r="Z73" s="229"/>
    </row>
    <row r="74" spans="1:26" ht="25.5" customHeight="1">
      <c r="A74" s="229"/>
      <c r="B74" s="233"/>
      <c r="C74" s="233"/>
      <c r="D74" s="233"/>
      <c r="E74" s="229"/>
      <c r="F74" s="229"/>
      <c r="G74" s="229"/>
      <c r="H74" s="229"/>
      <c r="I74" s="233"/>
      <c r="J74" s="229"/>
      <c r="K74" s="229"/>
      <c r="L74" s="229"/>
      <c r="M74" s="229"/>
      <c r="N74" s="229"/>
      <c r="O74" s="229"/>
      <c r="P74" s="229"/>
      <c r="Q74" s="229"/>
      <c r="R74" s="229"/>
      <c r="S74" s="229"/>
      <c r="T74" s="229"/>
      <c r="U74" s="229"/>
      <c r="V74" s="229"/>
      <c r="W74" s="229"/>
      <c r="X74" s="229"/>
      <c r="Y74" s="229"/>
      <c r="Z74" s="229"/>
    </row>
    <row r="75" spans="1:26" ht="25.5" customHeight="1">
      <c r="A75" s="229"/>
      <c r="B75" s="233"/>
      <c r="C75" s="233"/>
      <c r="D75" s="233"/>
      <c r="E75" s="229"/>
      <c r="F75" s="229"/>
      <c r="G75" s="229"/>
      <c r="H75" s="229"/>
      <c r="I75" s="233"/>
      <c r="J75" s="229"/>
      <c r="K75" s="229"/>
      <c r="L75" s="229"/>
      <c r="M75" s="229"/>
      <c r="N75" s="229"/>
      <c r="O75" s="229"/>
      <c r="P75" s="229"/>
      <c r="Q75" s="229"/>
      <c r="R75" s="229"/>
      <c r="S75" s="229"/>
      <c r="T75" s="229"/>
      <c r="U75" s="229"/>
      <c r="V75" s="229"/>
      <c r="W75" s="229"/>
      <c r="X75" s="229"/>
      <c r="Y75" s="229"/>
      <c r="Z75" s="229"/>
    </row>
    <row r="76" spans="1:26" ht="25.5" customHeight="1">
      <c r="A76" s="229"/>
      <c r="B76" s="233"/>
      <c r="C76" s="233"/>
      <c r="D76" s="233"/>
      <c r="E76" s="229"/>
      <c r="F76" s="229"/>
      <c r="G76" s="229"/>
      <c r="H76" s="229"/>
      <c r="I76" s="233"/>
      <c r="J76" s="229"/>
      <c r="K76" s="229"/>
      <c r="L76" s="229"/>
      <c r="M76" s="229"/>
      <c r="N76" s="229"/>
      <c r="O76" s="229"/>
      <c r="P76" s="229"/>
      <c r="Q76" s="229"/>
      <c r="R76" s="229"/>
      <c r="S76" s="229"/>
      <c r="T76" s="229"/>
      <c r="U76" s="229"/>
      <c r="V76" s="229"/>
      <c r="W76" s="229"/>
      <c r="X76" s="229"/>
      <c r="Y76" s="229"/>
      <c r="Z76" s="229"/>
    </row>
    <row r="77" spans="1:26" ht="25.5" customHeight="1">
      <c r="A77" s="229"/>
      <c r="B77" s="233"/>
      <c r="C77" s="233"/>
      <c r="D77" s="233"/>
      <c r="E77" s="229"/>
      <c r="F77" s="229"/>
      <c r="G77" s="229"/>
      <c r="H77" s="229"/>
      <c r="I77" s="233"/>
      <c r="J77" s="229"/>
      <c r="K77" s="229"/>
      <c r="L77" s="229"/>
      <c r="M77" s="229"/>
      <c r="N77" s="229"/>
      <c r="O77" s="229"/>
      <c r="P77" s="229"/>
      <c r="Q77" s="229"/>
      <c r="R77" s="229"/>
      <c r="S77" s="229"/>
      <c r="T77" s="229"/>
      <c r="U77" s="229"/>
      <c r="V77" s="229"/>
      <c r="W77" s="229"/>
      <c r="X77" s="229"/>
      <c r="Y77" s="229"/>
      <c r="Z77" s="229"/>
    </row>
    <row r="78" spans="1:26" ht="25.5" customHeight="1">
      <c r="A78" s="229"/>
      <c r="B78" s="233"/>
      <c r="C78" s="233"/>
      <c r="D78" s="233"/>
      <c r="E78" s="229"/>
      <c r="F78" s="229"/>
      <c r="G78" s="229"/>
      <c r="H78" s="229"/>
      <c r="I78" s="233"/>
      <c r="J78" s="229"/>
      <c r="K78" s="229"/>
      <c r="L78" s="229"/>
      <c r="M78" s="229"/>
      <c r="N78" s="229"/>
      <c r="O78" s="229"/>
      <c r="P78" s="229"/>
      <c r="Q78" s="229"/>
      <c r="R78" s="229"/>
      <c r="S78" s="229"/>
      <c r="T78" s="229"/>
      <c r="U78" s="229"/>
      <c r="V78" s="229"/>
      <c r="W78" s="229"/>
      <c r="X78" s="229"/>
      <c r="Y78" s="229"/>
      <c r="Z78" s="229"/>
    </row>
    <row r="79" spans="1:26" ht="25.5" customHeight="1">
      <c r="A79" s="229"/>
      <c r="B79" s="233"/>
      <c r="C79" s="233"/>
      <c r="D79" s="233"/>
      <c r="E79" s="229"/>
      <c r="F79" s="229"/>
      <c r="G79" s="229"/>
      <c r="H79" s="229"/>
      <c r="I79" s="233"/>
      <c r="J79" s="229"/>
      <c r="K79" s="229"/>
      <c r="L79" s="229"/>
      <c r="M79" s="229"/>
      <c r="N79" s="229"/>
      <c r="O79" s="229"/>
      <c r="P79" s="229"/>
      <c r="Q79" s="229"/>
      <c r="R79" s="229"/>
      <c r="S79" s="229"/>
      <c r="T79" s="229"/>
      <c r="U79" s="229"/>
      <c r="V79" s="229"/>
      <c r="W79" s="229"/>
      <c r="X79" s="229"/>
      <c r="Y79" s="229"/>
      <c r="Z79" s="229"/>
    </row>
    <row r="80" spans="1:26" ht="25.5" customHeight="1">
      <c r="A80" s="229"/>
      <c r="B80" s="233"/>
      <c r="C80" s="233"/>
      <c r="D80" s="233"/>
      <c r="E80" s="229"/>
      <c r="F80" s="229"/>
      <c r="G80" s="229"/>
      <c r="H80" s="229"/>
      <c r="I80" s="233"/>
      <c r="J80" s="229"/>
      <c r="K80" s="229"/>
      <c r="L80" s="229"/>
      <c r="M80" s="229"/>
      <c r="N80" s="229"/>
      <c r="O80" s="229"/>
      <c r="P80" s="229"/>
      <c r="Q80" s="229"/>
      <c r="R80" s="229"/>
      <c r="S80" s="229"/>
      <c r="T80" s="229"/>
      <c r="U80" s="229"/>
      <c r="V80" s="229"/>
      <c r="W80" s="229"/>
      <c r="X80" s="229"/>
      <c r="Y80" s="229"/>
      <c r="Z80" s="229"/>
    </row>
    <row r="81" spans="1:26" ht="25.5" customHeight="1">
      <c r="A81" s="229"/>
      <c r="B81" s="233"/>
      <c r="C81" s="233"/>
      <c r="D81" s="233"/>
      <c r="E81" s="229"/>
      <c r="F81" s="229"/>
      <c r="G81" s="229"/>
      <c r="H81" s="229"/>
      <c r="I81" s="233"/>
      <c r="J81" s="229"/>
      <c r="K81" s="229"/>
      <c r="L81" s="229"/>
      <c r="M81" s="229"/>
      <c r="N81" s="229"/>
      <c r="O81" s="229"/>
      <c r="P81" s="229"/>
      <c r="Q81" s="229"/>
      <c r="R81" s="229"/>
      <c r="S81" s="229"/>
      <c r="T81" s="229"/>
      <c r="U81" s="229"/>
      <c r="V81" s="229"/>
      <c r="W81" s="229"/>
      <c r="X81" s="229"/>
      <c r="Y81" s="229"/>
      <c r="Z81" s="229"/>
    </row>
    <row r="82" spans="1:26" ht="25.5" customHeight="1">
      <c r="A82" s="229"/>
      <c r="B82" s="233"/>
      <c r="C82" s="233"/>
      <c r="D82" s="233"/>
      <c r="E82" s="229"/>
      <c r="F82" s="229"/>
      <c r="G82" s="229"/>
      <c r="H82" s="229"/>
      <c r="I82" s="233"/>
      <c r="J82" s="229"/>
      <c r="K82" s="229"/>
      <c r="L82" s="229"/>
      <c r="M82" s="229"/>
      <c r="N82" s="229"/>
      <c r="O82" s="229"/>
      <c r="P82" s="229"/>
      <c r="Q82" s="229"/>
      <c r="R82" s="229"/>
      <c r="S82" s="229"/>
      <c r="T82" s="229"/>
      <c r="U82" s="229"/>
      <c r="V82" s="229"/>
      <c r="W82" s="229"/>
      <c r="X82" s="229"/>
      <c r="Y82" s="229"/>
      <c r="Z82" s="229"/>
    </row>
    <row r="83" spans="1:26" ht="25.5" customHeight="1">
      <c r="A83" s="229"/>
      <c r="B83" s="233"/>
      <c r="C83" s="233"/>
      <c r="D83" s="233"/>
      <c r="E83" s="229"/>
      <c r="F83" s="229"/>
      <c r="G83" s="229"/>
      <c r="H83" s="229"/>
      <c r="I83" s="233"/>
      <c r="J83" s="229"/>
      <c r="K83" s="229"/>
      <c r="L83" s="229"/>
      <c r="M83" s="229"/>
      <c r="N83" s="229"/>
      <c r="O83" s="229"/>
      <c r="P83" s="229"/>
      <c r="Q83" s="229"/>
      <c r="R83" s="229"/>
      <c r="S83" s="229"/>
      <c r="T83" s="229"/>
      <c r="U83" s="229"/>
      <c r="V83" s="229"/>
      <c r="W83" s="229"/>
      <c r="X83" s="229"/>
      <c r="Y83" s="229"/>
      <c r="Z83" s="229"/>
    </row>
    <row r="84" spans="1:26" ht="25.5" customHeight="1">
      <c r="A84" s="229"/>
      <c r="B84" s="233"/>
      <c r="C84" s="233"/>
      <c r="D84" s="233"/>
      <c r="E84" s="229"/>
      <c r="F84" s="229"/>
      <c r="G84" s="229"/>
      <c r="H84" s="229"/>
      <c r="I84" s="233"/>
      <c r="J84" s="229"/>
      <c r="K84" s="229"/>
      <c r="L84" s="229"/>
      <c r="M84" s="229"/>
      <c r="N84" s="229"/>
      <c r="O84" s="229"/>
      <c r="P84" s="229"/>
      <c r="Q84" s="229"/>
      <c r="R84" s="229"/>
      <c r="S84" s="229"/>
      <c r="T84" s="229"/>
      <c r="U84" s="229"/>
      <c r="V84" s="229"/>
      <c r="W84" s="229"/>
      <c r="X84" s="229"/>
      <c r="Y84" s="229"/>
      <c r="Z84" s="229"/>
    </row>
    <row r="85" spans="1:26" ht="25.5" customHeight="1">
      <c r="A85" s="229"/>
      <c r="B85" s="233"/>
      <c r="C85" s="233"/>
      <c r="D85" s="233"/>
      <c r="E85" s="229"/>
      <c r="F85" s="229"/>
      <c r="G85" s="229"/>
      <c r="H85" s="229"/>
      <c r="I85" s="233"/>
      <c r="J85" s="229"/>
      <c r="K85" s="229"/>
      <c r="L85" s="229"/>
      <c r="M85" s="229"/>
      <c r="N85" s="229"/>
      <c r="O85" s="229"/>
      <c r="P85" s="229"/>
      <c r="Q85" s="229"/>
      <c r="R85" s="229"/>
      <c r="S85" s="229"/>
      <c r="T85" s="229"/>
      <c r="U85" s="229"/>
      <c r="V85" s="229"/>
      <c r="W85" s="229"/>
      <c r="X85" s="229"/>
      <c r="Y85" s="229"/>
      <c r="Z85" s="229"/>
    </row>
    <row r="86" spans="1:26" ht="25.5" customHeight="1">
      <c r="A86" s="229"/>
      <c r="B86" s="233"/>
      <c r="C86" s="233"/>
      <c r="D86" s="233"/>
      <c r="E86" s="229"/>
      <c r="F86" s="229"/>
      <c r="G86" s="229"/>
      <c r="H86" s="229"/>
      <c r="I86" s="233"/>
      <c r="J86" s="229"/>
      <c r="K86" s="229"/>
      <c r="L86" s="229"/>
      <c r="M86" s="229"/>
      <c r="N86" s="229"/>
      <c r="O86" s="229"/>
      <c r="P86" s="229"/>
      <c r="Q86" s="229"/>
      <c r="R86" s="229"/>
      <c r="S86" s="229"/>
      <c r="T86" s="229"/>
      <c r="U86" s="229"/>
      <c r="V86" s="229"/>
      <c r="W86" s="229"/>
      <c r="X86" s="229"/>
      <c r="Y86" s="229"/>
      <c r="Z86" s="229"/>
    </row>
    <row r="87" spans="1:26" ht="25.5" customHeight="1">
      <c r="A87" s="229"/>
      <c r="B87" s="233"/>
      <c r="C87" s="233"/>
      <c r="D87" s="233"/>
      <c r="E87" s="229"/>
      <c r="F87" s="229"/>
      <c r="G87" s="229"/>
      <c r="H87" s="229"/>
      <c r="I87" s="233"/>
      <c r="J87" s="229"/>
      <c r="K87" s="229"/>
      <c r="L87" s="229"/>
      <c r="M87" s="229"/>
      <c r="N87" s="229"/>
      <c r="O87" s="229"/>
      <c r="P87" s="229"/>
      <c r="Q87" s="229"/>
      <c r="R87" s="229"/>
      <c r="S87" s="229"/>
      <c r="T87" s="229"/>
      <c r="U87" s="229"/>
      <c r="V87" s="229"/>
      <c r="W87" s="229"/>
      <c r="X87" s="229"/>
      <c r="Y87" s="229"/>
      <c r="Z87" s="229"/>
    </row>
    <row r="88" spans="1:26" ht="25.5" customHeight="1">
      <c r="A88" s="229"/>
      <c r="B88" s="233"/>
      <c r="C88" s="233"/>
      <c r="D88" s="233"/>
      <c r="E88" s="229"/>
      <c r="F88" s="229"/>
      <c r="G88" s="229"/>
      <c r="H88" s="229"/>
      <c r="I88" s="233"/>
      <c r="J88" s="229"/>
      <c r="K88" s="229"/>
      <c r="L88" s="229"/>
      <c r="M88" s="229"/>
      <c r="N88" s="229"/>
      <c r="O88" s="229"/>
      <c r="P88" s="229"/>
      <c r="Q88" s="229"/>
      <c r="R88" s="229"/>
      <c r="S88" s="229"/>
      <c r="T88" s="229"/>
      <c r="U88" s="229"/>
      <c r="V88" s="229"/>
      <c r="W88" s="229"/>
      <c r="X88" s="229"/>
      <c r="Y88" s="229"/>
      <c r="Z88" s="229"/>
    </row>
    <row r="89" spans="1:26" ht="25.5" customHeight="1">
      <c r="A89" s="229"/>
      <c r="B89" s="233"/>
      <c r="C89" s="233"/>
      <c r="D89" s="233"/>
      <c r="E89" s="229"/>
      <c r="F89" s="229"/>
      <c r="G89" s="229"/>
      <c r="H89" s="229"/>
      <c r="I89" s="233"/>
      <c r="J89" s="229"/>
      <c r="K89" s="229"/>
      <c r="L89" s="229"/>
      <c r="M89" s="229"/>
      <c r="N89" s="229"/>
      <c r="O89" s="229"/>
      <c r="P89" s="229"/>
      <c r="Q89" s="229"/>
      <c r="R89" s="229"/>
      <c r="S89" s="229"/>
      <c r="T89" s="229"/>
      <c r="U89" s="229"/>
      <c r="V89" s="229"/>
      <c r="W89" s="229"/>
      <c r="X89" s="229"/>
      <c r="Y89" s="229"/>
      <c r="Z89" s="229"/>
    </row>
    <row r="90" spans="1:26" ht="25.5" customHeight="1">
      <c r="A90" s="229"/>
      <c r="B90" s="233"/>
      <c r="C90" s="233"/>
      <c r="D90" s="233"/>
      <c r="E90" s="229"/>
      <c r="F90" s="229"/>
      <c r="G90" s="229"/>
      <c r="H90" s="229"/>
      <c r="I90" s="233"/>
      <c r="J90" s="229"/>
      <c r="K90" s="229"/>
      <c r="L90" s="229"/>
      <c r="M90" s="229"/>
      <c r="N90" s="229"/>
      <c r="O90" s="229"/>
      <c r="P90" s="229"/>
      <c r="Q90" s="229"/>
      <c r="R90" s="229"/>
      <c r="S90" s="229"/>
      <c r="T90" s="229"/>
      <c r="U90" s="229"/>
      <c r="V90" s="229"/>
      <c r="W90" s="229"/>
      <c r="X90" s="229"/>
      <c r="Y90" s="229"/>
      <c r="Z90" s="229"/>
    </row>
    <row r="91" spans="1:26" ht="25.5" customHeight="1">
      <c r="A91" s="229"/>
      <c r="B91" s="233"/>
      <c r="C91" s="233"/>
      <c r="D91" s="233"/>
      <c r="E91" s="229"/>
      <c r="F91" s="229"/>
      <c r="G91" s="229"/>
      <c r="H91" s="229"/>
      <c r="I91" s="233"/>
      <c r="J91" s="229"/>
      <c r="K91" s="229"/>
      <c r="L91" s="229"/>
      <c r="M91" s="229"/>
      <c r="N91" s="229"/>
      <c r="O91" s="229"/>
      <c r="P91" s="229"/>
      <c r="Q91" s="229"/>
      <c r="R91" s="229"/>
      <c r="S91" s="229"/>
      <c r="T91" s="229"/>
      <c r="U91" s="229"/>
      <c r="V91" s="229"/>
      <c r="W91" s="229"/>
      <c r="X91" s="229"/>
      <c r="Y91" s="229"/>
      <c r="Z91" s="229"/>
    </row>
    <row r="92" spans="1:26" ht="25.5" customHeight="1">
      <c r="A92" s="229"/>
      <c r="B92" s="233"/>
      <c r="C92" s="233"/>
      <c r="D92" s="233"/>
      <c r="E92" s="229"/>
      <c r="F92" s="229"/>
      <c r="G92" s="229"/>
      <c r="H92" s="229"/>
      <c r="I92" s="233"/>
      <c r="J92" s="229"/>
      <c r="K92" s="229"/>
      <c r="L92" s="229"/>
      <c r="M92" s="229"/>
      <c r="N92" s="229"/>
      <c r="O92" s="229"/>
      <c r="P92" s="229"/>
      <c r="Q92" s="229"/>
      <c r="R92" s="229"/>
      <c r="S92" s="229"/>
      <c r="T92" s="229"/>
      <c r="U92" s="229"/>
      <c r="V92" s="229"/>
      <c r="W92" s="229"/>
      <c r="X92" s="229"/>
      <c r="Y92" s="229"/>
      <c r="Z92" s="229"/>
    </row>
    <row r="93" spans="1:26" ht="25.5" customHeight="1">
      <c r="A93" s="229"/>
      <c r="B93" s="233"/>
      <c r="C93" s="233"/>
      <c r="D93" s="233"/>
      <c r="E93" s="229"/>
      <c r="F93" s="229"/>
      <c r="G93" s="229"/>
      <c r="H93" s="229"/>
      <c r="I93" s="233"/>
      <c r="J93" s="229"/>
      <c r="K93" s="229"/>
      <c r="L93" s="229"/>
      <c r="M93" s="229"/>
      <c r="N93" s="229"/>
      <c r="O93" s="229"/>
      <c r="P93" s="229"/>
      <c r="Q93" s="229"/>
      <c r="R93" s="229"/>
      <c r="S93" s="229"/>
      <c r="T93" s="229"/>
      <c r="U93" s="229"/>
      <c r="V93" s="229"/>
      <c r="W93" s="229"/>
      <c r="X93" s="229"/>
      <c r="Y93" s="229"/>
      <c r="Z93" s="229"/>
    </row>
    <row r="94" spans="1:26" ht="25.5" customHeight="1">
      <c r="A94" s="229"/>
      <c r="B94" s="233"/>
      <c r="C94" s="233"/>
      <c r="D94" s="233"/>
      <c r="E94" s="229"/>
      <c r="F94" s="229"/>
      <c r="G94" s="229"/>
      <c r="H94" s="229"/>
      <c r="I94" s="233"/>
      <c r="J94" s="229"/>
      <c r="K94" s="229"/>
      <c r="L94" s="229"/>
      <c r="M94" s="229"/>
      <c r="N94" s="229"/>
      <c r="O94" s="229"/>
      <c r="P94" s="229"/>
      <c r="Q94" s="229"/>
      <c r="R94" s="229"/>
      <c r="S94" s="229"/>
      <c r="T94" s="229"/>
      <c r="U94" s="229"/>
      <c r="V94" s="229"/>
      <c r="W94" s="229"/>
      <c r="X94" s="229"/>
      <c r="Y94" s="229"/>
      <c r="Z94" s="229"/>
    </row>
    <row r="95" spans="1:26" ht="25.5" customHeight="1">
      <c r="A95" s="229"/>
      <c r="B95" s="233"/>
      <c r="C95" s="233"/>
      <c r="D95" s="233"/>
      <c r="E95" s="229"/>
      <c r="F95" s="229"/>
      <c r="G95" s="229"/>
      <c r="H95" s="229"/>
      <c r="I95" s="233"/>
      <c r="J95" s="229"/>
      <c r="K95" s="229"/>
      <c r="L95" s="229"/>
      <c r="M95" s="229"/>
      <c r="N95" s="229"/>
      <c r="O95" s="229"/>
      <c r="P95" s="229"/>
      <c r="Q95" s="229"/>
      <c r="R95" s="229"/>
      <c r="S95" s="229"/>
      <c r="T95" s="229"/>
      <c r="U95" s="229"/>
      <c r="V95" s="229"/>
      <c r="W95" s="229"/>
      <c r="X95" s="229"/>
      <c r="Y95" s="229"/>
      <c r="Z95" s="229"/>
    </row>
    <row r="96" spans="1:26" ht="25.5" customHeight="1">
      <c r="A96" s="229"/>
      <c r="B96" s="233"/>
      <c r="C96" s="233"/>
      <c r="D96" s="233"/>
      <c r="E96" s="229"/>
      <c r="F96" s="229"/>
      <c r="G96" s="229"/>
      <c r="H96" s="229"/>
      <c r="I96" s="233"/>
      <c r="J96" s="229"/>
      <c r="K96" s="229"/>
      <c r="L96" s="229"/>
      <c r="M96" s="229"/>
      <c r="N96" s="229"/>
      <c r="O96" s="229"/>
      <c r="P96" s="229"/>
      <c r="Q96" s="229"/>
      <c r="R96" s="229"/>
      <c r="S96" s="229"/>
      <c r="T96" s="229"/>
      <c r="U96" s="229"/>
      <c r="V96" s="229"/>
      <c r="W96" s="229"/>
      <c r="X96" s="229"/>
      <c r="Y96" s="229"/>
      <c r="Z96" s="229"/>
    </row>
    <row r="97" spans="1:26" ht="25.5" customHeight="1">
      <c r="A97" s="229"/>
      <c r="B97" s="233"/>
      <c r="C97" s="233"/>
      <c r="D97" s="233"/>
      <c r="E97" s="229"/>
      <c r="F97" s="229"/>
      <c r="G97" s="229"/>
      <c r="H97" s="229"/>
      <c r="I97" s="233"/>
      <c r="J97" s="229"/>
      <c r="K97" s="229"/>
      <c r="L97" s="229"/>
      <c r="M97" s="229"/>
      <c r="N97" s="229"/>
      <c r="O97" s="229"/>
      <c r="P97" s="229"/>
      <c r="Q97" s="229"/>
      <c r="R97" s="229"/>
      <c r="S97" s="229"/>
      <c r="T97" s="229"/>
      <c r="U97" s="229"/>
      <c r="V97" s="229"/>
      <c r="W97" s="229"/>
      <c r="X97" s="229"/>
      <c r="Y97" s="229"/>
      <c r="Z97" s="229"/>
    </row>
    <row r="98" spans="1:26" ht="25.5" customHeight="1">
      <c r="A98" s="229"/>
      <c r="B98" s="233"/>
      <c r="C98" s="233"/>
      <c r="D98" s="233"/>
      <c r="E98" s="229"/>
      <c r="F98" s="229"/>
      <c r="G98" s="229"/>
      <c r="H98" s="229"/>
      <c r="I98" s="233"/>
      <c r="J98" s="229"/>
      <c r="K98" s="229"/>
      <c r="L98" s="229"/>
      <c r="M98" s="229"/>
      <c r="N98" s="229"/>
      <c r="O98" s="229"/>
      <c r="P98" s="229"/>
      <c r="Q98" s="229"/>
      <c r="R98" s="229"/>
      <c r="S98" s="229"/>
      <c r="T98" s="229"/>
      <c r="U98" s="229"/>
      <c r="V98" s="229"/>
      <c r="W98" s="229"/>
      <c r="X98" s="229"/>
      <c r="Y98" s="229"/>
      <c r="Z98" s="229"/>
    </row>
    <row r="99" spans="1:26" ht="25.5" customHeight="1">
      <c r="A99" s="229"/>
      <c r="B99" s="233"/>
      <c r="C99" s="233"/>
      <c r="D99" s="233"/>
      <c r="E99" s="229"/>
      <c r="F99" s="229"/>
      <c r="G99" s="229"/>
      <c r="H99" s="229"/>
      <c r="I99" s="233"/>
      <c r="J99" s="229"/>
      <c r="K99" s="229"/>
      <c r="L99" s="229"/>
      <c r="M99" s="229"/>
      <c r="N99" s="229"/>
      <c r="O99" s="229"/>
      <c r="P99" s="229"/>
      <c r="Q99" s="229"/>
      <c r="R99" s="229"/>
      <c r="S99" s="229"/>
      <c r="T99" s="229"/>
      <c r="U99" s="229"/>
      <c r="V99" s="229"/>
      <c r="W99" s="229"/>
      <c r="X99" s="229"/>
      <c r="Y99" s="229"/>
      <c r="Z99" s="229"/>
    </row>
    <row r="100" spans="1:26" ht="25.5" customHeight="1">
      <c r="A100" s="229"/>
      <c r="B100" s="233"/>
      <c r="C100" s="233"/>
      <c r="D100" s="233"/>
      <c r="E100" s="229"/>
      <c r="F100" s="229"/>
      <c r="G100" s="229"/>
      <c r="H100" s="229"/>
      <c r="I100" s="233"/>
      <c r="J100" s="229"/>
      <c r="K100" s="229"/>
      <c r="L100" s="229"/>
      <c r="M100" s="229"/>
      <c r="N100" s="229"/>
      <c r="O100" s="229"/>
      <c r="P100" s="229"/>
      <c r="Q100" s="229"/>
      <c r="R100" s="229"/>
      <c r="S100" s="229"/>
      <c r="T100" s="229"/>
      <c r="U100" s="229"/>
      <c r="V100" s="229"/>
      <c r="W100" s="229"/>
      <c r="X100" s="229"/>
      <c r="Y100" s="229"/>
      <c r="Z100" s="229"/>
    </row>
    <row r="101" spans="1:26" ht="25.5" customHeight="1">
      <c r="A101" s="229"/>
      <c r="B101" s="233"/>
      <c r="C101" s="233"/>
      <c r="D101" s="233"/>
      <c r="E101" s="229"/>
      <c r="F101" s="229"/>
      <c r="G101" s="229"/>
      <c r="H101" s="229"/>
      <c r="I101" s="233"/>
      <c r="J101" s="229"/>
      <c r="K101" s="229"/>
      <c r="L101" s="229"/>
      <c r="M101" s="229"/>
      <c r="N101" s="229"/>
      <c r="O101" s="229"/>
      <c r="P101" s="229"/>
      <c r="Q101" s="229"/>
      <c r="R101" s="229"/>
      <c r="S101" s="229"/>
      <c r="T101" s="229"/>
      <c r="U101" s="229"/>
      <c r="V101" s="229"/>
      <c r="W101" s="229"/>
      <c r="X101" s="229"/>
      <c r="Y101" s="229"/>
      <c r="Z101" s="229"/>
    </row>
    <row r="102" spans="1:26" ht="25.5" customHeight="1">
      <c r="A102" s="229"/>
      <c r="B102" s="233"/>
      <c r="C102" s="233"/>
      <c r="D102" s="233"/>
      <c r="E102" s="229"/>
      <c r="F102" s="229"/>
      <c r="G102" s="229"/>
      <c r="H102" s="229"/>
      <c r="I102" s="233"/>
      <c r="J102" s="229"/>
      <c r="K102" s="229"/>
      <c r="L102" s="229"/>
      <c r="M102" s="229"/>
      <c r="N102" s="229"/>
      <c r="O102" s="229"/>
      <c r="P102" s="229"/>
      <c r="Q102" s="229"/>
      <c r="R102" s="229"/>
      <c r="S102" s="229"/>
      <c r="T102" s="229"/>
      <c r="U102" s="229"/>
      <c r="V102" s="229"/>
      <c r="W102" s="229"/>
      <c r="X102" s="229"/>
      <c r="Y102" s="229"/>
      <c r="Z102" s="229"/>
    </row>
    <row r="103" spans="1:26" ht="25.5" customHeight="1">
      <c r="A103" s="229"/>
      <c r="B103" s="233"/>
      <c r="C103" s="233"/>
      <c r="D103" s="233"/>
      <c r="E103" s="229"/>
      <c r="F103" s="229"/>
      <c r="G103" s="229"/>
      <c r="H103" s="229"/>
      <c r="I103" s="233"/>
      <c r="J103" s="229"/>
      <c r="K103" s="229"/>
      <c r="L103" s="229"/>
      <c r="M103" s="229"/>
      <c r="N103" s="229"/>
      <c r="O103" s="229"/>
      <c r="P103" s="229"/>
      <c r="Q103" s="229"/>
      <c r="R103" s="229"/>
      <c r="S103" s="229"/>
      <c r="T103" s="229"/>
      <c r="U103" s="229"/>
      <c r="V103" s="229"/>
      <c r="W103" s="229"/>
      <c r="X103" s="229"/>
      <c r="Y103" s="229"/>
      <c r="Z103" s="229"/>
    </row>
    <row r="104" spans="1:26" ht="25.5" customHeight="1">
      <c r="A104" s="229"/>
      <c r="B104" s="233"/>
      <c r="C104" s="233"/>
      <c r="D104" s="233"/>
      <c r="E104" s="229"/>
      <c r="F104" s="229"/>
      <c r="G104" s="229"/>
      <c r="H104" s="229"/>
      <c r="I104" s="233"/>
      <c r="J104" s="229"/>
      <c r="K104" s="229"/>
      <c r="L104" s="229"/>
      <c r="M104" s="229"/>
      <c r="N104" s="229"/>
      <c r="O104" s="229"/>
      <c r="P104" s="229"/>
      <c r="Q104" s="229"/>
      <c r="R104" s="229"/>
      <c r="S104" s="229"/>
      <c r="T104" s="229"/>
      <c r="U104" s="229"/>
      <c r="V104" s="229"/>
      <c r="W104" s="229"/>
      <c r="X104" s="229"/>
      <c r="Y104" s="229"/>
      <c r="Z104" s="229"/>
    </row>
    <row r="105" spans="1:26" ht="25.5" customHeight="1">
      <c r="A105" s="229"/>
      <c r="B105" s="233"/>
      <c r="C105" s="233"/>
      <c r="D105" s="233"/>
      <c r="E105" s="229"/>
      <c r="F105" s="229"/>
      <c r="G105" s="229"/>
      <c r="H105" s="229"/>
      <c r="I105" s="233"/>
      <c r="J105" s="229"/>
      <c r="K105" s="229"/>
      <c r="L105" s="229"/>
      <c r="M105" s="229"/>
      <c r="N105" s="229"/>
      <c r="O105" s="229"/>
      <c r="P105" s="229"/>
      <c r="Q105" s="229"/>
      <c r="R105" s="229"/>
      <c r="S105" s="229"/>
      <c r="T105" s="229"/>
      <c r="U105" s="229"/>
      <c r="V105" s="229"/>
      <c r="W105" s="229"/>
      <c r="X105" s="229"/>
      <c r="Y105" s="229"/>
      <c r="Z105" s="229"/>
    </row>
    <row r="106" spans="1:26" ht="25.5" customHeight="1">
      <c r="A106" s="229"/>
      <c r="B106" s="233"/>
      <c r="C106" s="233"/>
      <c r="D106" s="233"/>
      <c r="E106" s="229"/>
      <c r="F106" s="229"/>
      <c r="G106" s="229"/>
      <c r="H106" s="229"/>
      <c r="I106" s="233"/>
      <c r="J106" s="229"/>
      <c r="K106" s="229"/>
      <c r="L106" s="229"/>
      <c r="M106" s="229"/>
      <c r="N106" s="229"/>
      <c r="O106" s="229"/>
      <c r="P106" s="229"/>
      <c r="Q106" s="229"/>
      <c r="R106" s="229"/>
      <c r="S106" s="229"/>
      <c r="T106" s="229"/>
      <c r="U106" s="229"/>
      <c r="V106" s="229"/>
      <c r="W106" s="229"/>
      <c r="X106" s="229"/>
      <c r="Y106" s="229"/>
      <c r="Z106" s="229"/>
    </row>
    <row r="107" spans="1:26" ht="25.5" customHeight="1">
      <c r="A107" s="229"/>
      <c r="B107" s="233"/>
      <c r="C107" s="233"/>
      <c r="D107" s="233"/>
      <c r="E107" s="229"/>
      <c r="F107" s="229"/>
      <c r="G107" s="229"/>
      <c r="H107" s="229"/>
      <c r="I107" s="233"/>
      <c r="J107" s="229"/>
      <c r="K107" s="229"/>
      <c r="L107" s="229"/>
      <c r="M107" s="229"/>
      <c r="N107" s="229"/>
      <c r="O107" s="229"/>
      <c r="P107" s="229"/>
      <c r="Q107" s="229"/>
      <c r="R107" s="229"/>
      <c r="S107" s="229"/>
      <c r="T107" s="229"/>
      <c r="U107" s="229"/>
      <c r="V107" s="229"/>
      <c r="W107" s="229"/>
      <c r="X107" s="229"/>
      <c r="Y107" s="229"/>
      <c r="Z107" s="229"/>
    </row>
    <row r="108" spans="1:26" ht="25.5" customHeight="1">
      <c r="A108" s="229"/>
      <c r="B108" s="233"/>
      <c r="C108" s="233"/>
      <c r="D108" s="233"/>
      <c r="E108" s="229"/>
      <c r="F108" s="229"/>
      <c r="G108" s="229"/>
      <c r="H108" s="229"/>
      <c r="I108" s="233"/>
      <c r="J108" s="229"/>
      <c r="K108" s="229"/>
      <c r="L108" s="229"/>
      <c r="M108" s="229"/>
      <c r="N108" s="229"/>
      <c r="O108" s="229"/>
      <c r="P108" s="229"/>
      <c r="Q108" s="229"/>
      <c r="R108" s="229"/>
      <c r="S108" s="229"/>
      <c r="T108" s="229"/>
      <c r="U108" s="229"/>
      <c r="V108" s="229"/>
      <c r="W108" s="229"/>
      <c r="X108" s="229"/>
      <c r="Y108" s="229"/>
      <c r="Z108" s="229"/>
    </row>
    <row r="109" spans="1:26" ht="25.5" customHeight="1">
      <c r="A109" s="229"/>
      <c r="B109" s="233"/>
      <c r="C109" s="233"/>
      <c r="D109" s="233"/>
      <c r="E109" s="229"/>
      <c r="F109" s="229"/>
      <c r="G109" s="229"/>
      <c r="H109" s="229"/>
      <c r="I109" s="233"/>
      <c r="J109" s="229"/>
      <c r="K109" s="229"/>
      <c r="L109" s="229"/>
      <c r="M109" s="229"/>
      <c r="N109" s="229"/>
      <c r="O109" s="229"/>
      <c r="P109" s="229"/>
      <c r="Q109" s="229"/>
      <c r="R109" s="229"/>
      <c r="S109" s="229"/>
      <c r="T109" s="229"/>
      <c r="U109" s="229"/>
      <c r="V109" s="229"/>
      <c r="W109" s="229"/>
      <c r="X109" s="229"/>
      <c r="Y109" s="229"/>
      <c r="Z109" s="229"/>
    </row>
    <row r="110" spans="1:26" ht="25.5" customHeight="1">
      <c r="A110" s="229"/>
      <c r="B110" s="233"/>
      <c r="C110" s="233"/>
      <c r="D110" s="233"/>
      <c r="E110" s="229"/>
      <c r="F110" s="229"/>
      <c r="G110" s="229"/>
      <c r="H110" s="229"/>
      <c r="I110" s="233"/>
      <c r="J110" s="229"/>
      <c r="K110" s="229"/>
      <c r="L110" s="229"/>
      <c r="M110" s="229"/>
      <c r="N110" s="229"/>
      <c r="O110" s="229"/>
      <c r="P110" s="229"/>
      <c r="Q110" s="229"/>
      <c r="R110" s="229"/>
      <c r="S110" s="229"/>
      <c r="T110" s="229"/>
      <c r="U110" s="229"/>
      <c r="V110" s="229"/>
      <c r="W110" s="229"/>
      <c r="X110" s="229"/>
      <c r="Y110" s="229"/>
      <c r="Z110" s="229"/>
    </row>
    <row r="111" spans="1:26" ht="25.5" customHeight="1">
      <c r="A111" s="229"/>
      <c r="B111" s="233"/>
      <c r="C111" s="233"/>
      <c r="D111" s="233"/>
      <c r="E111" s="229"/>
      <c r="F111" s="229"/>
      <c r="G111" s="229"/>
      <c r="H111" s="229"/>
      <c r="I111" s="233"/>
      <c r="J111" s="229"/>
      <c r="K111" s="229"/>
      <c r="L111" s="229"/>
      <c r="M111" s="229"/>
      <c r="N111" s="229"/>
      <c r="O111" s="229"/>
      <c r="P111" s="229"/>
      <c r="Q111" s="229"/>
      <c r="R111" s="229"/>
      <c r="S111" s="229"/>
      <c r="T111" s="229"/>
      <c r="U111" s="229"/>
      <c r="V111" s="229"/>
      <c r="W111" s="229"/>
      <c r="X111" s="229"/>
      <c r="Y111" s="229"/>
      <c r="Z111" s="229"/>
    </row>
    <row r="112" spans="1:26" ht="25.5" customHeight="1">
      <c r="A112" s="229"/>
      <c r="B112" s="233"/>
      <c r="C112" s="233"/>
      <c r="D112" s="233"/>
      <c r="E112" s="229"/>
      <c r="F112" s="229"/>
      <c r="G112" s="229"/>
      <c r="H112" s="229"/>
      <c r="I112" s="233"/>
      <c r="J112" s="229"/>
      <c r="K112" s="229"/>
      <c r="L112" s="229"/>
      <c r="M112" s="229"/>
      <c r="N112" s="229"/>
      <c r="O112" s="229"/>
      <c r="P112" s="229"/>
      <c r="Q112" s="229"/>
      <c r="R112" s="229"/>
      <c r="S112" s="229"/>
      <c r="T112" s="229"/>
      <c r="U112" s="229"/>
      <c r="V112" s="229"/>
      <c r="W112" s="229"/>
      <c r="X112" s="229"/>
      <c r="Y112" s="229"/>
      <c r="Z112" s="229"/>
    </row>
    <row r="113" spans="1:26" ht="25.5" customHeight="1">
      <c r="A113" s="229"/>
      <c r="B113" s="233"/>
      <c r="C113" s="233"/>
      <c r="D113" s="233"/>
      <c r="E113" s="229"/>
      <c r="F113" s="229"/>
      <c r="G113" s="229"/>
      <c r="H113" s="229"/>
      <c r="I113" s="233"/>
      <c r="J113" s="229"/>
      <c r="K113" s="229"/>
      <c r="L113" s="229"/>
      <c r="M113" s="229"/>
      <c r="N113" s="229"/>
      <c r="O113" s="229"/>
      <c r="P113" s="229"/>
      <c r="Q113" s="229"/>
      <c r="R113" s="229"/>
      <c r="S113" s="229"/>
      <c r="T113" s="229"/>
      <c r="U113" s="229"/>
      <c r="V113" s="229"/>
      <c r="W113" s="229"/>
      <c r="X113" s="229"/>
      <c r="Y113" s="229"/>
      <c r="Z113" s="229"/>
    </row>
    <row r="114" spans="1:26" ht="25.5" customHeight="1">
      <c r="A114" s="229"/>
      <c r="B114" s="233"/>
      <c r="C114" s="233"/>
      <c r="D114" s="233"/>
      <c r="E114" s="229"/>
      <c r="F114" s="229"/>
      <c r="G114" s="229"/>
      <c r="H114" s="229"/>
      <c r="I114" s="233"/>
      <c r="J114" s="229"/>
      <c r="K114" s="229"/>
      <c r="L114" s="229"/>
      <c r="M114" s="229"/>
      <c r="N114" s="229"/>
      <c r="O114" s="229"/>
      <c r="P114" s="229"/>
      <c r="Q114" s="229"/>
      <c r="R114" s="229"/>
      <c r="S114" s="229"/>
      <c r="T114" s="229"/>
      <c r="U114" s="229"/>
      <c r="V114" s="229"/>
      <c r="W114" s="229"/>
      <c r="X114" s="229"/>
      <c r="Y114" s="229"/>
      <c r="Z114" s="229"/>
    </row>
    <row r="115" spans="1:26" ht="25.5" customHeight="1">
      <c r="A115" s="229"/>
      <c r="B115" s="233"/>
      <c r="C115" s="233"/>
      <c r="D115" s="233"/>
      <c r="E115" s="229"/>
      <c r="F115" s="229"/>
      <c r="G115" s="229"/>
      <c r="H115" s="229"/>
      <c r="I115" s="233"/>
      <c r="J115" s="229"/>
      <c r="K115" s="229"/>
      <c r="L115" s="229"/>
      <c r="M115" s="229"/>
      <c r="N115" s="229"/>
      <c r="O115" s="229"/>
      <c r="P115" s="229"/>
      <c r="Q115" s="229"/>
      <c r="R115" s="229"/>
      <c r="S115" s="229"/>
      <c r="T115" s="229"/>
      <c r="U115" s="229"/>
      <c r="V115" s="229"/>
      <c r="W115" s="229"/>
      <c r="X115" s="229"/>
      <c r="Y115" s="229"/>
      <c r="Z115" s="229"/>
    </row>
    <row r="116" spans="1:26" ht="25.5" customHeight="1">
      <c r="A116" s="229"/>
      <c r="B116" s="233"/>
      <c r="C116" s="233"/>
      <c r="D116" s="233"/>
      <c r="E116" s="229"/>
      <c r="F116" s="229"/>
      <c r="G116" s="229"/>
      <c r="H116" s="229"/>
      <c r="I116" s="233"/>
      <c r="J116" s="229"/>
      <c r="K116" s="229"/>
      <c r="L116" s="229"/>
      <c r="M116" s="229"/>
      <c r="N116" s="229"/>
      <c r="O116" s="229"/>
      <c r="P116" s="229"/>
      <c r="Q116" s="229"/>
      <c r="R116" s="229"/>
      <c r="S116" s="229"/>
      <c r="T116" s="229"/>
      <c r="U116" s="229"/>
      <c r="V116" s="229"/>
      <c r="W116" s="229"/>
      <c r="X116" s="229"/>
      <c r="Y116" s="229"/>
      <c r="Z116" s="229"/>
    </row>
    <row r="117" spans="1:26" ht="25.5" customHeight="1">
      <c r="A117" s="229"/>
      <c r="B117" s="233"/>
      <c r="C117" s="233"/>
      <c r="D117" s="233"/>
      <c r="E117" s="229"/>
      <c r="F117" s="229"/>
      <c r="G117" s="229"/>
      <c r="H117" s="229"/>
      <c r="I117" s="233"/>
      <c r="J117" s="229"/>
      <c r="K117" s="229"/>
      <c r="L117" s="229"/>
      <c r="M117" s="229"/>
      <c r="N117" s="229"/>
      <c r="O117" s="229"/>
      <c r="P117" s="229"/>
      <c r="Q117" s="229"/>
      <c r="R117" s="229"/>
      <c r="S117" s="229"/>
      <c r="T117" s="229"/>
      <c r="U117" s="229"/>
      <c r="V117" s="229"/>
      <c r="W117" s="229"/>
      <c r="X117" s="229"/>
      <c r="Y117" s="229"/>
      <c r="Z117" s="229"/>
    </row>
    <row r="118" spans="1:26" ht="25.5" customHeight="1">
      <c r="A118" s="229"/>
      <c r="B118" s="233"/>
      <c r="C118" s="233"/>
      <c r="D118" s="233"/>
      <c r="E118" s="229"/>
      <c r="F118" s="229"/>
      <c r="G118" s="229"/>
      <c r="H118" s="229"/>
      <c r="I118" s="233"/>
      <c r="J118" s="229"/>
      <c r="K118" s="229"/>
      <c r="L118" s="229"/>
      <c r="M118" s="229"/>
      <c r="N118" s="229"/>
      <c r="O118" s="229"/>
      <c r="P118" s="229"/>
      <c r="Q118" s="229"/>
      <c r="R118" s="229"/>
      <c r="S118" s="229"/>
      <c r="T118" s="229"/>
      <c r="U118" s="229"/>
      <c r="V118" s="229"/>
      <c r="W118" s="229"/>
      <c r="X118" s="229"/>
      <c r="Y118" s="229"/>
      <c r="Z118" s="229"/>
    </row>
    <row r="119" spans="1:26" ht="25.5" customHeight="1">
      <c r="A119" s="229"/>
      <c r="B119" s="233"/>
      <c r="C119" s="233"/>
      <c r="D119" s="233"/>
      <c r="E119" s="229"/>
      <c r="F119" s="229"/>
      <c r="G119" s="229"/>
      <c r="H119" s="229"/>
      <c r="I119" s="233"/>
      <c r="J119" s="229"/>
      <c r="K119" s="229"/>
      <c r="L119" s="229"/>
      <c r="M119" s="229"/>
      <c r="N119" s="229"/>
      <c r="O119" s="229"/>
      <c r="P119" s="229"/>
      <c r="Q119" s="229"/>
      <c r="R119" s="229"/>
      <c r="S119" s="229"/>
      <c r="T119" s="229"/>
      <c r="U119" s="229"/>
      <c r="V119" s="229"/>
      <c r="W119" s="229"/>
      <c r="X119" s="229"/>
      <c r="Y119" s="229"/>
      <c r="Z119" s="229"/>
    </row>
    <row r="120" spans="1:26" ht="25.5" customHeight="1">
      <c r="A120" s="229"/>
      <c r="B120" s="233"/>
      <c r="C120" s="233"/>
      <c r="D120" s="233"/>
      <c r="E120" s="229"/>
      <c r="F120" s="229"/>
      <c r="G120" s="229"/>
      <c r="H120" s="229"/>
      <c r="I120" s="233"/>
      <c r="J120" s="229"/>
      <c r="K120" s="229"/>
      <c r="L120" s="229"/>
      <c r="M120" s="229"/>
      <c r="N120" s="229"/>
      <c r="O120" s="229"/>
      <c r="P120" s="229"/>
      <c r="Q120" s="229"/>
      <c r="R120" s="229"/>
      <c r="S120" s="229"/>
      <c r="T120" s="229"/>
      <c r="U120" s="229"/>
      <c r="V120" s="229"/>
      <c r="W120" s="229"/>
      <c r="X120" s="229"/>
      <c r="Y120" s="229"/>
      <c r="Z120" s="229"/>
    </row>
    <row r="121" spans="1:26" ht="25.5" customHeight="1">
      <c r="A121" s="229"/>
      <c r="B121" s="233"/>
      <c r="C121" s="233"/>
      <c r="D121" s="233"/>
      <c r="E121" s="229"/>
      <c r="F121" s="229"/>
      <c r="G121" s="229"/>
      <c r="H121" s="229"/>
      <c r="I121" s="233"/>
      <c r="J121" s="229"/>
      <c r="K121" s="229"/>
      <c r="L121" s="229"/>
      <c r="M121" s="229"/>
      <c r="N121" s="229"/>
      <c r="O121" s="229"/>
      <c r="P121" s="229"/>
      <c r="Q121" s="229"/>
      <c r="R121" s="229"/>
      <c r="S121" s="229"/>
      <c r="T121" s="229"/>
      <c r="U121" s="229"/>
      <c r="V121" s="229"/>
      <c r="W121" s="229"/>
      <c r="X121" s="229"/>
      <c r="Y121" s="229"/>
      <c r="Z121" s="229"/>
    </row>
    <row r="122" spans="1:26" ht="25.5" customHeight="1">
      <c r="A122" s="229"/>
      <c r="B122" s="233"/>
      <c r="C122" s="233"/>
      <c r="D122" s="233"/>
      <c r="E122" s="229"/>
      <c r="F122" s="229"/>
      <c r="G122" s="229"/>
      <c r="H122" s="229"/>
      <c r="I122" s="233"/>
      <c r="J122" s="229"/>
      <c r="K122" s="229"/>
      <c r="L122" s="229"/>
      <c r="M122" s="229"/>
      <c r="N122" s="229"/>
      <c r="O122" s="229"/>
      <c r="P122" s="229"/>
      <c r="Q122" s="229"/>
      <c r="R122" s="229"/>
      <c r="S122" s="229"/>
      <c r="T122" s="229"/>
      <c r="U122" s="229"/>
      <c r="V122" s="229"/>
      <c r="W122" s="229"/>
      <c r="X122" s="229"/>
      <c r="Y122" s="229"/>
      <c r="Z122" s="229"/>
    </row>
    <row r="123" spans="1:26" ht="25.5" customHeight="1">
      <c r="A123" s="229"/>
      <c r="B123" s="233"/>
      <c r="C123" s="233"/>
      <c r="D123" s="233"/>
      <c r="E123" s="229"/>
      <c r="F123" s="229"/>
      <c r="G123" s="229"/>
      <c r="H123" s="229"/>
      <c r="I123" s="233"/>
      <c r="J123" s="229"/>
      <c r="K123" s="229"/>
      <c r="L123" s="229"/>
      <c r="M123" s="229"/>
      <c r="N123" s="229"/>
      <c r="O123" s="229"/>
      <c r="P123" s="229"/>
      <c r="Q123" s="229"/>
      <c r="R123" s="229"/>
      <c r="S123" s="229"/>
      <c r="T123" s="229"/>
      <c r="U123" s="229"/>
      <c r="V123" s="229"/>
      <c r="W123" s="229"/>
      <c r="X123" s="229"/>
      <c r="Y123" s="229"/>
      <c r="Z123" s="229"/>
    </row>
    <row r="124" spans="1:26" ht="25.5" customHeight="1">
      <c r="A124" s="229"/>
      <c r="B124" s="233"/>
      <c r="C124" s="233"/>
      <c r="D124" s="233"/>
      <c r="E124" s="229"/>
      <c r="F124" s="229"/>
      <c r="G124" s="229"/>
      <c r="H124" s="229"/>
      <c r="I124" s="233"/>
      <c r="J124" s="229"/>
      <c r="K124" s="229"/>
      <c r="L124" s="229"/>
      <c r="M124" s="229"/>
      <c r="N124" s="229"/>
      <c r="O124" s="229"/>
      <c r="P124" s="229"/>
      <c r="Q124" s="229"/>
      <c r="R124" s="229"/>
      <c r="S124" s="229"/>
      <c r="T124" s="229"/>
      <c r="U124" s="229"/>
      <c r="V124" s="229"/>
      <c r="W124" s="229"/>
      <c r="X124" s="229"/>
      <c r="Y124" s="229"/>
      <c r="Z124" s="229"/>
    </row>
    <row r="125" spans="1:26" ht="25.5" customHeight="1">
      <c r="A125" s="229"/>
      <c r="B125" s="233"/>
      <c r="C125" s="233"/>
      <c r="D125" s="233"/>
      <c r="E125" s="229"/>
      <c r="F125" s="229"/>
      <c r="G125" s="229"/>
      <c r="H125" s="229"/>
      <c r="I125" s="233"/>
      <c r="J125" s="229"/>
      <c r="K125" s="229"/>
      <c r="L125" s="229"/>
      <c r="M125" s="229"/>
      <c r="N125" s="229"/>
      <c r="O125" s="229"/>
      <c r="P125" s="229"/>
      <c r="Q125" s="229"/>
      <c r="R125" s="229"/>
      <c r="S125" s="229"/>
      <c r="T125" s="229"/>
      <c r="U125" s="229"/>
      <c r="V125" s="229"/>
      <c r="W125" s="229"/>
      <c r="X125" s="229"/>
      <c r="Y125" s="229"/>
      <c r="Z125" s="229"/>
    </row>
    <row r="126" spans="1:26" ht="25.5" customHeight="1">
      <c r="A126" s="229"/>
      <c r="B126" s="233"/>
      <c r="C126" s="233"/>
      <c r="D126" s="233"/>
      <c r="E126" s="229"/>
      <c r="F126" s="229"/>
      <c r="G126" s="229"/>
      <c r="H126" s="229"/>
      <c r="I126" s="233"/>
      <c r="J126" s="229"/>
      <c r="K126" s="229"/>
      <c r="L126" s="229"/>
      <c r="M126" s="229"/>
      <c r="N126" s="229"/>
      <c r="O126" s="229"/>
      <c r="P126" s="229"/>
      <c r="Q126" s="229"/>
      <c r="R126" s="229"/>
      <c r="S126" s="229"/>
      <c r="T126" s="229"/>
      <c r="U126" s="229"/>
      <c r="V126" s="229"/>
      <c r="W126" s="229"/>
      <c r="X126" s="229"/>
      <c r="Y126" s="229"/>
      <c r="Z126" s="229"/>
    </row>
    <row r="127" spans="1:26" ht="25.5" customHeight="1">
      <c r="A127" s="229"/>
      <c r="B127" s="233"/>
      <c r="C127" s="233"/>
      <c r="D127" s="233"/>
      <c r="E127" s="229"/>
      <c r="F127" s="229"/>
      <c r="G127" s="229"/>
      <c r="H127" s="229"/>
      <c r="I127" s="233"/>
      <c r="J127" s="229"/>
      <c r="K127" s="229"/>
      <c r="L127" s="229"/>
      <c r="M127" s="229"/>
      <c r="N127" s="229"/>
      <c r="O127" s="229"/>
      <c r="P127" s="229"/>
      <c r="Q127" s="229"/>
      <c r="R127" s="229"/>
      <c r="S127" s="229"/>
      <c r="T127" s="229"/>
      <c r="U127" s="229"/>
      <c r="V127" s="229"/>
      <c r="W127" s="229"/>
      <c r="X127" s="229"/>
      <c r="Y127" s="229"/>
      <c r="Z127" s="229"/>
    </row>
    <row r="128" spans="1:26" ht="25.5" customHeight="1">
      <c r="A128" s="229"/>
      <c r="B128" s="233"/>
      <c r="C128" s="233"/>
      <c r="D128" s="233"/>
      <c r="E128" s="229"/>
      <c r="F128" s="229"/>
      <c r="G128" s="229"/>
      <c r="H128" s="229"/>
      <c r="I128" s="233"/>
      <c r="J128" s="229"/>
      <c r="K128" s="229"/>
      <c r="L128" s="229"/>
      <c r="M128" s="229"/>
      <c r="N128" s="229"/>
      <c r="O128" s="229"/>
      <c r="P128" s="229"/>
      <c r="Q128" s="229"/>
      <c r="R128" s="229"/>
      <c r="S128" s="229"/>
      <c r="T128" s="229"/>
      <c r="U128" s="229"/>
      <c r="V128" s="229"/>
      <c r="W128" s="229"/>
      <c r="X128" s="229"/>
      <c r="Y128" s="229"/>
      <c r="Z128" s="229"/>
    </row>
    <row r="129" spans="1:26" ht="25.5" customHeight="1">
      <c r="A129" s="229"/>
      <c r="B129" s="233"/>
      <c r="C129" s="233"/>
      <c r="D129" s="233"/>
      <c r="E129" s="229"/>
      <c r="F129" s="229"/>
      <c r="G129" s="229"/>
      <c r="H129" s="229"/>
      <c r="I129" s="233"/>
      <c r="J129" s="229"/>
      <c r="K129" s="229"/>
      <c r="L129" s="229"/>
      <c r="M129" s="229"/>
      <c r="N129" s="229"/>
      <c r="O129" s="229"/>
      <c r="P129" s="229"/>
      <c r="Q129" s="229"/>
      <c r="R129" s="229"/>
      <c r="S129" s="229"/>
      <c r="T129" s="229"/>
      <c r="U129" s="229"/>
      <c r="V129" s="229"/>
      <c r="W129" s="229"/>
      <c r="X129" s="229"/>
      <c r="Y129" s="229"/>
      <c r="Z129" s="229"/>
    </row>
    <row r="130" spans="1:26" ht="25.5" customHeight="1">
      <c r="A130" s="229"/>
      <c r="B130" s="233"/>
      <c r="C130" s="233"/>
      <c r="D130" s="233"/>
      <c r="E130" s="229"/>
      <c r="F130" s="229"/>
      <c r="G130" s="229"/>
      <c r="H130" s="229"/>
      <c r="I130" s="233"/>
      <c r="J130" s="229"/>
      <c r="K130" s="229"/>
      <c r="L130" s="229"/>
      <c r="M130" s="229"/>
      <c r="N130" s="229"/>
      <c r="O130" s="229"/>
      <c r="P130" s="229"/>
      <c r="Q130" s="229"/>
      <c r="R130" s="229"/>
      <c r="S130" s="229"/>
      <c r="T130" s="229"/>
      <c r="U130" s="229"/>
      <c r="V130" s="229"/>
      <c r="W130" s="229"/>
      <c r="X130" s="229"/>
      <c r="Y130" s="229"/>
      <c r="Z130" s="229"/>
    </row>
    <row r="131" spans="1:26" ht="25.5" customHeight="1">
      <c r="A131" s="229"/>
      <c r="B131" s="233"/>
      <c r="C131" s="233"/>
      <c r="D131" s="233"/>
      <c r="E131" s="229"/>
      <c r="F131" s="229"/>
      <c r="G131" s="229"/>
      <c r="H131" s="229"/>
      <c r="I131" s="233"/>
      <c r="J131" s="229"/>
      <c r="K131" s="229"/>
      <c r="L131" s="229"/>
      <c r="M131" s="229"/>
      <c r="N131" s="229"/>
      <c r="O131" s="229"/>
      <c r="P131" s="229"/>
      <c r="Q131" s="229"/>
      <c r="R131" s="229"/>
      <c r="S131" s="229"/>
      <c r="T131" s="229"/>
      <c r="U131" s="229"/>
      <c r="V131" s="229"/>
      <c r="W131" s="229"/>
      <c r="X131" s="229"/>
      <c r="Y131" s="229"/>
      <c r="Z131" s="229"/>
    </row>
    <row r="132" spans="1:26" ht="25.5" customHeight="1">
      <c r="A132" s="229"/>
      <c r="B132" s="233"/>
      <c r="C132" s="233"/>
      <c r="D132" s="233"/>
      <c r="E132" s="229"/>
      <c r="F132" s="229"/>
      <c r="G132" s="229"/>
      <c r="H132" s="229"/>
      <c r="I132" s="233"/>
      <c r="J132" s="229"/>
      <c r="K132" s="229"/>
      <c r="L132" s="229"/>
      <c r="M132" s="229"/>
      <c r="N132" s="229"/>
      <c r="O132" s="229"/>
      <c r="P132" s="229"/>
      <c r="Q132" s="229"/>
      <c r="R132" s="229"/>
      <c r="S132" s="229"/>
      <c r="T132" s="229"/>
      <c r="U132" s="229"/>
      <c r="V132" s="229"/>
      <c r="W132" s="229"/>
      <c r="X132" s="229"/>
      <c r="Y132" s="229"/>
      <c r="Z132" s="229"/>
    </row>
    <row r="133" spans="1:26" ht="25.5" customHeight="1">
      <c r="A133" s="229"/>
      <c r="B133" s="233"/>
      <c r="C133" s="233"/>
      <c r="D133" s="233"/>
      <c r="E133" s="229"/>
      <c r="F133" s="229"/>
      <c r="G133" s="229"/>
      <c r="H133" s="229"/>
      <c r="I133" s="233"/>
      <c r="J133" s="229"/>
      <c r="K133" s="229"/>
      <c r="L133" s="229"/>
      <c r="M133" s="229"/>
      <c r="N133" s="229"/>
      <c r="O133" s="229"/>
      <c r="P133" s="229"/>
      <c r="Q133" s="229"/>
      <c r="R133" s="229"/>
      <c r="S133" s="229"/>
      <c r="T133" s="229"/>
      <c r="U133" s="229"/>
      <c r="V133" s="229"/>
      <c r="W133" s="229"/>
      <c r="X133" s="229"/>
      <c r="Y133" s="229"/>
      <c r="Z133" s="229"/>
    </row>
    <row r="134" spans="1:26" ht="25.5" customHeight="1">
      <c r="A134" s="229"/>
      <c r="B134" s="233"/>
      <c r="C134" s="233"/>
      <c r="D134" s="233"/>
      <c r="E134" s="229"/>
      <c r="F134" s="229"/>
      <c r="G134" s="229"/>
      <c r="H134" s="229"/>
      <c r="I134" s="233"/>
      <c r="J134" s="229"/>
      <c r="K134" s="229"/>
      <c r="L134" s="229"/>
      <c r="M134" s="229"/>
      <c r="N134" s="229"/>
      <c r="O134" s="229"/>
      <c r="P134" s="229"/>
      <c r="Q134" s="229"/>
      <c r="R134" s="229"/>
      <c r="S134" s="229"/>
      <c r="T134" s="229"/>
      <c r="U134" s="229"/>
      <c r="V134" s="229"/>
      <c r="W134" s="229"/>
      <c r="X134" s="229"/>
      <c r="Y134" s="229"/>
      <c r="Z134" s="229"/>
    </row>
    <row r="135" spans="1:26" ht="25.5" customHeight="1">
      <c r="A135" s="229"/>
      <c r="B135" s="233"/>
      <c r="C135" s="233"/>
      <c r="D135" s="233"/>
      <c r="E135" s="229"/>
      <c r="F135" s="229"/>
      <c r="G135" s="229"/>
      <c r="H135" s="229"/>
      <c r="I135" s="233"/>
      <c r="J135" s="229"/>
      <c r="K135" s="229"/>
      <c r="L135" s="229"/>
      <c r="M135" s="229"/>
      <c r="N135" s="229"/>
      <c r="O135" s="229"/>
      <c r="P135" s="229"/>
      <c r="Q135" s="229"/>
      <c r="R135" s="229"/>
      <c r="S135" s="229"/>
      <c r="T135" s="229"/>
      <c r="U135" s="229"/>
      <c r="V135" s="229"/>
      <c r="W135" s="229"/>
      <c r="X135" s="229"/>
      <c r="Y135" s="229"/>
      <c r="Z135" s="229"/>
    </row>
    <row r="136" spans="1:26" ht="25.5" customHeight="1">
      <c r="A136" s="229"/>
      <c r="B136" s="233"/>
      <c r="C136" s="233"/>
      <c r="D136" s="233"/>
      <c r="E136" s="229"/>
      <c r="F136" s="229"/>
      <c r="G136" s="229"/>
      <c r="H136" s="229"/>
      <c r="I136" s="233"/>
      <c r="J136" s="229"/>
      <c r="K136" s="229"/>
      <c r="L136" s="229"/>
      <c r="M136" s="229"/>
      <c r="N136" s="229"/>
      <c r="O136" s="229"/>
      <c r="P136" s="229"/>
      <c r="Q136" s="229"/>
      <c r="R136" s="229"/>
      <c r="S136" s="229"/>
      <c r="T136" s="229"/>
      <c r="U136" s="229"/>
      <c r="V136" s="229"/>
      <c r="W136" s="229"/>
      <c r="X136" s="229"/>
      <c r="Y136" s="229"/>
      <c r="Z136" s="229"/>
    </row>
    <row r="137" spans="1:26" ht="25.5" customHeight="1">
      <c r="A137" s="229"/>
      <c r="B137" s="233"/>
      <c r="C137" s="233"/>
      <c r="D137" s="233"/>
      <c r="E137" s="229"/>
      <c r="F137" s="229"/>
      <c r="G137" s="229"/>
      <c r="H137" s="229"/>
      <c r="I137" s="233"/>
      <c r="J137" s="229"/>
      <c r="K137" s="229"/>
      <c r="L137" s="229"/>
      <c r="M137" s="229"/>
      <c r="N137" s="229"/>
      <c r="O137" s="229"/>
      <c r="P137" s="229"/>
      <c r="Q137" s="229"/>
      <c r="R137" s="229"/>
      <c r="S137" s="229"/>
      <c r="T137" s="229"/>
      <c r="U137" s="229"/>
      <c r="V137" s="229"/>
      <c r="W137" s="229"/>
      <c r="X137" s="229"/>
      <c r="Y137" s="229"/>
      <c r="Z137" s="229"/>
    </row>
    <row r="138" spans="1:26" ht="25.5" customHeight="1">
      <c r="A138" s="229"/>
      <c r="B138" s="233"/>
      <c r="C138" s="233"/>
      <c r="D138" s="233"/>
      <c r="E138" s="229"/>
      <c r="F138" s="229"/>
      <c r="G138" s="229"/>
      <c r="H138" s="229"/>
      <c r="I138" s="233"/>
      <c r="J138" s="229"/>
      <c r="K138" s="229"/>
      <c r="L138" s="229"/>
      <c r="M138" s="229"/>
      <c r="N138" s="229"/>
      <c r="O138" s="229"/>
      <c r="P138" s="229"/>
      <c r="Q138" s="229"/>
      <c r="R138" s="229"/>
      <c r="S138" s="229"/>
      <c r="T138" s="229"/>
      <c r="U138" s="229"/>
      <c r="V138" s="229"/>
      <c r="W138" s="229"/>
      <c r="X138" s="229"/>
      <c r="Y138" s="229"/>
      <c r="Z138" s="229"/>
    </row>
    <row r="139" spans="1:26" ht="25.5" customHeight="1">
      <c r="A139" s="229"/>
      <c r="B139" s="233"/>
      <c r="C139" s="233"/>
      <c r="D139" s="233"/>
      <c r="E139" s="229"/>
      <c r="F139" s="229"/>
      <c r="G139" s="229"/>
      <c r="H139" s="229"/>
      <c r="I139" s="233"/>
      <c r="J139" s="229"/>
      <c r="K139" s="229"/>
      <c r="L139" s="229"/>
      <c r="M139" s="229"/>
      <c r="N139" s="229"/>
      <c r="O139" s="229"/>
      <c r="P139" s="229"/>
      <c r="Q139" s="229"/>
      <c r="R139" s="229"/>
      <c r="S139" s="229"/>
      <c r="T139" s="229"/>
      <c r="U139" s="229"/>
      <c r="V139" s="229"/>
      <c r="W139" s="229"/>
      <c r="X139" s="229"/>
      <c r="Y139" s="229"/>
      <c r="Z139" s="229"/>
    </row>
    <row r="140" spans="1:26" ht="25.5" customHeight="1">
      <c r="A140" s="229"/>
      <c r="B140" s="233"/>
      <c r="C140" s="233"/>
      <c r="D140" s="233"/>
      <c r="E140" s="229"/>
      <c r="F140" s="229"/>
      <c r="G140" s="229"/>
      <c r="H140" s="229"/>
      <c r="I140" s="233"/>
      <c r="J140" s="229"/>
      <c r="K140" s="229"/>
      <c r="L140" s="229"/>
      <c r="M140" s="229"/>
      <c r="N140" s="229"/>
      <c r="O140" s="229"/>
      <c r="P140" s="229"/>
      <c r="Q140" s="229"/>
      <c r="R140" s="229"/>
      <c r="S140" s="229"/>
      <c r="T140" s="229"/>
      <c r="U140" s="229"/>
      <c r="V140" s="229"/>
      <c r="W140" s="229"/>
      <c r="X140" s="229"/>
      <c r="Y140" s="229"/>
      <c r="Z140" s="229"/>
    </row>
    <row r="141" spans="1:26" ht="25.5" customHeight="1">
      <c r="A141" s="229"/>
      <c r="B141" s="233"/>
      <c r="C141" s="233"/>
      <c r="D141" s="233"/>
      <c r="E141" s="229"/>
      <c r="F141" s="229"/>
      <c r="G141" s="229"/>
      <c r="H141" s="229"/>
      <c r="I141" s="233"/>
      <c r="J141" s="229"/>
      <c r="K141" s="229"/>
      <c r="L141" s="229"/>
      <c r="M141" s="229"/>
      <c r="N141" s="229"/>
      <c r="O141" s="229"/>
      <c r="P141" s="229"/>
      <c r="Q141" s="229"/>
      <c r="R141" s="229"/>
      <c r="S141" s="229"/>
      <c r="T141" s="229"/>
      <c r="U141" s="229"/>
      <c r="V141" s="229"/>
      <c r="W141" s="229"/>
      <c r="X141" s="229"/>
      <c r="Y141" s="229"/>
      <c r="Z141" s="229"/>
    </row>
    <row r="142" spans="1:26" ht="25.5" customHeight="1">
      <c r="A142" s="229"/>
      <c r="B142" s="233"/>
      <c r="C142" s="233"/>
      <c r="D142" s="233"/>
      <c r="E142" s="229"/>
      <c r="F142" s="229"/>
      <c r="G142" s="229"/>
      <c r="H142" s="229"/>
      <c r="I142" s="233"/>
      <c r="J142" s="229"/>
      <c r="K142" s="229"/>
      <c r="L142" s="229"/>
      <c r="M142" s="229"/>
      <c r="N142" s="229"/>
      <c r="O142" s="229"/>
      <c r="P142" s="229"/>
      <c r="Q142" s="229"/>
      <c r="R142" s="229"/>
      <c r="S142" s="229"/>
      <c r="T142" s="229"/>
      <c r="U142" s="229"/>
      <c r="V142" s="229"/>
      <c r="W142" s="229"/>
      <c r="X142" s="229"/>
      <c r="Y142" s="229"/>
      <c r="Z142" s="229"/>
    </row>
    <row r="143" spans="1:26" ht="25.5" customHeight="1">
      <c r="A143" s="229"/>
      <c r="B143" s="233"/>
      <c r="C143" s="233"/>
      <c r="D143" s="233"/>
      <c r="E143" s="229"/>
      <c r="F143" s="229"/>
      <c r="G143" s="229"/>
      <c r="H143" s="229"/>
      <c r="I143" s="233"/>
      <c r="J143" s="229"/>
      <c r="K143" s="229"/>
      <c r="L143" s="229"/>
      <c r="M143" s="229"/>
      <c r="N143" s="229"/>
      <c r="O143" s="229"/>
      <c r="P143" s="229"/>
      <c r="Q143" s="229"/>
      <c r="R143" s="229"/>
      <c r="S143" s="229"/>
      <c r="T143" s="229"/>
      <c r="U143" s="229"/>
      <c r="V143" s="229"/>
      <c r="W143" s="229"/>
      <c r="X143" s="229"/>
      <c r="Y143" s="229"/>
      <c r="Z143" s="229"/>
    </row>
    <row r="144" spans="1:26" ht="25.5" customHeight="1">
      <c r="A144" s="229"/>
      <c r="B144" s="233"/>
      <c r="C144" s="233"/>
      <c r="D144" s="233"/>
      <c r="E144" s="229"/>
      <c r="F144" s="229"/>
      <c r="G144" s="229"/>
      <c r="H144" s="229"/>
      <c r="I144" s="233"/>
      <c r="J144" s="229"/>
      <c r="K144" s="229"/>
      <c r="L144" s="229"/>
      <c r="M144" s="229"/>
      <c r="N144" s="229"/>
      <c r="O144" s="229"/>
      <c r="P144" s="229"/>
      <c r="Q144" s="229"/>
      <c r="R144" s="229"/>
      <c r="S144" s="229"/>
      <c r="T144" s="229"/>
      <c r="U144" s="229"/>
      <c r="V144" s="229"/>
      <c r="W144" s="229"/>
      <c r="X144" s="229"/>
      <c r="Y144" s="229"/>
      <c r="Z144" s="229"/>
    </row>
    <row r="145" spans="1:26" ht="25.5" customHeight="1">
      <c r="A145" s="229"/>
      <c r="B145" s="233"/>
      <c r="C145" s="233"/>
      <c r="D145" s="233"/>
      <c r="E145" s="229"/>
      <c r="F145" s="229"/>
      <c r="G145" s="229"/>
      <c r="H145" s="229"/>
      <c r="I145" s="233"/>
      <c r="J145" s="229"/>
      <c r="K145" s="229"/>
      <c r="L145" s="229"/>
      <c r="M145" s="229"/>
      <c r="N145" s="229"/>
      <c r="O145" s="229"/>
      <c r="P145" s="229"/>
      <c r="Q145" s="229"/>
      <c r="R145" s="229"/>
      <c r="S145" s="229"/>
      <c r="T145" s="229"/>
      <c r="U145" s="229"/>
      <c r="V145" s="229"/>
      <c r="W145" s="229"/>
      <c r="X145" s="229"/>
      <c r="Y145" s="229"/>
      <c r="Z145" s="229"/>
    </row>
    <row r="146" spans="1:26" ht="25.5" customHeight="1">
      <c r="A146" s="229"/>
      <c r="B146" s="233"/>
      <c r="C146" s="233"/>
      <c r="D146" s="233"/>
      <c r="E146" s="229"/>
      <c r="F146" s="229"/>
      <c r="G146" s="229"/>
      <c r="H146" s="229"/>
      <c r="I146" s="233"/>
      <c r="J146" s="229"/>
      <c r="K146" s="229"/>
      <c r="L146" s="229"/>
      <c r="M146" s="229"/>
      <c r="N146" s="229"/>
      <c r="O146" s="229"/>
      <c r="P146" s="229"/>
      <c r="Q146" s="229"/>
      <c r="R146" s="229"/>
      <c r="S146" s="229"/>
      <c r="T146" s="229"/>
      <c r="U146" s="229"/>
      <c r="V146" s="229"/>
      <c r="W146" s="229"/>
      <c r="X146" s="229"/>
      <c r="Y146" s="229"/>
      <c r="Z146" s="229"/>
    </row>
    <row r="147" spans="1:26" ht="25.5" customHeight="1">
      <c r="A147" s="229"/>
      <c r="B147" s="233"/>
      <c r="C147" s="233"/>
      <c r="D147" s="233"/>
      <c r="E147" s="229"/>
      <c r="F147" s="229"/>
      <c r="G147" s="229"/>
      <c r="H147" s="229"/>
      <c r="I147" s="233"/>
      <c r="J147" s="229"/>
      <c r="K147" s="229"/>
      <c r="L147" s="229"/>
      <c r="M147" s="229"/>
      <c r="N147" s="229"/>
      <c r="O147" s="229"/>
      <c r="P147" s="229"/>
      <c r="Q147" s="229"/>
      <c r="R147" s="229"/>
      <c r="S147" s="229"/>
      <c r="T147" s="229"/>
      <c r="U147" s="229"/>
      <c r="V147" s="229"/>
      <c r="W147" s="229"/>
      <c r="X147" s="229"/>
      <c r="Y147" s="229"/>
      <c r="Z147" s="229"/>
    </row>
    <row r="148" spans="1:26" ht="25.5" customHeight="1">
      <c r="A148" s="229"/>
      <c r="B148" s="233"/>
      <c r="C148" s="233"/>
      <c r="D148" s="233"/>
      <c r="E148" s="229"/>
      <c r="F148" s="229"/>
      <c r="G148" s="229"/>
      <c r="H148" s="229"/>
      <c r="I148" s="233"/>
      <c r="J148" s="229"/>
      <c r="K148" s="229"/>
      <c r="L148" s="229"/>
      <c r="M148" s="229"/>
      <c r="N148" s="229"/>
      <c r="O148" s="229"/>
      <c r="P148" s="229"/>
      <c r="Q148" s="229"/>
      <c r="R148" s="229"/>
      <c r="S148" s="229"/>
      <c r="T148" s="229"/>
      <c r="U148" s="229"/>
      <c r="V148" s="229"/>
      <c r="W148" s="229"/>
      <c r="X148" s="229"/>
      <c r="Y148" s="229"/>
      <c r="Z148" s="229"/>
    </row>
    <row r="149" spans="1:26" ht="25.5" customHeight="1">
      <c r="A149" s="229"/>
      <c r="B149" s="233"/>
      <c r="C149" s="233"/>
      <c r="D149" s="233"/>
      <c r="E149" s="229"/>
      <c r="F149" s="229"/>
      <c r="G149" s="229"/>
      <c r="H149" s="229"/>
      <c r="I149" s="233"/>
      <c r="J149" s="229"/>
      <c r="K149" s="229"/>
      <c r="L149" s="229"/>
      <c r="M149" s="229"/>
      <c r="N149" s="229"/>
      <c r="O149" s="229"/>
      <c r="P149" s="229"/>
      <c r="Q149" s="229"/>
      <c r="R149" s="229"/>
      <c r="S149" s="229"/>
      <c r="T149" s="229"/>
      <c r="U149" s="229"/>
      <c r="V149" s="229"/>
      <c r="W149" s="229"/>
      <c r="X149" s="229"/>
      <c r="Y149" s="229"/>
      <c r="Z149" s="229"/>
    </row>
    <row r="150" spans="1:26" ht="25.5" customHeight="1">
      <c r="A150" s="229"/>
      <c r="B150" s="233"/>
      <c r="C150" s="233"/>
      <c r="D150" s="233"/>
      <c r="E150" s="229"/>
      <c r="F150" s="229"/>
      <c r="G150" s="229"/>
      <c r="H150" s="229"/>
      <c r="I150" s="233"/>
      <c r="J150" s="229"/>
      <c r="K150" s="229"/>
      <c r="L150" s="229"/>
      <c r="M150" s="229"/>
      <c r="N150" s="229"/>
      <c r="O150" s="229"/>
      <c r="P150" s="229"/>
      <c r="Q150" s="229"/>
      <c r="R150" s="229"/>
      <c r="S150" s="229"/>
      <c r="T150" s="229"/>
      <c r="U150" s="229"/>
      <c r="V150" s="229"/>
      <c r="W150" s="229"/>
      <c r="X150" s="229"/>
      <c r="Y150" s="229"/>
      <c r="Z150" s="229"/>
    </row>
    <row r="151" spans="1:26" ht="25.5" customHeight="1">
      <c r="A151" s="229"/>
      <c r="B151" s="233"/>
      <c r="C151" s="233"/>
      <c r="D151" s="233"/>
      <c r="E151" s="229"/>
      <c r="F151" s="229"/>
      <c r="G151" s="229"/>
      <c r="H151" s="229"/>
      <c r="I151" s="233"/>
      <c r="J151" s="229"/>
      <c r="K151" s="229"/>
      <c r="L151" s="229"/>
      <c r="M151" s="229"/>
      <c r="N151" s="229"/>
      <c r="O151" s="229"/>
      <c r="P151" s="229"/>
      <c r="Q151" s="229"/>
      <c r="R151" s="229"/>
      <c r="S151" s="229"/>
      <c r="T151" s="229"/>
      <c r="U151" s="229"/>
      <c r="V151" s="229"/>
      <c r="W151" s="229"/>
      <c r="X151" s="229"/>
      <c r="Y151" s="229"/>
      <c r="Z151" s="229"/>
    </row>
    <row r="152" spans="1:26" ht="25.5" customHeight="1">
      <c r="A152" s="229"/>
      <c r="B152" s="233"/>
      <c r="C152" s="233"/>
      <c r="D152" s="233"/>
      <c r="E152" s="229"/>
      <c r="F152" s="229"/>
      <c r="G152" s="229"/>
      <c r="H152" s="229"/>
      <c r="I152" s="233"/>
      <c r="J152" s="229"/>
      <c r="K152" s="229"/>
      <c r="L152" s="229"/>
      <c r="M152" s="229"/>
      <c r="N152" s="229"/>
      <c r="O152" s="229"/>
      <c r="P152" s="229"/>
      <c r="Q152" s="229"/>
      <c r="R152" s="229"/>
      <c r="S152" s="229"/>
      <c r="T152" s="229"/>
      <c r="U152" s="229"/>
      <c r="V152" s="229"/>
      <c r="W152" s="229"/>
      <c r="X152" s="229"/>
      <c r="Y152" s="229"/>
      <c r="Z152" s="229"/>
    </row>
    <row r="153" spans="1:26" ht="25.5" customHeight="1">
      <c r="A153" s="229"/>
      <c r="B153" s="233"/>
      <c r="C153" s="233"/>
      <c r="D153" s="233"/>
      <c r="E153" s="229"/>
      <c r="F153" s="229"/>
      <c r="G153" s="229"/>
      <c r="H153" s="229"/>
      <c r="I153" s="233"/>
      <c r="J153" s="229"/>
      <c r="K153" s="229"/>
      <c r="L153" s="229"/>
      <c r="M153" s="229"/>
      <c r="N153" s="229"/>
      <c r="O153" s="229"/>
      <c r="P153" s="229"/>
      <c r="Q153" s="229"/>
      <c r="R153" s="229"/>
      <c r="S153" s="229"/>
      <c r="T153" s="229"/>
      <c r="U153" s="229"/>
      <c r="V153" s="229"/>
      <c r="W153" s="229"/>
      <c r="X153" s="229"/>
      <c r="Y153" s="229"/>
      <c r="Z153" s="229"/>
    </row>
    <row r="154" spans="1:26" ht="25.5" customHeight="1">
      <c r="A154" s="229"/>
      <c r="B154" s="233"/>
      <c r="C154" s="233"/>
      <c r="D154" s="233"/>
      <c r="E154" s="229"/>
      <c r="F154" s="229"/>
      <c r="G154" s="229"/>
      <c r="H154" s="229"/>
      <c r="I154" s="233"/>
      <c r="J154" s="229"/>
      <c r="K154" s="229"/>
      <c r="L154" s="229"/>
      <c r="M154" s="229"/>
      <c r="N154" s="229"/>
      <c r="O154" s="229"/>
      <c r="P154" s="229"/>
      <c r="Q154" s="229"/>
      <c r="R154" s="229"/>
      <c r="S154" s="229"/>
      <c r="T154" s="229"/>
      <c r="U154" s="229"/>
      <c r="V154" s="229"/>
      <c r="W154" s="229"/>
      <c r="X154" s="229"/>
      <c r="Y154" s="229"/>
      <c r="Z154" s="229"/>
    </row>
    <row r="155" spans="1:26" ht="25.5" customHeight="1">
      <c r="A155" s="229"/>
      <c r="B155" s="233"/>
      <c r="C155" s="233"/>
      <c r="D155" s="233"/>
      <c r="E155" s="229"/>
      <c r="F155" s="229"/>
      <c r="G155" s="229"/>
      <c r="H155" s="229"/>
      <c r="I155" s="233"/>
      <c r="J155" s="229"/>
      <c r="K155" s="229"/>
      <c r="L155" s="229"/>
      <c r="M155" s="229"/>
      <c r="N155" s="229"/>
      <c r="O155" s="229"/>
      <c r="P155" s="229"/>
      <c r="Q155" s="229"/>
      <c r="R155" s="229"/>
      <c r="S155" s="229"/>
      <c r="T155" s="229"/>
      <c r="U155" s="229"/>
      <c r="V155" s="229"/>
      <c r="W155" s="229"/>
      <c r="X155" s="229"/>
      <c r="Y155" s="229"/>
      <c r="Z155" s="229"/>
    </row>
    <row r="156" spans="1:26" ht="25.5" customHeight="1">
      <c r="A156" s="229"/>
      <c r="B156" s="233"/>
      <c r="C156" s="233"/>
      <c r="D156" s="233"/>
      <c r="E156" s="229"/>
      <c r="F156" s="229"/>
      <c r="G156" s="229"/>
      <c r="H156" s="229"/>
      <c r="I156" s="233"/>
      <c r="J156" s="229"/>
      <c r="K156" s="229"/>
      <c r="L156" s="229"/>
      <c r="M156" s="229"/>
      <c r="N156" s="229"/>
      <c r="O156" s="229"/>
      <c r="P156" s="229"/>
      <c r="Q156" s="229"/>
      <c r="R156" s="229"/>
      <c r="S156" s="229"/>
      <c r="T156" s="229"/>
      <c r="U156" s="229"/>
      <c r="V156" s="229"/>
      <c r="W156" s="229"/>
      <c r="X156" s="229"/>
      <c r="Y156" s="229"/>
      <c r="Z156" s="229"/>
    </row>
    <row r="157" spans="1:26" ht="25.5" customHeight="1">
      <c r="A157" s="229"/>
      <c r="B157" s="233"/>
      <c r="C157" s="233"/>
      <c r="D157" s="233"/>
      <c r="E157" s="229"/>
      <c r="F157" s="229"/>
      <c r="G157" s="229"/>
      <c r="H157" s="229"/>
      <c r="I157" s="233"/>
      <c r="J157" s="229"/>
      <c r="K157" s="229"/>
      <c r="L157" s="229"/>
      <c r="M157" s="229"/>
      <c r="N157" s="229"/>
      <c r="O157" s="229"/>
      <c r="P157" s="229"/>
      <c r="Q157" s="229"/>
      <c r="R157" s="229"/>
      <c r="S157" s="229"/>
      <c r="T157" s="229"/>
      <c r="U157" s="229"/>
      <c r="V157" s="229"/>
      <c r="W157" s="229"/>
      <c r="X157" s="229"/>
      <c r="Y157" s="229"/>
      <c r="Z157" s="229"/>
    </row>
    <row r="158" spans="1:26" ht="25.5" customHeight="1">
      <c r="A158" s="229"/>
      <c r="B158" s="233"/>
      <c r="C158" s="233"/>
      <c r="D158" s="233"/>
      <c r="E158" s="229"/>
      <c r="F158" s="229"/>
      <c r="G158" s="229"/>
      <c r="H158" s="229"/>
      <c r="I158" s="233"/>
      <c r="J158" s="229"/>
      <c r="K158" s="229"/>
      <c r="L158" s="229"/>
      <c r="M158" s="229"/>
      <c r="N158" s="229"/>
      <c r="O158" s="229"/>
      <c r="P158" s="229"/>
      <c r="Q158" s="229"/>
      <c r="R158" s="229"/>
      <c r="S158" s="229"/>
      <c r="T158" s="229"/>
      <c r="U158" s="229"/>
      <c r="V158" s="229"/>
      <c r="W158" s="229"/>
      <c r="X158" s="229"/>
      <c r="Y158" s="229"/>
      <c r="Z158" s="229"/>
    </row>
    <row r="159" spans="1:26" ht="25.5" customHeight="1">
      <c r="A159" s="229"/>
      <c r="B159" s="233"/>
      <c r="C159" s="233"/>
      <c r="D159" s="233"/>
      <c r="E159" s="229"/>
      <c r="F159" s="229"/>
      <c r="G159" s="229"/>
      <c r="H159" s="229"/>
      <c r="I159" s="233"/>
      <c r="J159" s="229"/>
      <c r="K159" s="229"/>
      <c r="L159" s="229"/>
      <c r="M159" s="229"/>
      <c r="N159" s="229"/>
      <c r="O159" s="229"/>
      <c r="P159" s="229"/>
      <c r="Q159" s="229"/>
      <c r="R159" s="229"/>
      <c r="S159" s="229"/>
      <c r="T159" s="229"/>
      <c r="U159" s="229"/>
      <c r="V159" s="229"/>
      <c r="W159" s="229"/>
      <c r="X159" s="229"/>
      <c r="Y159" s="229"/>
      <c r="Z159" s="229"/>
    </row>
    <row r="160" spans="1:26" ht="25.5" customHeight="1">
      <c r="A160" s="229"/>
      <c r="B160" s="233"/>
      <c r="C160" s="233"/>
      <c r="D160" s="233"/>
      <c r="E160" s="229"/>
      <c r="F160" s="229"/>
      <c r="G160" s="229"/>
      <c r="H160" s="229"/>
      <c r="I160" s="233"/>
      <c r="J160" s="229"/>
      <c r="K160" s="229"/>
      <c r="L160" s="229"/>
      <c r="M160" s="229"/>
      <c r="N160" s="229"/>
      <c r="O160" s="229"/>
      <c r="P160" s="229"/>
      <c r="Q160" s="229"/>
      <c r="R160" s="229"/>
      <c r="S160" s="229"/>
      <c r="T160" s="229"/>
      <c r="U160" s="229"/>
      <c r="V160" s="229"/>
      <c r="W160" s="229"/>
      <c r="X160" s="229"/>
      <c r="Y160" s="229"/>
      <c r="Z160" s="229"/>
    </row>
    <row r="161" spans="1:26" ht="25.5" customHeight="1">
      <c r="A161" s="229"/>
      <c r="B161" s="233"/>
      <c r="C161" s="233"/>
      <c r="D161" s="233"/>
      <c r="E161" s="229"/>
      <c r="F161" s="229"/>
      <c r="G161" s="229"/>
      <c r="H161" s="229"/>
      <c r="I161" s="233"/>
      <c r="J161" s="229"/>
      <c r="K161" s="229"/>
      <c r="L161" s="229"/>
      <c r="M161" s="229"/>
      <c r="N161" s="229"/>
      <c r="O161" s="229"/>
      <c r="P161" s="229"/>
      <c r="Q161" s="229"/>
      <c r="R161" s="229"/>
      <c r="S161" s="229"/>
      <c r="T161" s="229"/>
      <c r="U161" s="229"/>
      <c r="V161" s="229"/>
      <c r="W161" s="229"/>
      <c r="X161" s="229"/>
      <c r="Y161" s="229"/>
      <c r="Z161" s="229"/>
    </row>
    <row r="162" spans="1:26" ht="25.5" customHeight="1">
      <c r="A162" s="229"/>
      <c r="B162" s="233"/>
      <c r="C162" s="233"/>
      <c r="D162" s="233"/>
      <c r="E162" s="229"/>
      <c r="F162" s="229"/>
      <c r="G162" s="229"/>
      <c r="H162" s="229"/>
      <c r="I162" s="233"/>
      <c r="J162" s="229"/>
      <c r="K162" s="229"/>
      <c r="L162" s="229"/>
      <c r="M162" s="229"/>
      <c r="N162" s="229"/>
      <c r="O162" s="229"/>
      <c r="P162" s="229"/>
      <c r="Q162" s="229"/>
      <c r="R162" s="229"/>
      <c r="S162" s="229"/>
      <c r="T162" s="229"/>
      <c r="U162" s="229"/>
      <c r="V162" s="229"/>
      <c r="W162" s="229"/>
      <c r="X162" s="229"/>
      <c r="Y162" s="229"/>
      <c r="Z162" s="229"/>
    </row>
    <row r="163" spans="1:26" ht="25.5" customHeight="1">
      <c r="A163" s="229"/>
      <c r="B163" s="233"/>
      <c r="C163" s="233"/>
      <c r="D163" s="233"/>
      <c r="E163" s="229"/>
      <c r="F163" s="229"/>
      <c r="G163" s="229"/>
      <c r="H163" s="229"/>
      <c r="I163" s="233"/>
      <c r="J163" s="229"/>
      <c r="K163" s="229"/>
      <c r="L163" s="229"/>
      <c r="M163" s="229"/>
      <c r="N163" s="229"/>
      <c r="O163" s="229"/>
      <c r="P163" s="229"/>
      <c r="Q163" s="229"/>
      <c r="R163" s="229"/>
      <c r="S163" s="229"/>
      <c r="T163" s="229"/>
      <c r="U163" s="229"/>
      <c r="V163" s="229"/>
      <c r="W163" s="229"/>
      <c r="X163" s="229"/>
      <c r="Y163" s="229"/>
      <c r="Z163" s="229"/>
    </row>
    <row r="164" spans="1:26" ht="25.5" customHeight="1">
      <c r="A164" s="229"/>
      <c r="B164" s="233"/>
      <c r="C164" s="233"/>
      <c r="D164" s="233"/>
      <c r="E164" s="229"/>
      <c r="F164" s="229"/>
      <c r="G164" s="229"/>
      <c r="H164" s="229"/>
      <c r="I164" s="233"/>
      <c r="J164" s="229"/>
      <c r="K164" s="229"/>
      <c r="L164" s="229"/>
      <c r="M164" s="229"/>
      <c r="N164" s="229"/>
      <c r="O164" s="229"/>
      <c r="P164" s="229"/>
      <c r="Q164" s="229"/>
      <c r="R164" s="229"/>
      <c r="S164" s="229"/>
      <c r="T164" s="229"/>
      <c r="U164" s="229"/>
      <c r="V164" s="229"/>
      <c r="W164" s="229"/>
      <c r="X164" s="229"/>
      <c r="Y164" s="229"/>
      <c r="Z164" s="229"/>
    </row>
    <row r="165" spans="1:26" ht="25.5" customHeight="1">
      <c r="A165" s="229"/>
      <c r="B165" s="233"/>
      <c r="C165" s="233"/>
      <c r="D165" s="233"/>
      <c r="E165" s="229"/>
      <c r="F165" s="229"/>
      <c r="G165" s="229"/>
      <c r="H165" s="229"/>
      <c r="I165" s="233"/>
      <c r="J165" s="229"/>
      <c r="K165" s="229"/>
      <c r="L165" s="229"/>
      <c r="M165" s="229"/>
      <c r="N165" s="229"/>
      <c r="O165" s="229"/>
      <c r="P165" s="229"/>
      <c r="Q165" s="229"/>
      <c r="R165" s="229"/>
      <c r="S165" s="229"/>
      <c r="T165" s="229"/>
      <c r="U165" s="229"/>
      <c r="V165" s="229"/>
      <c r="W165" s="229"/>
      <c r="X165" s="229"/>
      <c r="Y165" s="229"/>
      <c r="Z165" s="229"/>
    </row>
    <row r="166" spans="1:26" ht="25.5" customHeight="1">
      <c r="A166" s="229"/>
      <c r="B166" s="233"/>
      <c r="C166" s="233"/>
      <c r="D166" s="233"/>
      <c r="E166" s="229"/>
      <c r="F166" s="229"/>
      <c r="G166" s="229"/>
      <c r="H166" s="229"/>
      <c r="I166" s="233"/>
      <c r="J166" s="229"/>
      <c r="K166" s="229"/>
      <c r="L166" s="229"/>
      <c r="M166" s="229"/>
      <c r="N166" s="229"/>
      <c r="O166" s="229"/>
      <c r="P166" s="229"/>
      <c r="Q166" s="229"/>
      <c r="R166" s="229"/>
      <c r="S166" s="229"/>
      <c r="T166" s="229"/>
      <c r="U166" s="229"/>
      <c r="V166" s="229"/>
      <c r="W166" s="229"/>
      <c r="X166" s="229"/>
      <c r="Y166" s="229"/>
      <c r="Z166" s="229"/>
    </row>
    <row r="167" spans="1:26" ht="25.5" customHeight="1">
      <c r="A167" s="229"/>
      <c r="B167" s="233"/>
      <c r="C167" s="233"/>
      <c r="D167" s="233"/>
      <c r="E167" s="229"/>
      <c r="F167" s="229"/>
      <c r="G167" s="229"/>
      <c r="H167" s="229"/>
      <c r="I167" s="233"/>
      <c r="J167" s="229"/>
      <c r="K167" s="229"/>
      <c r="L167" s="229"/>
      <c r="M167" s="229"/>
      <c r="N167" s="229"/>
      <c r="O167" s="229"/>
      <c r="P167" s="229"/>
      <c r="Q167" s="229"/>
      <c r="R167" s="229"/>
      <c r="S167" s="229"/>
      <c r="T167" s="229"/>
      <c r="U167" s="229"/>
      <c r="V167" s="229"/>
      <c r="W167" s="229"/>
      <c r="X167" s="229"/>
      <c r="Y167" s="229"/>
      <c r="Z167" s="229"/>
    </row>
    <row r="168" spans="1:26" ht="25.5" customHeight="1">
      <c r="A168" s="229"/>
      <c r="B168" s="233"/>
      <c r="C168" s="233"/>
      <c r="D168" s="233"/>
      <c r="E168" s="229"/>
      <c r="F168" s="229"/>
      <c r="G168" s="229"/>
      <c r="H168" s="229"/>
      <c r="I168" s="233"/>
      <c r="J168" s="229"/>
      <c r="K168" s="229"/>
      <c r="L168" s="229"/>
      <c r="M168" s="229"/>
      <c r="N168" s="229"/>
      <c r="O168" s="229"/>
      <c r="P168" s="229"/>
      <c r="Q168" s="229"/>
      <c r="R168" s="229"/>
      <c r="S168" s="229"/>
      <c r="T168" s="229"/>
      <c r="U168" s="229"/>
      <c r="V168" s="229"/>
      <c r="W168" s="229"/>
      <c r="X168" s="229"/>
      <c r="Y168" s="229"/>
      <c r="Z168" s="229"/>
    </row>
    <row r="169" spans="1:26" ht="25.5" customHeight="1">
      <c r="A169" s="229"/>
      <c r="B169" s="233"/>
      <c r="C169" s="233"/>
      <c r="D169" s="233"/>
      <c r="E169" s="229"/>
      <c r="F169" s="229"/>
      <c r="G169" s="229"/>
      <c r="H169" s="229"/>
      <c r="I169" s="233"/>
      <c r="J169" s="229"/>
      <c r="K169" s="229"/>
      <c r="L169" s="229"/>
      <c r="M169" s="229"/>
      <c r="N169" s="229"/>
      <c r="O169" s="229"/>
      <c r="P169" s="229"/>
      <c r="Q169" s="229"/>
      <c r="R169" s="229"/>
      <c r="S169" s="229"/>
      <c r="T169" s="229"/>
      <c r="U169" s="229"/>
      <c r="V169" s="229"/>
      <c r="W169" s="229"/>
      <c r="X169" s="229"/>
      <c r="Y169" s="229"/>
      <c r="Z169" s="229"/>
    </row>
    <row r="170" spans="1:26" ht="25.5" customHeight="1">
      <c r="A170" s="229"/>
      <c r="B170" s="233"/>
      <c r="C170" s="233"/>
      <c r="D170" s="233"/>
      <c r="E170" s="229"/>
      <c r="F170" s="229"/>
      <c r="G170" s="229"/>
      <c r="H170" s="229"/>
      <c r="I170" s="233"/>
      <c r="J170" s="229"/>
      <c r="K170" s="229"/>
      <c r="L170" s="229"/>
      <c r="M170" s="229"/>
      <c r="N170" s="229"/>
      <c r="O170" s="229"/>
      <c r="P170" s="229"/>
      <c r="Q170" s="229"/>
      <c r="R170" s="229"/>
      <c r="S170" s="229"/>
      <c r="T170" s="229"/>
      <c r="U170" s="229"/>
      <c r="V170" s="229"/>
      <c r="W170" s="229"/>
      <c r="X170" s="229"/>
      <c r="Y170" s="229"/>
      <c r="Z170" s="229"/>
    </row>
    <row r="171" spans="1:26" ht="25.5" customHeight="1">
      <c r="A171" s="229"/>
      <c r="B171" s="233"/>
      <c r="C171" s="233"/>
      <c r="D171" s="233"/>
      <c r="E171" s="229"/>
      <c r="F171" s="229"/>
      <c r="G171" s="229"/>
      <c r="H171" s="229"/>
      <c r="I171" s="233"/>
      <c r="J171" s="229"/>
      <c r="K171" s="229"/>
      <c r="L171" s="229"/>
      <c r="M171" s="229"/>
      <c r="N171" s="229"/>
      <c r="O171" s="229"/>
      <c r="P171" s="229"/>
      <c r="Q171" s="229"/>
      <c r="R171" s="229"/>
      <c r="S171" s="229"/>
      <c r="T171" s="229"/>
      <c r="U171" s="229"/>
      <c r="V171" s="229"/>
      <c r="W171" s="229"/>
      <c r="X171" s="229"/>
      <c r="Y171" s="229"/>
      <c r="Z171" s="229"/>
    </row>
    <row r="172" spans="1:26" ht="25.5" customHeight="1">
      <c r="A172" s="229"/>
      <c r="B172" s="233"/>
      <c r="C172" s="233"/>
      <c r="D172" s="233"/>
      <c r="E172" s="229"/>
      <c r="F172" s="229"/>
      <c r="G172" s="229"/>
      <c r="H172" s="229"/>
      <c r="I172" s="233"/>
      <c r="J172" s="229"/>
      <c r="K172" s="229"/>
      <c r="L172" s="229"/>
      <c r="M172" s="229"/>
      <c r="N172" s="229"/>
      <c r="O172" s="229"/>
      <c r="P172" s="229"/>
      <c r="Q172" s="229"/>
      <c r="R172" s="229"/>
      <c r="S172" s="229"/>
      <c r="T172" s="229"/>
      <c r="U172" s="229"/>
      <c r="V172" s="229"/>
      <c r="W172" s="229"/>
      <c r="X172" s="229"/>
      <c r="Y172" s="229"/>
      <c r="Z172" s="229"/>
    </row>
    <row r="173" spans="1:26" ht="25.5" customHeight="1">
      <c r="A173" s="229"/>
      <c r="B173" s="233"/>
      <c r="C173" s="233"/>
      <c r="D173" s="233"/>
      <c r="E173" s="229"/>
      <c r="F173" s="229"/>
      <c r="G173" s="229"/>
      <c r="H173" s="229"/>
      <c r="I173" s="233"/>
      <c r="J173" s="229"/>
      <c r="K173" s="229"/>
      <c r="L173" s="229"/>
      <c r="M173" s="229"/>
      <c r="N173" s="229"/>
      <c r="O173" s="229"/>
      <c r="P173" s="229"/>
      <c r="Q173" s="229"/>
      <c r="R173" s="229"/>
      <c r="S173" s="229"/>
      <c r="T173" s="229"/>
      <c r="U173" s="229"/>
      <c r="V173" s="229"/>
      <c r="W173" s="229"/>
      <c r="X173" s="229"/>
      <c r="Y173" s="229"/>
      <c r="Z173" s="229"/>
    </row>
    <row r="174" spans="1:26" ht="25.5" customHeight="1">
      <c r="A174" s="229"/>
      <c r="B174" s="233"/>
      <c r="C174" s="233"/>
      <c r="D174" s="233"/>
      <c r="E174" s="229"/>
      <c r="F174" s="229"/>
      <c r="G174" s="229"/>
      <c r="H174" s="229"/>
      <c r="I174" s="233"/>
      <c r="J174" s="229"/>
      <c r="K174" s="229"/>
      <c r="L174" s="229"/>
      <c r="M174" s="229"/>
      <c r="N174" s="229"/>
      <c r="O174" s="229"/>
      <c r="P174" s="229"/>
      <c r="Q174" s="229"/>
      <c r="R174" s="229"/>
      <c r="S174" s="229"/>
      <c r="T174" s="229"/>
      <c r="U174" s="229"/>
      <c r="V174" s="229"/>
      <c r="W174" s="229"/>
      <c r="X174" s="229"/>
      <c r="Y174" s="229"/>
      <c r="Z174" s="229"/>
    </row>
    <row r="175" spans="1:26" ht="25.5" customHeight="1">
      <c r="A175" s="229"/>
      <c r="B175" s="233"/>
      <c r="C175" s="233"/>
      <c r="D175" s="233"/>
      <c r="E175" s="229"/>
      <c r="F175" s="229"/>
      <c r="G175" s="229"/>
      <c r="H175" s="229"/>
      <c r="I175" s="233"/>
      <c r="J175" s="229"/>
      <c r="K175" s="229"/>
      <c r="L175" s="229"/>
      <c r="M175" s="229"/>
      <c r="N175" s="229"/>
      <c r="O175" s="229"/>
      <c r="P175" s="229"/>
      <c r="Q175" s="229"/>
      <c r="R175" s="229"/>
      <c r="S175" s="229"/>
      <c r="T175" s="229"/>
      <c r="U175" s="229"/>
      <c r="V175" s="229"/>
      <c r="W175" s="229"/>
      <c r="X175" s="229"/>
      <c r="Y175" s="229"/>
      <c r="Z175" s="229"/>
    </row>
    <row r="176" spans="1:26" ht="25.5" customHeight="1">
      <c r="A176" s="229"/>
      <c r="B176" s="233"/>
      <c r="C176" s="233"/>
      <c r="D176" s="233"/>
      <c r="E176" s="229"/>
      <c r="F176" s="229"/>
      <c r="G176" s="229"/>
      <c r="H176" s="229"/>
      <c r="I176" s="233"/>
      <c r="J176" s="229"/>
      <c r="K176" s="229"/>
      <c r="L176" s="229"/>
      <c r="M176" s="229"/>
      <c r="N176" s="229"/>
      <c r="O176" s="229"/>
      <c r="P176" s="229"/>
      <c r="Q176" s="229"/>
      <c r="R176" s="229"/>
      <c r="S176" s="229"/>
      <c r="T176" s="229"/>
      <c r="U176" s="229"/>
      <c r="V176" s="229"/>
      <c r="W176" s="229"/>
      <c r="X176" s="229"/>
      <c r="Y176" s="229"/>
      <c r="Z176" s="229"/>
    </row>
    <row r="177" spans="1:26" ht="25.5" customHeight="1">
      <c r="A177" s="229"/>
      <c r="B177" s="233"/>
      <c r="C177" s="233"/>
      <c r="D177" s="233"/>
      <c r="E177" s="229"/>
      <c r="F177" s="229"/>
      <c r="G177" s="229"/>
      <c r="H177" s="229"/>
      <c r="I177" s="233"/>
      <c r="J177" s="229"/>
      <c r="K177" s="229"/>
      <c r="L177" s="229"/>
      <c r="M177" s="229"/>
      <c r="N177" s="229"/>
      <c r="O177" s="229"/>
      <c r="P177" s="229"/>
      <c r="Q177" s="229"/>
      <c r="R177" s="229"/>
      <c r="S177" s="229"/>
      <c r="T177" s="229"/>
      <c r="U177" s="229"/>
      <c r="V177" s="229"/>
      <c r="W177" s="229"/>
      <c r="X177" s="229"/>
      <c r="Y177" s="229"/>
      <c r="Z177" s="229"/>
    </row>
    <row r="178" spans="1:26" ht="25.5" customHeight="1">
      <c r="A178" s="229"/>
      <c r="B178" s="233"/>
      <c r="C178" s="233"/>
      <c r="D178" s="233"/>
      <c r="E178" s="229"/>
      <c r="F178" s="229"/>
      <c r="G178" s="229"/>
      <c r="H178" s="229"/>
      <c r="I178" s="233"/>
      <c r="J178" s="229"/>
      <c r="K178" s="229"/>
      <c r="L178" s="229"/>
      <c r="M178" s="229"/>
      <c r="N178" s="229"/>
      <c r="O178" s="229"/>
      <c r="P178" s="229"/>
      <c r="Q178" s="229"/>
      <c r="R178" s="229"/>
      <c r="S178" s="229"/>
      <c r="T178" s="229"/>
      <c r="U178" s="229"/>
      <c r="V178" s="229"/>
      <c r="W178" s="229"/>
      <c r="X178" s="229"/>
      <c r="Y178" s="229"/>
      <c r="Z178" s="229"/>
    </row>
    <row r="179" spans="1:26" ht="25.5" customHeight="1">
      <c r="A179" s="229"/>
      <c r="B179" s="233"/>
      <c r="C179" s="233"/>
      <c r="D179" s="233"/>
      <c r="E179" s="229"/>
      <c r="F179" s="229"/>
      <c r="G179" s="229"/>
      <c r="H179" s="229"/>
      <c r="I179" s="233"/>
      <c r="J179" s="229"/>
      <c r="K179" s="229"/>
      <c r="L179" s="229"/>
      <c r="M179" s="229"/>
      <c r="N179" s="229"/>
      <c r="O179" s="229"/>
      <c r="P179" s="229"/>
      <c r="Q179" s="229"/>
      <c r="R179" s="229"/>
      <c r="S179" s="229"/>
      <c r="T179" s="229"/>
      <c r="U179" s="229"/>
      <c r="V179" s="229"/>
      <c r="W179" s="229"/>
      <c r="X179" s="229"/>
      <c r="Y179" s="229"/>
      <c r="Z179" s="229"/>
    </row>
    <row r="180" spans="1:26" ht="25.5" customHeight="1">
      <c r="A180" s="229"/>
      <c r="B180" s="233"/>
      <c r="C180" s="233"/>
      <c r="D180" s="233"/>
      <c r="E180" s="229"/>
      <c r="F180" s="229"/>
      <c r="G180" s="229"/>
      <c r="H180" s="229"/>
      <c r="I180" s="233"/>
      <c r="J180" s="229"/>
      <c r="K180" s="229"/>
      <c r="L180" s="229"/>
      <c r="M180" s="229"/>
      <c r="N180" s="229"/>
      <c r="O180" s="229"/>
      <c r="P180" s="229"/>
      <c r="Q180" s="229"/>
      <c r="R180" s="229"/>
      <c r="S180" s="229"/>
      <c r="T180" s="229"/>
      <c r="U180" s="229"/>
      <c r="V180" s="229"/>
      <c r="W180" s="229"/>
      <c r="X180" s="229"/>
      <c r="Y180" s="229"/>
      <c r="Z180" s="229"/>
    </row>
    <row r="181" spans="1:26" ht="25.5" customHeight="1">
      <c r="A181" s="229"/>
      <c r="B181" s="233"/>
      <c r="C181" s="233"/>
      <c r="D181" s="233"/>
      <c r="E181" s="229"/>
      <c r="F181" s="229"/>
      <c r="G181" s="229"/>
      <c r="H181" s="229"/>
      <c r="I181" s="233"/>
      <c r="J181" s="229"/>
      <c r="K181" s="229"/>
      <c r="L181" s="229"/>
      <c r="M181" s="229"/>
      <c r="N181" s="229"/>
      <c r="O181" s="229"/>
      <c r="P181" s="229"/>
      <c r="Q181" s="229"/>
      <c r="R181" s="229"/>
      <c r="S181" s="229"/>
      <c r="T181" s="229"/>
      <c r="U181" s="229"/>
      <c r="V181" s="229"/>
      <c r="W181" s="229"/>
      <c r="X181" s="229"/>
      <c r="Y181" s="229"/>
      <c r="Z181" s="229"/>
    </row>
    <row r="182" spans="1:26" ht="25.5" customHeight="1">
      <c r="A182" s="229"/>
      <c r="B182" s="233"/>
      <c r="C182" s="233"/>
      <c r="D182" s="233"/>
      <c r="E182" s="229"/>
      <c r="F182" s="229"/>
      <c r="G182" s="229"/>
      <c r="H182" s="229"/>
      <c r="I182" s="233"/>
      <c r="J182" s="229"/>
      <c r="K182" s="229"/>
      <c r="L182" s="229"/>
      <c r="M182" s="229"/>
      <c r="N182" s="229"/>
      <c r="O182" s="229"/>
      <c r="P182" s="229"/>
      <c r="Q182" s="229"/>
      <c r="R182" s="229"/>
      <c r="S182" s="229"/>
      <c r="T182" s="229"/>
      <c r="U182" s="229"/>
      <c r="V182" s="229"/>
      <c r="W182" s="229"/>
      <c r="X182" s="229"/>
      <c r="Y182" s="229"/>
      <c r="Z182" s="229"/>
    </row>
    <row r="183" spans="1:26" ht="25.5" customHeight="1">
      <c r="A183" s="229"/>
      <c r="B183" s="233"/>
      <c r="C183" s="233"/>
      <c r="D183" s="233"/>
      <c r="E183" s="229"/>
      <c r="F183" s="229"/>
      <c r="G183" s="229"/>
      <c r="H183" s="229"/>
      <c r="I183" s="233"/>
      <c r="J183" s="229"/>
      <c r="K183" s="229"/>
      <c r="L183" s="229"/>
      <c r="M183" s="229"/>
      <c r="N183" s="229"/>
      <c r="O183" s="229"/>
      <c r="P183" s="229"/>
      <c r="Q183" s="229"/>
      <c r="R183" s="229"/>
      <c r="S183" s="229"/>
      <c r="T183" s="229"/>
      <c r="U183" s="229"/>
      <c r="V183" s="229"/>
      <c r="W183" s="229"/>
      <c r="X183" s="229"/>
      <c r="Y183" s="229"/>
      <c r="Z183" s="229"/>
    </row>
    <row r="184" spans="1:26" ht="25.5" customHeight="1">
      <c r="A184" s="229"/>
      <c r="B184" s="233"/>
      <c r="C184" s="233"/>
      <c r="D184" s="233"/>
      <c r="E184" s="229"/>
      <c r="F184" s="229"/>
      <c r="G184" s="229"/>
      <c r="H184" s="229"/>
      <c r="I184" s="233"/>
      <c r="J184" s="229"/>
      <c r="K184" s="229"/>
      <c r="L184" s="229"/>
      <c r="M184" s="229"/>
      <c r="N184" s="229"/>
      <c r="O184" s="229"/>
      <c r="P184" s="229"/>
      <c r="Q184" s="229"/>
      <c r="R184" s="229"/>
      <c r="S184" s="229"/>
      <c r="T184" s="229"/>
      <c r="U184" s="229"/>
      <c r="V184" s="229"/>
      <c r="W184" s="229"/>
      <c r="X184" s="229"/>
      <c r="Y184" s="229"/>
      <c r="Z184" s="229"/>
    </row>
    <row r="185" spans="1:26" ht="25.5" customHeight="1">
      <c r="A185" s="229"/>
      <c r="B185" s="233"/>
      <c r="C185" s="233"/>
      <c r="D185" s="233"/>
      <c r="E185" s="229"/>
      <c r="F185" s="229"/>
      <c r="G185" s="229"/>
      <c r="H185" s="229"/>
      <c r="I185" s="233"/>
      <c r="J185" s="229"/>
      <c r="K185" s="229"/>
      <c r="L185" s="229"/>
      <c r="M185" s="229"/>
      <c r="N185" s="229"/>
      <c r="O185" s="229"/>
      <c r="P185" s="229"/>
      <c r="Q185" s="229"/>
      <c r="R185" s="229"/>
      <c r="S185" s="229"/>
      <c r="T185" s="229"/>
      <c r="U185" s="229"/>
      <c r="V185" s="229"/>
      <c r="W185" s="229"/>
      <c r="X185" s="229"/>
      <c r="Y185" s="229"/>
      <c r="Z185" s="229"/>
    </row>
    <row r="186" spans="1:26" ht="25.5" customHeight="1">
      <c r="A186" s="229"/>
      <c r="B186" s="233"/>
      <c r="C186" s="233"/>
      <c r="D186" s="233"/>
      <c r="E186" s="229"/>
      <c r="F186" s="229"/>
      <c r="G186" s="229"/>
      <c r="H186" s="229"/>
      <c r="I186" s="233"/>
      <c r="J186" s="229"/>
      <c r="K186" s="229"/>
      <c r="L186" s="229"/>
      <c r="M186" s="229"/>
      <c r="N186" s="229"/>
      <c r="O186" s="229"/>
      <c r="P186" s="229"/>
      <c r="Q186" s="229"/>
      <c r="R186" s="229"/>
      <c r="S186" s="229"/>
      <c r="T186" s="229"/>
      <c r="U186" s="229"/>
      <c r="V186" s="229"/>
      <c r="W186" s="229"/>
      <c r="X186" s="229"/>
      <c r="Y186" s="229"/>
      <c r="Z186" s="229"/>
    </row>
    <row r="187" spans="1:26" ht="25.5" customHeight="1">
      <c r="A187" s="229"/>
      <c r="B187" s="233"/>
      <c r="C187" s="233"/>
      <c r="D187" s="233"/>
      <c r="E187" s="229"/>
      <c r="F187" s="229"/>
      <c r="G187" s="229"/>
      <c r="H187" s="229"/>
      <c r="I187" s="233"/>
      <c r="J187" s="229"/>
      <c r="K187" s="229"/>
      <c r="L187" s="229"/>
      <c r="M187" s="229"/>
      <c r="N187" s="229"/>
      <c r="O187" s="229"/>
      <c r="P187" s="229"/>
      <c r="Q187" s="229"/>
      <c r="R187" s="229"/>
      <c r="S187" s="229"/>
      <c r="T187" s="229"/>
      <c r="U187" s="229"/>
      <c r="V187" s="229"/>
      <c r="W187" s="229"/>
      <c r="X187" s="229"/>
      <c r="Y187" s="229"/>
      <c r="Z187" s="229"/>
    </row>
    <row r="188" spans="1:26" ht="25.5" customHeight="1">
      <c r="A188" s="229"/>
      <c r="B188" s="233"/>
      <c r="C188" s="233"/>
      <c r="D188" s="233"/>
      <c r="E188" s="229"/>
      <c r="F188" s="229"/>
      <c r="G188" s="229"/>
      <c r="H188" s="229"/>
      <c r="I188" s="233"/>
      <c r="J188" s="229"/>
      <c r="K188" s="229"/>
      <c r="L188" s="229"/>
      <c r="M188" s="229"/>
      <c r="N188" s="229"/>
      <c r="O188" s="229"/>
      <c r="P188" s="229"/>
      <c r="Q188" s="229"/>
      <c r="R188" s="229"/>
      <c r="S188" s="229"/>
      <c r="T188" s="229"/>
      <c r="U188" s="229"/>
      <c r="V188" s="229"/>
      <c r="W188" s="229"/>
      <c r="X188" s="229"/>
      <c r="Y188" s="229"/>
      <c r="Z188" s="229"/>
    </row>
    <row r="189" spans="1:26" ht="25.5" customHeight="1">
      <c r="A189" s="229"/>
      <c r="B189" s="233"/>
      <c r="C189" s="233"/>
      <c r="D189" s="233"/>
      <c r="E189" s="229"/>
      <c r="F189" s="229"/>
      <c r="G189" s="229"/>
      <c r="H189" s="229"/>
      <c r="I189" s="233"/>
      <c r="J189" s="229"/>
      <c r="K189" s="229"/>
      <c r="L189" s="229"/>
      <c r="M189" s="229"/>
      <c r="N189" s="229"/>
      <c r="O189" s="229"/>
      <c r="P189" s="229"/>
      <c r="Q189" s="229"/>
      <c r="R189" s="229"/>
      <c r="S189" s="229"/>
      <c r="T189" s="229"/>
      <c r="U189" s="229"/>
      <c r="V189" s="229"/>
      <c r="W189" s="229"/>
      <c r="X189" s="229"/>
      <c r="Y189" s="229"/>
      <c r="Z189" s="229"/>
    </row>
    <row r="190" spans="1:26" ht="25.5" customHeight="1">
      <c r="A190" s="229"/>
      <c r="B190" s="233"/>
      <c r="C190" s="233"/>
      <c r="D190" s="233"/>
      <c r="E190" s="229"/>
      <c r="F190" s="229"/>
      <c r="G190" s="229"/>
      <c r="H190" s="229"/>
      <c r="I190" s="233"/>
      <c r="J190" s="229"/>
      <c r="K190" s="229"/>
      <c r="L190" s="229"/>
      <c r="M190" s="229"/>
      <c r="N190" s="229"/>
      <c r="O190" s="229"/>
      <c r="P190" s="229"/>
      <c r="Q190" s="229"/>
      <c r="R190" s="229"/>
      <c r="S190" s="229"/>
      <c r="T190" s="229"/>
      <c r="U190" s="229"/>
      <c r="V190" s="229"/>
      <c r="W190" s="229"/>
      <c r="X190" s="229"/>
      <c r="Y190" s="229"/>
      <c r="Z190" s="229"/>
    </row>
    <row r="191" spans="1:26" ht="25.5" customHeight="1">
      <c r="A191" s="229"/>
      <c r="B191" s="233"/>
      <c r="C191" s="233"/>
      <c r="D191" s="233"/>
      <c r="E191" s="229"/>
      <c r="F191" s="229"/>
      <c r="G191" s="229"/>
      <c r="H191" s="229"/>
      <c r="I191" s="233"/>
      <c r="J191" s="229"/>
      <c r="K191" s="229"/>
      <c r="L191" s="229"/>
      <c r="M191" s="229"/>
      <c r="N191" s="229"/>
      <c r="O191" s="229"/>
      <c r="P191" s="229"/>
      <c r="Q191" s="229"/>
      <c r="R191" s="229"/>
      <c r="S191" s="229"/>
      <c r="T191" s="229"/>
      <c r="U191" s="229"/>
      <c r="V191" s="229"/>
      <c r="W191" s="229"/>
      <c r="X191" s="229"/>
      <c r="Y191" s="229"/>
      <c r="Z191" s="229"/>
    </row>
    <row r="192" spans="1:26" ht="25.5" customHeight="1">
      <c r="A192" s="229"/>
      <c r="B192" s="233"/>
      <c r="C192" s="233"/>
      <c r="D192" s="233"/>
      <c r="E192" s="229"/>
      <c r="F192" s="229"/>
      <c r="G192" s="229"/>
      <c r="H192" s="229"/>
      <c r="I192" s="233"/>
      <c r="J192" s="229"/>
      <c r="K192" s="229"/>
      <c r="L192" s="229"/>
      <c r="M192" s="229"/>
      <c r="N192" s="229"/>
      <c r="O192" s="229"/>
      <c r="P192" s="229"/>
      <c r="Q192" s="229"/>
      <c r="R192" s="229"/>
      <c r="S192" s="229"/>
      <c r="T192" s="229"/>
      <c r="U192" s="229"/>
      <c r="V192" s="229"/>
      <c r="W192" s="229"/>
      <c r="X192" s="229"/>
      <c r="Y192" s="229"/>
      <c r="Z192" s="229"/>
    </row>
    <row r="193" spans="1:26" ht="25.5" customHeight="1">
      <c r="A193" s="229"/>
      <c r="B193" s="233"/>
      <c r="C193" s="233"/>
      <c r="D193" s="233"/>
      <c r="E193" s="229"/>
      <c r="F193" s="229"/>
      <c r="G193" s="229"/>
      <c r="H193" s="229"/>
      <c r="I193" s="233"/>
      <c r="J193" s="229"/>
      <c r="K193" s="229"/>
      <c r="L193" s="229"/>
      <c r="M193" s="229"/>
      <c r="N193" s="229"/>
      <c r="O193" s="229"/>
      <c r="P193" s="229"/>
      <c r="Q193" s="229"/>
      <c r="R193" s="229"/>
      <c r="S193" s="229"/>
      <c r="T193" s="229"/>
      <c r="U193" s="229"/>
      <c r="V193" s="229"/>
      <c r="W193" s="229"/>
      <c r="X193" s="229"/>
      <c r="Y193" s="229"/>
      <c r="Z193" s="229"/>
    </row>
    <row r="194" spans="1:26" ht="25.5" customHeight="1">
      <c r="A194" s="229"/>
      <c r="B194" s="233"/>
      <c r="C194" s="233"/>
      <c r="D194" s="233"/>
      <c r="E194" s="229"/>
      <c r="F194" s="229"/>
      <c r="G194" s="229"/>
      <c r="H194" s="229"/>
      <c r="I194" s="233"/>
      <c r="J194" s="229"/>
      <c r="K194" s="229"/>
      <c r="L194" s="229"/>
      <c r="M194" s="229"/>
      <c r="N194" s="229"/>
      <c r="O194" s="229"/>
      <c r="P194" s="229"/>
      <c r="Q194" s="229"/>
      <c r="R194" s="229"/>
      <c r="S194" s="229"/>
      <c r="T194" s="229"/>
      <c r="U194" s="229"/>
      <c r="V194" s="229"/>
      <c r="W194" s="229"/>
      <c r="X194" s="229"/>
      <c r="Y194" s="229"/>
      <c r="Z194" s="229"/>
    </row>
    <row r="195" spans="1:26" ht="25.5" customHeight="1">
      <c r="A195" s="229"/>
      <c r="B195" s="233"/>
      <c r="C195" s="233"/>
      <c r="D195" s="233"/>
      <c r="E195" s="229"/>
      <c r="F195" s="229"/>
      <c r="G195" s="229"/>
      <c r="H195" s="229"/>
      <c r="I195" s="233"/>
      <c r="J195" s="229"/>
      <c r="K195" s="229"/>
      <c r="L195" s="229"/>
      <c r="M195" s="229"/>
      <c r="N195" s="229"/>
      <c r="O195" s="229"/>
      <c r="P195" s="229"/>
      <c r="Q195" s="229"/>
      <c r="R195" s="229"/>
      <c r="S195" s="229"/>
      <c r="T195" s="229"/>
      <c r="U195" s="229"/>
      <c r="V195" s="229"/>
      <c r="W195" s="229"/>
      <c r="X195" s="229"/>
      <c r="Y195" s="229"/>
      <c r="Z195" s="229"/>
    </row>
    <row r="196" spans="1:26" ht="25.5" customHeight="1">
      <c r="A196" s="229"/>
      <c r="B196" s="233"/>
      <c r="C196" s="233"/>
      <c r="D196" s="233"/>
      <c r="E196" s="229"/>
      <c r="F196" s="229"/>
      <c r="G196" s="229"/>
      <c r="H196" s="229"/>
      <c r="I196" s="233"/>
      <c r="J196" s="229"/>
      <c r="K196" s="229"/>
      <c r="L196" s="229"/>
      <c r="M196" s="229"/>
      <c r="N196" s="229"/>
      <c r="O196" s="229"/>
      <c r="P196" s="229"/>
      <c r="Q196" s="229"/>
      <c r="R196" s="229"/>
      <c r="S196" s="229"/>
      <c r="T196" s="229"/>
      <c r="U196" s="229"/>
      <c r="V196" s="229"/>
      <c r="W196" s="229"/>
      <c r="X196" s="229"/>
      <c r="Y196" s="229"/>
      <c r="Z196" s="229"/>
    </row>
    <row r="197" spans="1:26" ht="25.5" customHeight="1">
      <c r="A197" s="229"/>
      <c r="B197" s="233"/>
      <c r="C197" s="233"/>
      <c r="D197" s="233"/>
      <c r="E197" s="229"/>
      <c r="F197" s="229"/>
      <c r="G197" s="229"/>
      <c r="H197" s="229"/>
      <c r="I197" s="233"/>
      <c r="J197" s="229"/>
      <c r="K197" s="229"/>
      <c r="L197" s="229"/>
      <c r="M197" s="229"/>
      <c r="N197" s="229"/>
      <c r="O197" s="229"/>
      <c r="P197" s="229"/>
      <c r="Q197" s="229"/>
      <c r="R197" s="229"/>
      <c r="S197" s="229"/>
      <c r="T197" s="229"/>
      <c r="U197" s="229"/>
      <c r="V197" s="229"/>
      <c r="W197" s="229"/>
      <c r="X197" s="229"/>
      <c r="Y197" s="229"/>
      <c r="Z197" s="229"/>
    </row>
    <row r="198" spans="1:26" ht="25.5" customHeight="1">
      <c r="A198" s="229"/>
      <c r="B198" s="233"/>
      <c r="C198" s="233"/>
      <c r="D198" s="233"/>
      <c r="E198" s="229"/>
      <c r="F198" s="229"/>
      <c r="G198" s="229"/>
      <c r="H198" s="229"/>
      <c r="I198" s="233"/>
      <c r="J198" s="229"/>
      <c r="K198" s="229"/>
      <c r="L198" s="229"/>
      <c r="M198" s="229"/>
      <c r="N198" s="229"/>
      <c r="O198" s="229"/>
      <c r="P198" s="229"/>
      <c r="Q198" s="229"/>
      <c r="R198" s="229"/>
      <c r="S198" s="229"/>
      <c r="T198" s="229"/>
      <c r="U198" s="229"/>
      <c r="V198" s="229"/>
      <c r="W198" s="229"/>
      <c r="X198" s="229"/>
      <c r="Y198" s="229"/>
      <c r="Z198" s="229"/>
    </row>
    <row r="199" spans="1:26" ht="25.5" customHeight="1">
      <c r="A199" s="229"/>
      <c r="B199" s="233"/>
      <c r="C199" s="233"/>
      <c r="D199" s="233"/>
      <c r="E199" s="229"/>
      <c r="F199" s="229"/>
      <c r="G199" s="229"/>
      <c r="H199" s="229"/>
      <c r="I199" s="233"/>
      <c r="J199" s="229"/>
      <c r="K199" s="229"/>
      <c r="L199" s="229"/>
      <c r="M199" s="229"/>
      <c r="N199" s="229"/>
      <c r="O199" s="229"/>
      <c r="P199" s="229"/>
      <c r="Q199" s="229"/>
      <c r="R199" s="229"/>
      <c r="S199" s="229"/>
      <c r="T199" s="229"/>
      <c r="U199" s="229"/>
      <c r="V199" s="229"/>
      <c r="W199" s="229"/>
      <c r="X199" s="229"/>
      <c r="Y199" s="229"/>
      <c r="Z199" s="229"/>
    </row>
    <row r="200" spans="1:26" ht="25.5" customHeight="1">
      <c r="A200" s="229"/>
      <c r="B200" s="233"/>
      <c r="C200" s="233"/>
      <c r="D200" s="233"/>
      <c r="E200" s="229"/>
      <c r="F200" s="229"/>
      <c r="G200" s="229"/>
      <c r="H200" s="229"/>
      <c r="I200" s="233"/>
      <c r="J200" s="229"/>
      <c r="K200" s="229"/>
      <c r="L200" s="229"/>
      <c r="M200" s="229"/>
      <c r="N200" s="229"/>
      <c r="O200" s="229"/>
      <c r="P200" s="229"/>
      <c r="Q200" s="229"/>
      <c r="R200" s="229"/>
      <c r="S200" s="229"/>
      <c r="T200" s="229"/>
      <c r="U200" s="229"/>
      <c r="V200" s="229"/>
      <c r="W200" s="229"/>
      <c r="X200" s="229"/>
      <c r="Y200" s="229"/>
      <c r="Z200" s="229"/>
    </row>
    <row r="201" spans="1:26" ht="25.5" customHeight="1">
      <c r="A201" s="229"/>
      <c r="B201" s="233"/>
      <c r="C201" s="233"/>
      <c r="D201" s="233"/>
      <c r="E201" s="229"/>
      <c r="F201" s="229"/>
      <c r="G201" s="229"/>
      <c r="H201" s="229"/>
      <c r="I201" s="233"/>
      <c r="J201" s="229"/>
      <c r="K201" s="229"/>
      <c r="L201" s="229"/>
      <c r="M201" s="229"/>
      <c r="N201" s="229"/>
      <c r="O201" s="229"/>
      <c r="P201" s="229"/>
      <c r="Q201" s="229"/>
      <c r="R201" s="229"/>
      <c r="S201" s="229"/>
      <c r="T201" s="229"/>
      <c r="U201" s="229"/>
      <c r="V201" s="229"/>
      <c r="W201" s="229"/>
      <c r="X201" s="229"/>
      <c r="Y201" s="229"/>
      <c r="Z201" s="229"/>
    </row>
    <row r="202" spans="1:26" ht="25.5" customHeight="1">
      <c r="A202" s="229"/>
      <c r="B202" s="233"/>
      <c r="C202" s="233"/>
      <c r="D202" s="233"/>
      <c r="E202" s="229"/>
      <c r="F202" s="229"/>
      <c r="G202" s="229"/>
      <c r="H202" s="229"/>
      <c r="I202" s="233"/>
      <c r="J202" s="229"/>
      <c r="K202" s="229"/>
      <c r="L202" s="229"/>
      <c r="M202" s="229"/>
      <c r="N202" s="229"/>
      <c r="O202" s="229"/>
      <c r="P202" s="229"/>
      <c r="Q202" s="229"/>
      <c r="R202" s="229"/>
      <c r="S202" s="229"/>
      <c r="T202" s="229"/>
      <c r="U202" s="229"/>
      <c r="V202" s="229"/>
      <c r="W202" s="229"/>
      <c r="X202" s="229"/>
      <c r="Y202" s="229"/>
      <c r="Z202" s="229"/>
    </row>
    <row r="203" spans="1:26" ht="25.5" customHeight="1">
      <c r="A203" s="229"/>
      <c r="B203" s="233"/>
      <c r="C203" s="233"/>
      <c r="D203" s="233"/>
      <c r="E203" s="229"/>
      <c r="F203" s="229"/>
      <c r="G203" s="229"/>
      <c r="H203" s="229"/>
      <c r="I203" s="233"/>
      <c r="J203" s="229"/>
      <c r="K203" s="229"/>
      <c r="L203" s="229"/>
      <c r="M203" s="229"/>
      <c r="N203" s="229"/>
      <c r="O203" s="229"/>
      <c r="P203" s="229"/>
      <c r="Q203" s="229"/>
      <c r="R203" s="229"/>
      <c r="S203" s="229"/>
      <c r="T203" s="229"/>
      <c r="U203" s="229"/>
      <c r="V203" s="229"/>
      <c r="W203" s="229"/>
      <c r="X203" s="229"/>
      <c r="Y203" s="229"/>
      <c r="Z203" s="229"/>
    </row>
    <row r="204" spans="1:26" ht="25.5" customHeight="1">
      <c r="A204" s="229"/>
      <c r="B204" s="233"/>
      <c r="C204" s="233"/>
      <c r="D204" s="233"/>
      <c r="E204" s="229"/>
      <c r="F204" s="229"/>
      <c r="G204" s="229"/>
      <c r="H204" s="229"/>
      <c r="I204" s="233"/>
      <c r="J204" s="229"/>
      <c r="K204" s="229"/>
      <c r="L204" s="229"/>
      <c r="M204" s="229"/>
      <c r="N204" s="229"/>
      <c r="O204" s="229"/>
      <c r="P204" s="229"/>
      <c r="Q204" s="229"/>
      <c r="R204" s="229"/>
      <c r="S204" s="229"/>
      <c r="T204" s="229"/>
      <c r="U204" s="229"/>
      <c r="V204" s="229"/>
      <c r="W204" s="229"/>
      <c r="X204" s="229"/>
      <c r="Y204" s="229"/>
      <c r="Z204" s="229"/>
    </row>
    <row r="205" spans="1:26" ht="25.5" customHeight="1">
      <c r="A205" s="229"/>
      <c r="B205" s="233"/>
      <c r="C205" s="233"/>
      <c r="D205" s="233"/>
      <c r="E205" s="229"/>
      <c r="F205" s="229"/>
      <c r="G205" s="229"/>
      <c r="H205" s="229"/>
      <c r="I205" s="233"/>
      <c r="J205" s="229"/>
      <c r="K205" s="229"/>
      <c r="L205" s="229"/>
      <c r="M205" s="229"/>
      <c r="N205" s="229"/>
      <c r="O205" s="229"/>
      <c r="P205" s="229"/>
      <c r="Q205" s="229"/>
      <c r="R205" s="229"/>
      <c r="S205" s="229"/>
      <c r="T205" s="229"/>
      <c r="U205" s="229"/>
      <c r="V205" s="229"/>
      <c r="W205" s="229"/>
      <c r="X205" s="229"/>
      <c r="Y205" s="229"/>
      <c r="Z205" s="229"/>
    </row>
    <row r="206" spans="1:26" ht="25.5" customHeight="1">
      <c r="A206" s="229"/>
      <c r="B206" s="233"/>
      <c r="C206" s="233"/>
      <c r="D206" s="233"/>
      <c r="E206" s="229"/>
      <c r="F206" s="229"/>
      <c r="G206" s="229"/>
      <c r="H206" s="229"/>
      <c r="I206" s="233"/>
      <c r="J206" s="229"/>
      <c r="K206" s="229"/>
      <c r="L206" s="229"/>
      <c r="M206" s="229"/>
      <c r="N206" s="229"/>
      <c r="O206" s="229"/>
      <c r="P206" s="229"/>
      <c r="Q206" s="229"/>
      <c r="R206" s="229"/>
      <c r="S206" s="229"/>
      <c r="T206" s="229"/>
      <c r="U206" s="229"/>
      <c r="V206" s="229"/>
      <c r="W206" s="229"/>
      <c r="X206" s="229"/>
      <c r="Y206" s="229"/>
      <c r="Z206" s="229"/>
    </row>
    <row r="207" spans="1:26" ht="25.5" customHeight="1">
      <c r="A207" s="229"/>
      <c r="B207" s="233"/>
      <c r="C207" s="233"/>
      <c r="D207" s="233"/>
      <c r="E207" s="229"/>
      <c r="F207" s="229"/>
      <c r="G207" s="229"/>
      <c r="H207" s="229"/>
      <c r="I207" s="233"/>
      <c r="J207" s="229"/>
      <c r="K207" s="229"/>
      <c r="L207" s="229"/>
      <c r="M207" s="229"/>
      <c r="N207" s="229"/>
      <c r="O207" s="229"/>
      <c r="P207" s="229"/>
      <c r="Q207" s="229"/>
      <c r="R207" s="229"/>
      <c r="S207" s="229"/>
      <c r="T207" s="229"/>
      <c r="U207" s="229"/>
      <c r="V207" s="229"/>
      <c r="W207" s="229"/>
      <c r="X207" s="229"/>
      <c r="Y207" s="229"/>
      <c r="Z207" s="229"/>
    </row>
    <row r="208" spans="1:26" ht="25.5" customHeight="1">
      <c r="A208" s="229"/>
      <c r="B208" s="233"/>
      <c r="C208" s="233"/>
      <c r="D208" s="233"/>
      <c r="E208" s="229"/>
      <c r="F208" s="229"/>
      <c r="G208" s="229"/>
      <c r="H208" s="229"/>
      <c r="I208" s="233"/>
      <c r="J208" s="229"/>
      <c r="K208" s="229"/>
      <c r="L208" s="229"/>
      <c r="M208" s="229"/>
      <c r="N208" s="229"/>
      <c r="O208" s="229"/>
      <c r="P208" s="229"/>
      <c r="Q208" s="229"/>
      <c r="R208" s="229"/>
      <c r="S208" s="229"/>
      <c r="T208" s="229"/>
      <c r="U208" s="229"/>
      <c r="V208" s="229"/>
      <c r="W208" s="229"/>
      <c r="X208" s="229"/>
      <c r="Y208" s="229"/>
      <c r="Z208" s="229"/>
    </row>
    <row r="209" spans="1:26" ht="25.5" customHeight="1">
      <c r="A209" s="229"/>
      <c r="B209" s="233"/>
      <c r="C209" s="233"/>
      <c r="D209" s="233"/>
      <c r="E209" s="229"/>
      <c r="F209" s="229"/>
      <c r="G209" s="229"/>
      <c r="H209" s="229"/>
      <c r="I209" s="233"/>
      <c r="J209" s="229"/>
      <c r="K209" s="229"/>
      <c r="L209" s="229"/>
      <c r="M209" s="229"/>
      <c r="N209" s="229"/>
      <c r="O209" s="229"/>
      <c r="P209" s="229"/>
      <c r="Q209" s="229"/>
      <c r="R209" s="229"/>
      <c r="S209" s="229"/>
      <c r="T209" s="229"/>
      <c r="U209" s="229"/>
      <c r="V209" s="229"/>
      <c r="W209" s="229"/>
      <c r="X209" s="229"/>
      <c r="Y209" s="229"/>
      <c r="Z209" s="229"/>
    </row>
    <row r="210" spans="1:26" ht="25.5" customHeight="1">
      <c r="A210" s="229"/>
      <c r="B210" s="233"/>
      <c r="C210" s="233"/>
      <c r="D210" s="233"/>
      <c r="E210" s="229"/>
      <c r="F210" s="229"/>
      <c r="G210" s="229"/>
      <c r="H210" s="229"/>
      <c r="I210" s="233"/>
      <c r="J210" s="229"/>
      <c r="K210" s="229"/>
      <c r="L210" s="229"/>
      <c r="M210" s="229"/>
      <c r="N210" s="229"/>
      <c r="O210" s="229"/>
      <c r="P210" s="229"/>
      <c r="Q210" s="229"/>
      <c r="R210" s="229"/>
      <c r="S210" s="229"/>
      <c r="T210" s="229"/>
      <c r="U210" s="229"/>
      <c r="V210" s="229"/>
      <c r="W210" s="229"/>
      <c r="X210" s="229"/>
      <c r="Y210" s="229"/>
      <c r="Z210" s="229"/>
    </row>
    <row r="211" spans="1:26" ht="25.5" customHeight="1">
      <c r="A211" s="229"/>
      <c r="B211" s="233"/>
      <c r="C211" s="233"/>
      <c r="D211" s="233"/>
      <c r="E211" s="229"/>
      <c r="F211" s="229"/>
      <c r="G211" s="229"/>
      <c r="H211" s="229"/>
      <c r="I211" s="233"/>
      <c r="J211" s="229"/>
      <c r="K211" s="229"/>
      <c r="L211" s="229"/>
      <c r="M211" s="229"/>
      <c r="N211" s="229"/>
      <c r="O211" s="229"/>
      <c r="P211" s="229"/>
      <c r="Q211" s="229"/>
      <c r="R211" s="229"/>
      <c r="S211" s="229"/>
      <c r="T211" s="229"/>
      <c r="U211" s="229"/>
      <c r="V211" s="229"/>
      <c r="W211" s="229"/>
      <c r="X211" s="229"/>
      <c r="Y211" s="229"/>
      <c r="Z211" s="229"/>
    </row>
    <row r="212" spans="1:26" ht="25.5" customHeight="1">
      <c r="A212" s="229"/>
      <c r="B212" s="233"/>
      <c r="C212" s="233"/>
      <c r="D212" s="233"/>
      <c r="E212" s="229"/>
      <c r="F212" s="229"/>
      <c r="G212" s="229"/>
      <c r="H212" s="229"/>
      <c r="I212" s="233"/>
      <c r="J212" s="229"/>
      <c r="K212" s="229"/>
      <c r="L212" s="229"/>
      <c r="M212" s="229"/>
      <c r="N212" s="229"/>
      <c r="O212" s="229"/>
      <c r="P212" s="229"/>
      <c r="Q212" s="229"/>
      <c r="R212" s="229"/>
      <c r="S212" s="229"/>
      <c r="T212" s="229"/>
      <c r="U212" s="229"/>
      <c r="V212" s="229"/>
      <c r="W212" s="229"/>
      <c r="X212" s="229"/>
      <c r="Y212" s="229"/>
      <c r="Z212" s="229"/>
    </row>
    <row r="213" spans="1:26" ht="25.5" customHeight="1">
      <c r="A213" s="229"/>
      <c r="B213" s="233"/>
      <c r="C213" s="233"/>
      <c r="D213" s="233"/>
      <c r="E213" s="229"/>
      <c r="F213" s="229"/>
      <c r="G213" s="229"/>
      <c r="H213" s="229"/>
      <c r="I213" s="233"/>
      <c r="J213" s="229"/>
      <c r="K213" s="229"/>
      <c r="L213" s="229"/>
      <c r="M213" s="229"/>
      <c r="N213" s="229"/>
      <c r="O213" s="229"/>
      <c r="P213" s="229"/>
      <c r="Q213" s="229"/>
      <c r="R213" s="229"/>
      <c r="S213" s="229"/>
      <c r="T213" s="229"/>
      <c r="U213" s="229"/>
      <c r="V213" s="229"/>
      <c r="W213" s="229"/>
      <c r="X213" s="229"/>
      <c r="Y213" s="229"/>
      <c r="Z213" s="229"/>
    </row>
    <row r="214" spans="1:26" ht="25.5" customHeight="1">
      <c r="A214" s="229"/>
      <c r="B214" s="233"/>
      <c r="C214" s="233"/>
      <c r="D214" s="233"/>
      <c r="E214" s="229"/>
      <c r="F214" s="229"/>
      <c r="G214" s="229"/>
      <c r="H214" s="229"/>
      <c r="I214" s="233"/>
      <c r="J214" s="229"/>
      <c r="K214" s="229"/>
      <c r="L214" s="229"/>
      <c r="M214" s="229"/>
      <c r="N214" s="229"/>
      <c r="O214" s="229"/>
      <c r="P214" s="229"/>
      <c r="Q214" s="229"/>
      <c r="R214" s="229"/>
      <c r="S214" s="229"/>
      <c r="T214" s="229"/>
      <c r="U214" s="229"/>
      <c r="V214" s="229"/>
      <c r="W214" s="229"/>
      <c r="X214" s="229"/>
      <c r="Y214" s="229"/>
      <c r="Z214" s="229"/>
    </row>
    <row r="215" spans="1:26" ht="25.5" customHeight="1">
      <c r="A215" s="229"/>
      <c r="B215" s="233"/>
      <c r="C215" s="233"/>
      <c r="D215" s="233"/>
      <c r="E215" s="229"/>
      <c r="F215" s="229"/>
      <c r="G215" s="229"/>
      <c r="H215" s="229"/>
      <c r="I215" s="233"/>
      <c r="J215" s="229"/>
      <c r="K215" s="229"/>
      <c r="L215" s="229"/>
      <c r="M215" s="229"/>
      <c r="N215" s="229"/>
      <c r="O215" s="229"/>
      <c r="P215" s="229"/>
      <c r="Q215" s="229"/>
      <c r="R215" s="229"/>
      <c r="S215" s="229"/>
      <c r="T215" s="229"/>
      <c r="U215" s="229"/>
      <c r="V215" s="229"/>
      <c r="W215" s="229"/>
      <c r="X215" s="229"/>
      <c r="Y215" s="229"/>
      <c r="Z215" s="229"/>
    </row>
    <row r="216" spans="1:26" ht="25.5" customHeight="1">
      <c r="A216" s="229"/>
      <c r="B216" s="233"/>
      <c r="C216" s="233"/>
      <c r="D216" s="233"/>
      <c r="E216" s="229"/>
      <c r="F216" s="229"/>
      <c r="G216" s="229"/>
      <c r="H216" s="229"/>
      <c r="I216" s="233"/>
      <c r="J216" s="229"/>
      <c r="K216" s="229"/>
      <c r="L216" s="229"/>
      <c r="M216" s="229"/>
      <c r="N216" s="229"/>
      <c r="O216" s="229"/>
      <c r="P216" s="229"/>
      <c r="Q216" s="229"/>
      <c r="R216" s="229"/>
      <c r="S216" s="229"/>
      <c r="T216" s="229"/>
      <c r="U216" s="229"/>
      <c r="V216" s="229"/>
      <c r="W216" s="229"/>
      <c r="X216" s="229"/>
      <c r="Y216" s="229"/>
      <c r="Z216" s="229"/>
    </row>
    <row r="217" spans="1:26" ht="25.5" customHeight="1">
      <c r="A217" s="229"/>
      <c r="B217" s="233"/>
      <c r="C217" s="233"/>
      <c r="D217" s="233"/>
      <c r="E217" s="229"/>
      <c r="F217" s="229"/>
      <c r="G217" s="229"/>
      <c r="H217" s="229"/>
      <c r="I217" s="233"/>
      <c r="J217" s="229"/>
      <c r="K217" s="229"/>
      <c r="L217" s="229"/>
      <c r="M217" s="229"/>
      <c r="N217" s="229"/>
      <c r="O217" s="229"/>
      <c r="P217" s="229"/>
      <c r="Q217" s="229"/>
      <c r="R217" s="229"/>
      <c r="S217" s="229"/>
      <c r="T217" s="229"/>
      <c r="U217" s="229"/>
      <c r="V217" s="229"/>
      <c r="W217" s="229"/>
      <c r="X217" s="229"/>
      <c r="Y217" s="229"/>
      <c r="Z217" s="229"/>
    </row>
    <row r="218" spans="1:26" ht="25.5" customHeight="1">
      <c r="A218" s="229"/>
      <c r="B218" s="233"/>
      <c r="C218" s="233"/>
      <c r="D218" s="233"/>
      <c r="E218" s="229"/>
      <c r="F218" s="229"/>
      <c r="G218" s="229"/>
      <c r="H218" s="229"/>
      <c r="I218" s="233"/>
      <c r="J218" s="229"/>
      <c r="K218" s="229"/>
      <c r="L218" s="229"/>
      <c r="M218" s="229"/>
      <c r="N218" s="229"/>
      <c r="O218" s="229"/>
      <c r="P218" s="229"/>
      <c r="Q218" s="229"/>
      <c r="R218" s="229"/>
      <c r="S218" s="229"/>
      <c r="T218" s="229"/>
      <c r="U218" s="229"/>
      <c r="V218" s="229"/>
      <c r="W218" s="229"/>
      <c r="X218" s="229"/>
      <c r="Y218" s="229"/>
      <c r="Z218" s="229"/>
    </row>
    <row r="219" spans="1:26" ht="25.5" customHeight="1">
      <c r="A219" s="229"/>
      <c r="B219" s="233"/>
      <c r="C219" s="233"/>
      <c r="D219" s="233"/>
      <c r="E219" s="229"/>
      <c r="F219" s="229"/>
      <c r="G219" s="229"/>
      <c r="H219" s="229"/>
      <c r="I219" s="233"/>
      <c r="J219" s="229"/>
      <c r="K219" s="229"/>
      <c r="L219" s="229"/>
      <c r="M219" s="229"/>
      <c r="N219" s="229"/>
      <c r="O219" s="229"/>
      <c r="P219" s="229"/>
      <c r="Q219" s="229"/>
      <c r="R219" s="229"/>
      <c r="S219" s="229"/>
      <c r="T219" s="229"/>
      <c r="U219" s="229"/>
      <c r="V219" s="229"/>
      <c r="W219" s="229"/>
      <c r="X219" s="229"/>
      <c r="Y219" s="229"/>
      <c r="Z219" s="229"/>
    </row>
    <row r="220" spans="1:26" ht="25.5" customHeight="1">
      <c r="A220" s="229"/>
      <c r="B220" s="233"/>
      <c r="C220" s="233"/>
      <c r="D220" s="233"/>
      <c r="E220" s="229"/>
      <c r="F220" s="229"/>
      <c r="G220" s="229"/>
      <c r="H220" s="229"/>
      <c r="I220" s="233"/>
      <c r="J220" s="229"/>
      <c r="K220" s="229"/>
      <c r="L220" s="229"/>
      <c r="M220" s="229"/>
      <c r="N220" s="229"/>
      <c r="O220" s="229"/>
      <c r="P220" s="229"/>
      <c r="Q220" s="229"/>
      <c r="R220" s="229"/>
      <c r="S220" s="229"/>
      <c r="T220" s="229"/>
      <c r="U220" s="229"/>
      <c r="V220" s="229"/>
      <c r="W220" s="229"/>
      <c r="X220" s="229"/>
      <c r="Y220" s="229"/>
      <c r="Z220" s="229"/>
    </row>
    <row r="221" spans="1:26" ht="25.5" customHeight="1">
      <c r="A221" s="229"/>
      <c r="B221" s="233"/>
      <c r="C221" s="233"/>
      <c r="D221" s="233"/>
      <c r="E221" s="229"/>
      <c r="F221" s="229"/>
      <c r="G221" s="229"/>
      <c r="H221" s="229"/>
      <c r="I221" s="233"/>
      <c r="J221" s="229"/>
      <c r="K221" s="229"/>
      <c r="L221" s="229"/>
      <c r="M221" s="229"/>
      <c r="N221" s="229"/>
      <c r="O221" s="229"/>
      <c r="P221" s="229"/>
      <c r="Q221" s="229"/>
      <c r="R221" s="229"/>
      <c r="S221" s="229"/>
      <c r="T221" s="229"/>
      <c r="U221" s="229"/>
      <c r="V221" s="229"/>
      <c r="W221" s="229"/>
      <c r="X221" s="229"/>
      <c r="Y221" s="229"/>
      <c r="Z221" s="229"/>
    </row>
    <row r="222" spans="1:26" ht="25.5" customHeight="1">
      <c r="A222" s="229"/>
      <c r="B222" s="233"/>
      <c r="C222" s="233"/>
      <c r="D222" s="233"/>
      <c r="E222" s="229"/>
      <c r="F222" s="229"/>
      <c r="G222" s="229"/>
      <c r="H222" s="229"/>
      <c r="I222" s="233"/>
      <c r="J222" s="229"/>
      <c r="K222" s="229"/>
      <c r="L222" s="229"/>
      <c r="M222" s="229"/>
      <c r="N222" s="229"/>
      <c r="O222" s="229"/>
      <c r="P222" s="229"/>
      <c r="Q222" s="229"/>
      <c r="R222" s="229"/>
      <c r="S222" s="229"/>
      <c r="T222" s="229"/>
      <c r="U222" s="229"/>
      <c r="V222" s="229"/>
      <c r="W222" s="229"/>
      <c r="X222" s="229"/>
      <c r="Y222" s="229"/>
      <c r="Z222" s="229"/>
    </row>
    <row r="223" spans="1:26" ht="25.5" customHeight="1">
      <c r="A223" s="229"/>
      <c r="B223" s="233"/>
      <c r="C223" s="233"/>
      <c r="D223" s="233"/>
      <c r="E223" s="229"/>
      <c r="F223" s="229"/>
      <c r="G223" s="229"/>
      <c r="H223" s="229"/>
      <c r="I223" s="233"/>
      <c r="J223" s="229"/>
      <c r="K223" s="229"/>
      <c r="L223" s="229"/>
      <c r="M223" s="229"/>
      <c r="N223" s="229"/>
      <c r="O223" s="229"/>
      <c r="P223" s="229"/>
      <c r="Q223" s="229"/>
      <c r="R223" s="229"/>
      <c r="S223" s="229"/>
      <c r="T223" s="229"/>
      <c r="U223" s="229"/>
      <c r="V223" s="229"/>
      <c r="W223" s="229"/>
      <c r="X223" s="229"/>
      <c r="Y223" s="229"/>
      <c r="Z223" s="229"/>
    </row>
    <row r="224" spans="1:26" ht="25.5" customHeight="1">
      <c r="A224" s="229"/>
      <c r="B224" s="233"/>
      <c r="C224" s="233"/>
      <c r="D224" s="233"/>
      <c r="E224" s="229"/>
      <c r="F224" s="229"/>
      <c r="G224" s="229"/>
      <c r="H224" s="229"/>
      <c r="I224" s="233"/>
      <c r="J224" s="229"/>
      <c r="K224" s="229"/>
      <c r="L224" s="229"/>
      <c r="M224" s="229"/>
      <c r="N224" s="229"/>
      <c r="O224" s="229"/>
      <c r="P224" s="229"/>
      <c r="Q224" s="229"/>
      <c r="R224" s="229"/>
      <c r="S224" s="229"/>
      <c r="T224" s="229"/>
      <c r="U224" s="229"/>
      <c r="V224" s="229"/>
      <c r="W224" s="229"/>
      <c r="X224" s="229"/>
      <c r="Y224" s="229"/>
      <c r="Z224" s="229"/>
    </row>
    <row r="225" spans="1:26" ht="25.5" customHeight="1">
      <c r="A225" s="229"/>
      <c r="B225" s="233"/>
      <c r="C225" s="233"/>
      <c r="D225" s="233"/>
      <c r="E225" s="229"/>
      <c r="F225" s="229"/>
      <c r="G225" s="229"/>
      <c r="H225" s="229"/>
      <c r="I225" s="233"/>
      <c r="J225" s="229"/>
      <c r="K225" s="229"/>
      <c r="L225" s="229"/>
      <c r="M225" s="229"/>
      <c r="N225" s="229"/>
      <c r="O225" s="229"/>
      <c r="P225" s="229"/>
      <c r="Q225" s="229"/>
      <c r="R225" s="229"/>
      <c r="S225" s="229"/>
      <c r="T225" s="229"/>
      <c r="U225" s="229"/>
      <c r="V225" s="229"/>
      <c r="W225" s="229"/>
      <c r="X225" s="229"/>
      <c r="Y225" s="229"/>
      <c r="Z225" s="229"/>
    </row>
    <row r="226" spans="1:26" ht="25.5" customHeight="1">
      <c r="A226" s="229"/>
      <c r="B226" s="233"/>
      <c r="C226" s="233"/>
      <c r="D226" s="233"/>
      <c r="E226" s="229"/>
      <c r="F226" s="229"/>
      <c r="G226" s="229"/>
      <c r="H226" s="229"/>
      <c r="I226" s="233"/>
      <c r="J226" s="229"/>
      <c r="K226" s="229"/>
      <c r="L226" s="229"/>
      <c r="M226" s="229"/>
      <c r="N226" s="229"/>
      <c r="O226" s="229"/>
      <c r="P226" s="229"/>
      <c r="Q226" s="229"/>
      <c r="R226" s="229"/>
      <c r="S226" s="229"/>
      <c r="T226" s="229"/>
      <c r="U226" s="229"/>
      <c r="V226" s="229"/>
      <c r="W226" s="229"/>
      <c r="X226" s="229"/>
      <c r="Y226" s="229"/>
      <c r="Z226" s="229"/>
    </row>
    <row r="227" spans="1:26" ht="25.5" customHeight="1">
      <c r="A227" s="229"/>
      <c r="B227" s="233"/>
      <c r="C227" s="233"/>
      <c r="D227" s="233"/>
      <c r="E227" s="229"/>
      <c r="F227" s="229"/>
      <c r="G227" s="229"/>
      <c r="H227" s="229"/>
      <c r="I227" s="233"/>
      <c r="J227" s="229"/>
      <c r="K227" s="229"/>
      <c r="L227" s="229"/>
      <c r="M227" s="229"/>
      <c r="N227" s="229"/>
      <c r="O227" s="229"/>
      <c r="P227" s="229"/>
      <c r="Q227" s="229"/>
      <c r="R227" s="229"/>
      <c r="S227" s="229"/>
      <c r="T227" s="229"/>
      <c r="U227" s="229"/>
      <c r="V227" s="229"/>
      <c r="W227" s="229"/>
      <c r="X227" s="229"/>
      <c r="Y227" s="229"/>
      <c r="Z227" s="229"/>
    </row>
    <row r="228" spans="1:26" ht="25.5" customHeight="1">
      <c r="A228" s="229"/>
      <c r="B228" s="233"/>
      <c r="C228" s="233"/>
      <c r="D228" s="233"/>
      <c r="E228" s="229"/>
      <c r="F228" s="229"/>
      <c r="G228" s="229"/>
      <c r="H228" s="229"/>
      <c r="I228" s="233"/>
      <c r="J228" s="229"/>
      <c r="K228" s="229"/>
      <c r="L228" s="229"/>
      <c r="M228" s="229"/>
      <c r="N228" s="229"/>
      <c r="O228" s="229"/>
      <c r="P228" s="229"/>
      <c r="Q228" s="229"/>
      <c r="R228" s="229"/>
      <c r="S228" s="229"/>
      <c r="T228" s="229"/>
      <c r="U228" s="229"/>
      <c r="V228" s="229"/>
      <c r="W228" s="229"/>
      <c r="X228" s="229"/>
      <c r="Y228" s="229"/>
      <c r="Z228" s="229"/>
    </row>
    <row r="229" spans="1:26" ht="25.5" customHeight="1">
      <c r="A229" s="229"/>
      <c r="B229" s="233"/>
      <c r="C229" s="233"/>
      <c r="D229" s="233"/>
      <c r="E229" s="229"/>
      <c r="F229" s="229"/>
      <c r="G229" s="229"/>
      <c r="H229" s="229"/>
      <c r="I229" s="233"/>
      <c r="J229" s="229"/>
      <c r="K229" s="229"/>
      <c r="L229" s="229"/>
      <c r="M229" s="229"/>
      <c r="N229" s="229"/>
      <c r="O229" s="229"/>
      <c r="P229" s="229"/>
      <c r="Q229" s="229"/>
      <c r="R229" s="229"/>
      <c r="S229" s="229"/>
      <c r="T229" s="229"/>
      <c r="U229" s="229"/>
      <c r="V229" s="229"/>
      <c r="W229" s="229"/>
      <c r="X229" s="229"/>
      <c r="Y229" s="229"/>
      <c r="Z229" s="229"/>
    </row>
    <row r="230" spans="1:26" ht="25.5" customHeight="1">
      <c r="A230" s="229"/>
      <c r="B230" s="233"/>
      <c r="C230" s="233"/>
      <c r="D230" s="233"/>
      <c r="E230" s="229"/>
      <c r="F230" s="229"/>
      <c r="G230" s="229"/>
      <c r="H230" s="229"/>
      <c r="I230" s="233"/>
      <c r="J230" s="229"/>
      <c r="K230" s="229"/>
      <c r="L230" s="229"/>
      <c r="M230" s="229"/>
      <c r="N230" s="229"/>
      <c r="O230" s="229"/>
      <c r="P230" s="229"/>
      <c r="Q230" s="229"/>
      <c r="R230" s="229"/>
      <c r="S230" s="229"/>
      <c r="T230" s="229"/>
      <c r="U230" s="229"/>
      <c r="V230" s="229"/>
      <c r="W230" s="229"/>
      <c r="X230" s="229"/>
      <c r="Y230" s="229"/>
      <c r="Z230" s="229"/>
    </row>
    <row r="231" spans="1:26" ht="25.5" customHeight="1">
      <c r="A231" s="229"/>
      <c r="B231" s="233"/>
      <c r="C231" s="233"/>
      <c r="D231" s="233"/>
      <c r="E231" s="229"/>
      <c r="F231" s="229"/>
      <c r="G231" s="229"/>
      <c r="H231" s="229"/>
      <c r="I231" s="233"/>
      <c r="J231" s="229"/>
      <c r="K231" s="229"/>
      <c r="L231" s="229"/>
      <c r="M231" s="229"/>
      <c r="N231" s="229"/>
      <c r="O231" s="229"/>
      <c r="P231" s="229"/>
      <c r="Q231" s="229"/>
      <c r="R231" s="229"/>
      <c r="S231" s="229"/>
      <c r="T231" s="229"/>
      <c r="U231" s="229"/>
      <c r="V231" s="229"/>
      <c r="W231" s="229"/>
      <c r="X231" s="229"/>
      <c r="Y231" s="229"/>
      <c r="Z231" s="229"/>
    </row>
    <row r="232" spans="1:26" ht="25.5" customHeight="1">
      <c r="A232" s="229"/>
      <c r="B232" s="233"/>
      <c r="C232" s="233"/>
      <c r="D232" s="233"/>
      <c r="E232" s="229"/>
      <c r="F232" s="229"/>
      <c r="G232" s="229"/>
      <c r="H232" s="229"/>
      <c r="I232" s="233"/>
      <c r="J232" s="229"/>
      <c r="K232" s="229"/>
      <c r="L232" s="229"/>
      <c r="M232" s="229"/>
      <c r="N232" s="229"/>
      <c r="O232" s="229"/>
      <c r="P232" s="229"/>
      <c r="Q232" s="229"/>
      <c r="R232" s="229"/>
      <c r="S232" s="229"/>
      <c r="T232" s="229"/>
      <c r="U232" s="229"/>
      <c r="V232" s="229"/>
      <c r="W232" s="229"/>
      <c r="X232" s="229"/>
      <c r="Y232" s="229"/>
      <c r="Z232" s="229"/>
    </row>
    <row r="233" spans="1:26" ht="25.5" customHeight="1">
      <c r="A233" s="229"/>
      <c r="B233" s="233"/>
      <c r="C233" s="233"/>
      <c r="D233" s="233"/>
      <c r="E233" s="229"/>
      <c r="F233" s="229"/>
      <c r="G233" s="229"/>
      <c r="H233" s="229"/>
      <c r="I233" s="233"/>
      <c r="J233" s="229"/>
      <c r="K233" s="229"/>
      <c r="L233" s="229"/>
      <c r="M233" s="229"/>
      <c r="N233" s="229"/>
      <c r="O233" s="229"/>
      <c r="P233" s="229"/>
      <c r="Q233" s="229"/>
      <c r="R233" s="229"/>
      <c r="S233" s="229"/>
      <c r="T233" s="229"/>
      <c r="U233" s="229"/>
      <c r="V233" s="229"/>
      <c r="W233" s="229"/>
      <c r="X233" s="229"/>
      <c r="Y233" s="229"/>
      <c r="Z233" s="229"/>
    </row>
    <row r="234" spans="1:26" ht="25.5" customHeight="1">
      <c r="A234" s="229"/>
      <c r="B234" s="233"/>
      <c r="C234" s="233"/>
      <c r="D234" s="233"/>
      <c r="E234" s="229"/>
      <c r="F234" s="229"/>
      <c r="G234" s="229"/>
      <c r="H234" s="229"/>
      <c r="I234" s="233"/>
      <c r="J234" s="229"/>
      <c r="K234" s="229"/>
      <c r="L234" s="229"/>
      <c r="M234" s="229"/>
      <c r="N234" s="229"/>
      <c r="O234" s="229"/>
      <c r="P234" s="229"/>
      <c r="Q234" s="229"/>
      <c r="R234" s="229"/>
      <c r="S234" s="229"/>
      <c r="T234" s="229"/>
      <c r="U234" s="229"/>
      <c r="V234" s="229"/>
      <c r="W234" s="229"/>
      <c r="X234" s="229"/>
      <c r="Y234" s="229"/>
      <c r="Z234" s="229"/>
    </row>
    <row r="235" spans="1:26" ht="25.5" customHeight="1">
      <c r="A235" s="229"/>
      <c r="B235" s="233"/>
      <c r="C235" s="233"/>
      <c r="D235" s="233"/>
      <c r="E235" s="229"/>
      <c r="F235" s="229"/>
      <c r="G235" s="229"/>
      <c r="H235" s="229"/>
      <c r="I235" s="233"/>
      <c r="J235" s="229"/>
      <c r="K235" s="229"/>
      <c r="L235" s="229"/>
      <c r="M235" s="229"/>
      <c r="N235" s="229"/>
      <c r="O235" s="229"/>
      <c r="P235" s="229"/>
      <c r="Q235" s="229"/>
      <c r="R235" s="229"/>
      <c r="S235" s="229"/>
      <c r="T235" s="229"/>
      <c r="U235" s="229"/>
      <c r="V235" s="229"/>
      <c r="W235" s="229"/>
      <c r="X235" s="229"/>
      <c r="Y235" s="229"/>
      <c r="Z235" s="229"/>
    </row>
    <row r="236" spans="1:26" ht="25.5" customHeight="1">
      <c r="A236" s="229"/>
      <c r="B236" s="233"/>
      <c r="C236" s="233"/>
      <c r="D236" s="233"/>
      <c r="E236" s="229"/>
      <c r="F236" s="229"/>
      <c r="G236" s="229"/>
      <c r="H236" s="229"/>
      <c r="I236" s="233"/>
      <c r="J236" s="229"/>
      <c r="K236" s="229"/>
      <c r="L236" s="229"/>
      <c r="M236" s="229"/>
      <c r="N236" s="229"/>
      <c r="O236" s="229"/>
      <c r="P236" s="229"/>
      <c r="Q236" s="229"/>
      <c r="R236" s="229"/>
      <c r="S236" s="229"/>
      <c r="T236" s="229"/>
      <c r="U236" s="229"/>
      <c r="V236" s="229"/>
      <c r="W236" s="229"/>
      <c r="X236" s="229"/>
      <c r="Y236" s="229"/>
      <c r="Z236" s="229"/>
    </row>
    <row r="237" spans="1:26" ht="25.5" customHeight="1">
      <c r="A237" s="229"/>
      <c r="B237" s="233"/>
      <c r="C237" s="233"/>
      <c r="D237" s="233"/>
      <c r="E237" s="229"/>
      <c r="F237" s="229"/>
      <c r="G237" s="229"/>
      <c r="H237" s="229"/>
      <c r="I237" s="233"/>
      <c r="J237" s="229"/>
      <c r="K237" s="229"/>
      <c r="L237" s="229"/>
      <c r="M237" s="229"/>
      <c r="N237" s="229"/>
      <c r="O237" s="229"/>
      <c r="P237" s="229"/>
      <c r="Q237" s="229"/>
      <c r="R237" s="229"/>
      <c r="S237" s="229"/>
      <c r="T237" s="229"/>
      <c r="U237" s="229"/>
      <c r="V237" s="229"/>
      <c r="W237" s="229"/>
      <c r="X237" s="229"/>
      <c r="Y237" s="229"/>
      <c r="Z237" s="229"/>
    </row>
    <row r="238" spans="1:26" ht="25.5" customHeight="1">
      <c r="A238" s="229"/>
      <c r="B238" s="233"/>
      <c r="C238" s="233"/>
      <c r="D238" s="233"/>
      <c r="E238" s="229"/>
      <c r="F238" s="229"/>
      <c r="G238" s="229"/>
      <c r="H238" s="229"/>
      <c r="I238" s="233"/>
      <c r="J238" s="229"/>
      <c r="K238" s="229"/>
      <c r="L238" s="229"/>
      <c r="M238" s="229"/>
      <c r="N238" s="229"/>
      <c r="O238" s="229"/>
      <c r="P238" s="229"/>
      <c r="Q238" s="229"/>
      <c r="R238" s="229"/>
      <c r="S238" s="229"/>
      <c r="T238" s="229"/>
      <c r="U238" s="229"/>
      <c r="V238" s="229"/>
      <c r="W238" s="229"/>
      <c r="X238" s="229"/>
      <c r="Y238" s="229"/>
      <c r="Z238" s="229"/>
    </row>
    <row r="239" spans="1:26" ht="25.5" customHeight="1">
      <c r="A239" s="229"/>
      <c r="B239" s="233"/>
      <c r="C239" s="233"/>
      <c r="D239" s="233"/>
      <c r="E239" s="229"/>
      <c r="F239" s="229"/>
      <c r="G239" s="229"/>
      <c r="H239" s="229"/>
      <c r="I239" s="233"/>
      <c r="J239" s="229"/>
      <c r="K239" s="229"/>
      <c r="L239" s="229"/>
      <c r="M239" s="229"/>
      <c r="N239" s="229"/>
      <c r="O239" s="229"/>
      <c r="P239" s="229"/>
      <c r="Q239" s="229"/>
      <c r="R239" s="229"/>
      <c r="S239" s="229"/>
      <c r="T239" s="229"/>
      <c r="U239" s="229"/>
      <c r="V239" s="229"/>
      <c r="W239" s="229"/>
      <c r="X239" s="229"/>
      <c r="Y239" s="229"/>
      <c r="Z239" s="229"/>
    </row>
    <row r="240" spans="1:26" ht="25.5" customHeight="1">
      <c r="A240" s="229"/>
      <c r="B240" s="233"/>
      <c r="C240" s="233"/>
      <c r="D240" s="233"/>
      <c r="E240" s="229"/>
      <c r="F240" s="229"/>
      <c r="G240" s="229"/>
      <c r="H240" s="229"/>
      <c r="I240" s="233"/>
      <c r="J240" s="229"/>
      <c r="K240" s="229"/>
      <c r="L240" s="229"/>
      <c r="M240" s="229"/>
      <c r="N240" s="229"/>
      <c r="O240" s="229"/>
      <c r="P240" s="229"/>
      <c r="Q240" s="229"/>
      <c r="R240" s="229"/>
      <c r="S240" s="229"/>
      <c r="T240" s="229"/>
      <c r="U240" s="229"/>
      <c r="V240" s="229"/>
      <c r="W240" s="229"/>
      <c r="X240" s="229"/>
      <c r="Y240" s="229"/>
      <c r="Z240" s="229"/>
    </row>
    <row r="241" spans="1:26" ht="25.5" customHeight="1">
      <c r="A241" s="229"/>
      <c r="B241" s="233"/>
      <c r="C241" s="233"/>
      <c r="D241" s="233"/>
      <c r="E241" s="229"/>
      <c r="F241" s="229"/>
      <c r="G241" s="229"/>
      <c r="H241" s="229"/>
      <c r="I241" s="233"/>
      <c r="J241" s="229"/>
      <c r="K241" s="229"/>
      <c r="L241" s="229"/>
      <c r="M241" s="229"/>
      <c r="N241" s="229"/>
      <c r="O241" s="229"/>
      <c r="P241" s="229"/>
      <c r="Q241" s="229"/>
      <c r="R241" s="229"/>
      <c r="S241" s="229"/>
      <c r="T241" s="229"/>
      <c r="U241" s="229"/>
      <c r="V241" s="229"/>
      <c r="W241" s="229"/>
      <c r="X241" s="229"/>
      <c r="Y241" s="229"/>
      <c r="Z241" s="229"/>
    </row>
    <row r="242" spans="1:26" ht="25.5" customHeight="1">
      <c r="A242" s="229"/>
      <c r="B242" s="233"/>
      <c r="C242" s="233"/>
      <c r="D242" s="233"/>
      <c r="E242" s="229"/>
      <c r="F242" s="229"/>
      <c r="G242" s="229"/>
      <c r="H242" s="229"/>
      <c r="I242" s="233"/>
      <c r="J242" s="229"/>
      <c r="K242" s="229"/>
      <c r="L242" s="229"/>
      <c r="M242" s="229"/>
      <c r="N242" s="229"/>
      <c r="O242" s="229"/>
      <c r="P242" s="229"/>
      <c r="Q242" s="229"/>
      <c r="R242" s="229"/>
      <c r="S242" s="229"/>
      <c r="T242" s="229"/>
      <c r="U242" s="229"/>
      <c r="V242" s="229"/>
      <c r="W242" s="229"/>
      <c r="X242" s="229"/>
      <c r="Y242" s="229"/>
      <c r="Z242" s="229"/>
    </row>
    <row r="243" spans="1:26" ht="25.5" customHeight="1">
      <c r="A243" s="229"/>
      <c r="B243" s="233"/>
      <c r="C243" s="233"/>
      <c r="D243" s="233"/>
      <c r="E243" s="229"/>
      <c r="F243" s="229"/>
      <c r="G243" s="229"/>
      <c r="H243" s="229"/>
      <c r="I243" s="233"/>
      <c r="J243" s="229"/>
      <c r="K243" s="229"/>
      <c r="L243" s="229"/>
      <c r="M243" s="229"/>
      <c r="N243" s="229"/>
      <c r="O243" s="229"/>
      <c r="P243" s="229"/>
      <c r="Q243" s="229"/>
      <c r="R243" s="229"/>
      <c r="S243" s="229"/>
      <c r="T243" s="229"/>
      <c r="U243" s="229"/>
      <c r="V243" s="229"/>
      <c r="W243" s="229"/>
      <c r="X243" s="229"/>
      <c r="Y243" s="229"/>
      <c r="Z243" s="229"/>
    </row>
    <row r="244" spans="1:26" ht="25.5" customHeight="1">
      <c r="A244" s="229"/>
      <c r="B244" s="233"/>
      <c r="C244" s="233"/>
      <c r="D244" s="233"/>
      <c r="E244" s="229"/>
      <c r="F244" s="229"/>
      <c r="G244" s="229"/>
      <c r="H244" s="229"/>
      <c r="I244" s="233"/>
      <c r="J244" s="229"/>
      <c r="K244" s="229"/>
      <c r="L244" s="229"/>
      <c r="M244" s="229"/>
      <c r="N244" s="229"/>
      <c r="O244" s="229"/>
      <c r="P244" s="229"/>
      <c r="Q244" s="229"/>
      <c r="R244" s="229"/>
      <c r="S244" s="229"/>
      <c r="T244" s="229"/>
      <c r="U244" s="229"/>
      <c r="V244" s="229"/>
      <c r="W244" s="229"/>
      <c r="X244" s="229"/>
      <c r="Y244" s="229"/>
      <c r="Z244" s="229"/>
    </row>
    <row r="245" spans="1:26" ht="25.5" customHeight="1">
      <c r="A245" s="229"/>
      <c r="B245" s="233"/>
      <c r="C245" s="233"/>
      <c r="D245" s="233"/>
      <c r="E245" s="229"/>
      <c r="F245" s="229"/>
      <c r="G245" s="229"/>
      <c r="H245" s="229"/>
      <c r="I245" s="233"/>
      <c r="J245" s="229"/>
      <c r="K245" s="229"/>
      <c r="L245" s="229"/>
      <c r="M245" s="229"/>
      <c r="N245" s="229"/>
      <c r="O245" s="229"/>
      <c r="P245" s="229"/>
      <c r="Q245" s="229"/>
      <c r="R245" s="229"/>
      <c r="S245" s="229"/>
      <c r="T245" s="229"/>
      <c r="U245" s="229"/>
      <c r="V245" s="229"/>
      <c r="W245" s="229"/>
      <c r="X245" s="229"/>
      <c r="Y245" s="229"/>
      <c r="Z245" s="229"/>
    </row>
    <row r="246" spans="1:26" ht="25.5" customHeight="1">
      <c r="A246" s="229"/>
      <c r="B246" s="233"/>
      <c r="C246" s="233"/>
      <c r="D246" s="233"/>
      <c r="E246" s="229"/>
      <c r="F246" s="229"/>
      <c r="G246" s="229"/>
      <c r="H246" s="229"/>
      <c r="I246" s="233"/>
      <c r="J246" s="229"/>
      <c r="K246" s="229"/>
      <c r="L246" s="229"/>
      <c r="M246" s="229"/>
      <c r="N246" s="229"/>
      <c r="O246" s="229"/>
      <c r="P246" s="229"/>
      <c r="Q246" s="229"/>
      <c r="R246" s="229"/>
      <c r="S246" s="229"/>
      <c r="T246" s="229"/>
      <c r="U246" s="229"/>
      <c r="V246" s="229"/>
      <c r="W246" s="229"/>
      <c r="X246" s="229"/>
      <c r="Y246" s="229"/>
      <c r="Z246" s="229"/>
    </row>
    <row r="247" spans="1:26" ht="25.5" customHeight="1">
      <c r="A247" s="229"/>
      <c r="B247" s="233"/>
      <c r="C247" s="233"/>
      <c r="D247" s="233"/>
      <c r="E247" s="229"/>
      <c r="F247" s="229"/>
      <c r="G247" s="229"/>
      <c r="H247" s="229"/>
      <c r="I247" s="233"/>
      <c r="J247" s="229"/>
      <c r="K247" s="229"/>
      <c r="L247" s="229"/>
      <c r="M247" s="229"/>
      <c r="N247" s="229"/>
      <c r="O247" s="229"/>
      <c r="P247" s="229"/>
      <c r="Q247" s="229"/>
      <c r="R247" s="229"/>
      <c r="S247" s="229"/>
      <c r="T247" s="229"/>
      <c r="U247" s="229"/>
      <c r="V247" s="229"/>
      <c r="W247" s="229"/>
      <c r="X247" s="229"/>
      <c r="Y247" s="229"/>
      <c r="Z247" s="229"/>
    </row>
    <row r="248" spans="1:26" ht="25.5" customHeight="1">
      <c r="A248" s="229"/>
      <c r="B248" s="233"/>
      <c r="C248" s="233"/>
      <c r="D248" s="233"/>
      <c r="E248" s="229"/>
      <c r="F248" s="229"/>
      <c r="G248" s="229"/>
      <c r="H248" s="229"/>
      <c r="I248" s="233"/>
      <c r="J248" s="229"/>
      <c r="K248" s="229"/>
      <c r="L248" s="229"/>
      <c r="M248" s="229"/>
      <c r="N248" s="229"/>
      <c r="O248" s="229"/>
      <c r="P248" s="229"/>
      <c r="Q248" s="229"/>
      <c r="R248" s="229"/>
      <c r="S248" s="229"/>
      <c r="T248" s="229"/>
      <c r="U248" s="229"/>
      <c r="V248" s="229"/>
      <c r="W248" s="229"/>
      <c r="X248" s="229"/>
      <c r="Y248" s="229"/>
      <c r="Z248" s="229"/>
    </row>
    <row r="249" spans="1:26" ht="25.5" customHeight="1">
      <c r="A249" s="229"/>
      <c r="B249" s="233"/>
      <c r="C249" s="233"/>
      <c r="D249" s="233"/>
      <c r="E249" s="229"/>
      <c r="F249" s="229"/>
      <c r="G249" s="229"/>
      <c r="H249" s="229"/>
      <c r="I249" s="233"/>
      <c r="J249" s="229"/>
      <c r="K249" s="229"/>
      <c r="L249" s="229"/>
      <c r="M249" s="229"/>
      <c r="N249" s="229"/>
      <c r="O249" s="229"/>
      <c r="P249" s="229"/>
      <c r="Q249" s="229"/>
      <c r="R249" s="229"/>
      <c r="S249" s="229"/>
      <c r="T249" s="229"/>
      <c r="U249" s="229"/>
      <c r="V249" s="229"/>
      <c r="W249" s="229"/>
      <c r="X249" s="229"/>
      <c r="Y249" s="229"/>
      <c r="Z249" s="229"/>
    </row>
    <row r="250" spans="1:26" ht="25.5" customHeight="1">
      <c r="A250" s="229"/>
      <c r="B250" s="233"/>
      <c r="C250" s="233"/>
      <c r="D250" s="233"/>
      <c r="E250" s="229"/>
      <c r="F250" s="229"/>
      <c r="G250" s="229"/>
      <c r="H250" s="229"/>
      <c r="I250" s="233"/>
      <c r="J250" s="229"/>
      <c r="K250" s="229"/>
      <c r="L250" s="229"/>
      <c r="M250" s="229"/>
      <c r="N250" s="229"/>
      <c r="O250" s="229"/>
      <c r="P250" s="229"/>
      <c r="Q250" s="229"/>
      <c r="R250" s="229"/>
      <c r="S250" s="229"/>
      <c r="T250" s="229"/>
      <c r="U250" s="229"/>
      <c r="V250" s="229"/>
      <c r="W250" s="229"/>
      <c r="X250" s="229"/>
      <c r="Y250" s="229"/>
      <c r="Z250" s="229"/>
    </row>
    <row r="251" spans="1:26" ht="25.5" customHeight="1">
      <c r="A251" s="229"/>
      <c r="B251" s="233"/>
      <c r="C251" s="233"/>
      <c r="D251" s="233"/>
      <c r="E251" s="229"/>
      <c r="F251" s="229"/>
      <c r="G251" s="229"/>
      <c r="H251" s="229"/>
      <c r="I251" s="233"/>
      <c r="J251" s="229"/>
      <c r="K251" s="229"/>
      <c r="L251" s="229"/>
      <c r="M251" s="229"/>
      <c r="N251" s="229"/>
      <c r="O251" s="229"/>
      <c r="P251" s="229"/>
      <c r="Q251" s="229"/>
      <c r="R251" s="229"/>
      <c r="S251" s="229"/>
      <c r="T251" s="229"/>
      <c r="U251" s="229"/>
      <c r="V251" s="229"/>
      <c r="W251" s="229"/>
      <c r="X251" s="229"/>
      <c r="Y251" s="229"/>
      <c r="Z251" s="229"/>
    </row>
    <row r="252" spans="1:26" ht="25.5" customHeight="1">
      <c r="A252" s="229"/>
      <c r="B252" s="233"/>
      <c r="C252" s="233"/>
      <c r="D252" s="233"/>
      <c r="E252" s="229"/>
      <c r="F252" s="229"/>
      <c r="G252" s="229"/>
      <c r="H252" s="229"/>
      <c r="I252" s="233"/>
      <c r="J252" s="229"/>
      <c r="K252" s="229"/>
      <c r="L252" s="229"/>
      <c r="M252" s="229"/>
      <c r="N252" s="229"/>
      <c r="O252" s="229"/>
      <c r="P252" s="229"/>
      <c r="Q252" s="229"/>
      <c r="R252" s="229"/>
      <c r="S252" s="229"/>
      <c r="T252" s="229"/>
      <c r="U252" s="229"/>
      <c r="V252" s="229"/>
      <c r="W252" s="229"/>
      <c r="X252" s="229"/>
      <c r="Y252" s="229"/>
      <c r="Z252" s="229"/>
    </row>
    <row r="253" spans="1:26" ht="25.5" customHeight="1">
      <c r="A253" s="229"/>
      <c r="B253" s="233"/>
      <c r="C253" s="233"/>
      <c r="D253" s="233"/>
      <c r="E253" s="229"/>
      <c r="F253" s="229"/>
      <c r="G253" s="229"/>
      <c r="H253" s="229"/>
      <c r="I253" s="233"/>
      <c r="J253" s="229"/>
      <c r="K253" s="229"/>
      <c r="L253" s="229"/>
      <c r="M253" s="229"/>
      <c r="N253" s="229"/>
      <c r="O253" s="229"/>
      <c r="P253" s="229"/>
      <c r="Q253" s="229"/>
      <c r="R253" s="229"/>
      <c r="S253" s="229"/>
      <c r="T253" s="229"/>
      <c r="U253" s="229"/>
      <c r="V253" s="229"/>
      <c r="W253" s="229"/>
      <c r="X253" s="229"/>
      <c r="Y253" s="229"/>
      <c r="Z253" s="229"/>
    </row>
    <row r="254" spans="1:26" ht="25.5" customHeight="1">
      <c r="A254" s="229"/>
      <c r="B254" s="233"/>
      <c r="C254" s="233"/>
      <c r="D254" s="233"/>
      <c r="E254" s="229"/>
      <c r="F254" s="229"/>
      <c r="G254" s="229"/>
      <c r="H254" s="229"/>
      <c r="I254" s="233"/>
      <c r="J254" s="229"/>
      <c r="K254" s="229"/>
      <c r="L254" s="229"/>
      <c r="M254" s="229"/>
      <c r="N254" s="229"/>
      <c r="O254" s="229"/>
      <c r="P254" s="229"/>
      <c r="Q254" s="229"/>
      <c r="R254" s="229"/>
      <c r="S254" s="229"/>
      <c r="T254" s="229"/>
      <c r="U254" s="229"/>
      <c r="V254" s="229"/>
      <c r="W254" s="229"/>
      <c r="X254" s="229"/>
      <c r="Y254" s="229"/>
      <c r="Z254" s="229"/>
    </row>
    <row r="255" spans="1:26" ht="25.5" customHeight="1">
      <c r="A255" s="229"/>
      <c r="B255" s="233"/>
      <c r="C255" s="233"/>
      <c r="D255" s="233"/>
      <c r="E255" s="229"/>
      <c r="F255" s="229"/>
      <c r="G255" s="229"/>
      <c r="H255" s="229"/>
      <c r="I255" s="233"/>
      <c r="J255" s="229"/>
      <c r="K255" s="229"/>
      <c r="L255" s="229"/>
      <c r="M255" s="229"/>
      <c r="N255" s="229"/>
      <c r="O255" s="229"/>
      <c r="P255" s="229"/>
      <c r="Q255" s="229"/>
      <c r="R255" s="229"/>
      <c r="S255" s="229"/>
      <c r="T255" s="229"/>
      <c r="U255" s="229"/>
      <c r="V255" s="229"/>
      <c r="W255" s="229"/>
      <c r="X255" s="229"/>
      <c r="Y255" s="229"/>
      <c r="Z255" s="229"/>
    </row>
    <row r="256" spans="1:26" ht="25.5" customHeight="1">
      <c r="A256" s="229"/>
      <c r="B256" s="233"/>
      <c r="C256" s="233"/>
      <c r="D256" s="233"/>
      <c r="E256" s="229"/>
      <c r="F256" s="229"/>
      <c r="G256" s="229"/>
      <c r="H256" s="229"/>
      <c r="I256" s="233"/>
      <c r="J256" s="229"/>
      <c r="K256" s="229"/>
      <c r="L256" s="229"/>
      <c r="M256" s="229"/>
      <c r="N256" s="229"/>
      <c r="O256" s="229"/>
      <c r="P256" s="229"/>
      <c r="Q256" s="229"/>
      <c r="R256" s="229"/>
      <c r="S256" s="229"/>
      <c r="T256" s="229"/>
      <c r="U256" s="229"/>
      <c r="V256" s="229"/>
      <c r="W256" s="229"/>
      <c r="X256" s="229"/>
      <c r="Y256" s="229"/>
      <c r="Z256" s="229"/>
    </row>
    <row r="257" spans="1:26" ht="25.5" customHeight="1">
      <c r="A257" s="229"/>
      <c r="B257" s="233"/>
      <c r="C257" s="233"/>
      <c r="D257" s="233"/>
      <c r="E257" s="229"/>
      <c r="F257" s="229"/>
      <c r="G257" s="229"/>
      <c r="H257" s="229"/>
      <c r="I257" s="233"/>
      <c r="J257" s="229"/>
      <c r="K257" s="229"/>
      <c r="L257" s="229"/>
      <c r="M257" s="229"/>
      <c r="N257" s="229"/>
      <c r="O257" s="229"/>
      <c r="P257" s="229"/>
      <c r="Q257" s="229"/>
      <c r="R257" s="229"/>
      <c r="S257" s="229"/>
      <c r="T257" s="229"/>
      <c r="U257" s="229"/>
      <c r="V257" s="229"/>
      <c r="W257" s="229"/>
      <c r="X257" s="229"/>
      <c r="Y257" s="229"/>
      <c r="Z257" s="229"/>
    </row>
    <row r="258" spans="1:26" ht="25.5" customHeight="1">
      <c r="A258" s="229"/>
      <c r="B258" s="233"/>
      <c r="C258" s="233"/>
      <c r="D258" s="233"/>
      <c r="E258" s="229"/>
      <c r="F258" s="229"/>
      <c r="G258" s="229"/>
      <c r="H258" s="229"/>
      <c r="I258" s="233"/>
      <c r="J258" s="229"/>
      <c r="K258" s="229"/>
      <c r="L258" s="229"/>
      <c r="M258" s="229"/>
      <c r="N258" s="229"/>
      <c r="O258" s="229"/>
      <c r="P258" s="229"/>
      <c r="Q258" s="229"/>
      <c r="R258" s="229"/>
      <c r="S258" s="229"/>
      <c r="T258" s="229"/>
      <c r="U258" s="229"/>
      <c r="V258" s="229"/>
      <c r="W258" s="229"/>
      <c r="X258" s="229"/>
      <c r="Y258" s="229"/>
      <c r="Z258" s="229"/>
    </row>
    <row r="259" spans="1:26" ht="25.5" customHeight="1">
      <c r="A259" s="229"/>
      <c r="B259" s="233"/>
      <c r="C259" s="233"/>
      <c r="D259" s="233"/>
      <c r="E259" s="229"/>
      <c r="F259" s="229"/>
      <c r="G259" s="229"/>
      <c r="H259" s="229"/>
      <c r="I259" s="233"/>
      <c r="J259" s="229"/>
      <c r="K259" s="229"/>
      <c r="L259" s="229"/>
      <c r="M259" s="229"/>
      <c r="N259" s="229"/>
      <c r="O259" s="229"/>
      <c r="P259" s="229"/>
      <c r="Q259" s="229"/>
      <c r="R259" s="229"/>
      <c r="S259" s="229"/>
      <c r="T259" s="229"/>
      <c r="U259" s="229"/>
      <c r="V259" s="229"/>
      <c r="W259" s="229"/>
      <c r="X259" s="229"/>
      <c r="Y259" s="229"/>
      <c r="Z259" s="229"/>
    </row>
    <row r="260" spans="1:26" ht="25.5" customHeight="1">
      <c r="A260" s="229"/>
      <c r="B260" s="233"/>
      <c r="C260" s="233"/>
      <c r="D260" s="233"/>
      <c r="E260" s="229"/>
      <c r="F260" s="229"/>
      <c r="G260" s="229"/>
      <c r="H260" s="229"/>
      <c r="I260" s="233"/>
      <c r="J260" s="229"/>
      <c r="K260" s="229"/>
      <c r="L260" s="229"/>
      <c r="M260" s="229"/>
      <c r="N260" s="229"/>
      <c r="O260" s="229"/>
      <c r="P260" s="229"/>
      <c r="Q260" s="229"/>
      <c r="R260" s="229"/>
      <c r="S260" s="229"/>
      <c r="T260" s="229"/>
      <c r="U260" s="229"/>
      <c r="V260" s="229"/>
      <c r="W260" s="229"/>
      <c r="X260" s="229"/>
      <c r="Y260" s="229"/>
      <c r="Z260" s="229"/>
    </row>
    <row r="261" spans="1:26" ht="25.5" customHeight="1">
      <c r="A261" s="229"/>
      <c r="B261" s="233"/>
      <c r="C261" s="233"/>
      <c r="D261" s="233"/>
      <c r="E261" s="229"/>
      <c r="F261" s="229"/>
      <c r="G261" s="229"/>
      <c r="H261" s="229"/>
      <c r="I261" s="233"/>
      <c r="J261" s="229"/>
      <c r="K261" s="229"/>
      <c r="L261" s="229"/>
      <c r="M261" s="229"/>
      <c r="N261" s="229"/>
      <c r="O261" s="229"/>
      <c r="P261" s="229"/>
      <c r="Q261" s="229"/>
      <c r="R261" s="229"/>
      <c r="S261" s="229"/>
      <c r="T261" s="229"/>
      <c r="U261" s="229"/>
      <c r="V261" s="229"/>
      <c r="W261" s="229"/>
      <c r="X261" s="229"/>
      <c r="Y261" s="229"/>
      <c r="Z261" s="229"/>
    </row>
    <row r="262" spans="1:26" ht="25.5" customHeight="1">
      <c r="A262" s="229"/>
      <c r="B262" s="233"/>
      <c r="C262" s="233"/>
      <c r="D262" s="233"/>
      <c r="E262" s="229"/>
      <c r="F262" s="229"/>
      <c r="G262" s="229"/>
      <c r="H262" s="229"/>
      <c r="I262" s="233"/>
      <c r="J262" s="229"/>
      <c r="K262" s="229"/>
      <c r="L262" s="229"/>
      <c r="M262" s="229"/>
      <c r="N262" s="229"/>
      <c r="O262" s="229"/>
      <c r="P262" s="229"/>
      <c r="Q262" s="229"/>
      <c r="R262" s="229"/>
      <c r="S262" s="229"/>
      <c r="T262" s="229"/>
      <c r="U262" s="229"/>
      <c r="V262" s="229"/>
      <c r="W262" s="229"/>
      <c r="X262" s="229"/>
      <c r="Y262" s="229"/>
      <c r="Z262" s="229"/>
    </row>
    <row r="263" spans="1:26" ht="25.5" customHeight="1">
      <c r="A263" s="229"/>
      <c r="B263" s="233"/>
      <c r="C263" s="233"/>
      <c r="D263" s="233"/>
      <c r="E263" s="229"/>
      <c r="F263" s="229"/>
      <c r="G263" s="229"/>
      <c r="H263" s="229"/>
      <c r="I263" s="233"/>
      <c r="J263" s="229"/>
      <c r="K263" s="229"/>
      <c r="L263" s="229"/>
      <c r="M263" s="229"/>
      <c r="N263" s="229"/>
      <c r="O263" s="229"/>
      <c r="P263" s="229"/>
      <c r="Q263" s="229"/>
      <c r="R263" s="229"/>
      <c r="S263" s="229"/>
      <c r="T263" s="229"/>
      <c r="U263" s="229"/>
      <c r="V263" s="229"/>
      <c r="W263" s="229"/>
      <c r="X263" s="229"/>
      <c r="Y263" s="229"/>
      <c r="Z263" s="229"/>
    </row>
    <row r="264" spans="1:26" ht="25.5" customHeight="1">
      <c r="A264" s="229"/>
      <c r="B264" s="233"/>
      <c r="C264" s="233"/>
      <c r="D264" s="233"/>
      <c r="E264" s="229"/>
      <c r="F264" s="229"/>
      <c r="G264" s="229"/>
      <c r="H264" s="229"/>
      <c r="I264" s="233"/>
      <c r="J264" s="229"/>
      <c r="K264" s="229"/>
      <c r="L264" s="229"/>
      <c r="M264" s="229"/>
      <c r="N264" s="229"/>
      <c r="O264" s="229"/>
      <c r="P264" s="229"/>
      <c r="Q264" s="229"/>
      <c r="R264" s="229"/>
      <c r="S264" s="229"/>
      <c r="T264" s="229"/>
      <c r="U264" s="229"/>
      <c r="V264" s="229"/>
      <c r="W264" s="229"/>
      <c r="X264" s="229"/>
      <c r="Y264" s="229"/>
      <c r="Z264" s="229"/>
    </row>
    <row r="265" spans="1:26" ht="25.5" customHeight="1">
      <c r="A265" s="229"/>
      <c r="B265" s="233"/>
      <c r="C265" s="233"/>
      <c r="D265" s="233"/>
      <c r="E265" s="229"/>
      <c r="F265" s="229"/>
      <c r="G265" s="229"/>
      <c r="H265" s="229"/>
      <c r="I265" s="233"/>
      <c r="J265" s="229"/>
      <c r="K265" s="229"/>
      <c r="L265" s="229"/>
      <c r="M265" s="229"/>
      <c r="N265" s="229"/>
      <c r="O265" s="229"/>
      <c r="P265" s="229"/>
      <c r="Q265" s="229"/>
      <c r="R265" s="229"/>
      <c r="S265" s="229"/>
      <c r="T265" s="229"/>
      <c r="U265" s="229"/>
      <c r="V265" s="229"/>
      <c r="W265" s="229"/>
      <c r="X265" s="229"/>
      <c r="Y265" s="229"/>
      <c r="Z265" s="229"/>
    </row>
    <row r="266" spans="1:26" ht="25.5" customHeight="1">
      <c r="A266" s="229"/>
      <c r="B266" s="233"/>
      <c r="C266" s="233"/>
      <c r="D266" s="233"/>
      <c r="E266" s="229"/>
      <c r="F266" s="229"/>
      <c r="G266" s="229"/>
      <c r="H266" s="229"/>
      <c r="I266" s="233"/>
      <c r="J266" s="229"/>
      <c r="K266" s="229"/>
      <c r="L266" s="229"/>
      <c r="M266" s="229"/>
      <c r="N266" s="229"/>
      <c r="O266" s="229"/>
      <c r="P266" s="229"/>
      <c r="Q266" s="229"/>
      <c r="R266" s="229"/>
      <c r="S266" s="229"/>
      <c r="T266" s="229"/>
      <c r="U266" s="229"/>
      <c r="V266" s="229"/>
      <c r="W266" s="229"/>
      <c r="X266" s="229"/>
      <c r="Y266" s="229"/>
      <c r="Z266" s="229"/>
    </row>
    <row r="267" spans="1:26" ht="25.5" customHeight="1">
      <c r="A267" s="229"/>
      <c r="B267" s="233"/>
      <c r="C267" s="233"/>
      <c r="D267" s="233"/>
      <c r="E267" s="229"/>
      <c r="F267" s="229"/>
      <c r="G267" s="229"/>
      <c r="H267" s="229"/>
      <c r="I267" s="233"/>
      <c r="J267" s="229"/>
      <c r="K267" s="229"/>
      <c r="L267" s="229"/>
      <c r="M267" s="229"/>
      <c r="N267" s="229"/>
      <c r="O267" s="229"/>
      <c r="P267" s="229"/>
      <c r="Q267" s="229"/>
      <c r="R267" s="229"/>
      <c r="S267" s="229"/>
      <c r="T267" s="229"/>
      <c r="U267" s="229"/>
      <c r="V267" s="229"/>
      <c r="W267" s="229"/>
      <c r="X267" s="229"/>
      <c r="Y267" s="229"/>
      <c r="Z267" s="229"/>
    </row>
    <row r="268" spans="1:26" ht="25.5" customHeight="1">
      <c r="A268" s="229"/>
      <c r="B268" s="233"/>
      <c r="C268" s="233"/>
      <c r="D268" s="233"/>
      <c r="E268" s="229"/>
      <c r="F268" s="229"/>
      <c r="G268" s="229"/>
      <c r="H268" s="229"/>
      <c r="I268" s="233"/>
      <c r="J268" s="229"/>
      <c r="K268" s="229"/>
      <c r="L268" s="229"/>
      <c r="M268" s="229"/>
      <c r="N268" s="229"/>
      <c r="O268" s="229"/>
      <c r="P268" s="229"/>
      <c r="Q268" s="229"/>
      <c r="R268" s="229"/>
      <c r="S268" s="229"/>
      <c r="T268" s="229"/>
      <c r="U268" s="229"/>
      <c r="V268" s="229"/>
      <c r="W268" s="229"/>
      <c r="X268" s="229"/>
      <c r="Y268" s="229"/>
      <c r="Z268" s="229"/>
    </row>
    <row r="269" spans="1:26" ht="25.5" customHeight="1">
      <c r="A269" s="229"/>
      <c r="B269" s="233"/>
      <c r="C269" s="233"/>
      <c r="D269" s="233"/>
      <c r="E269" s="229"/>
      <c r="F269" s="229"/>
      <c r="G269" s="229"/>
      <c r="H269" s="229"/>
      <c r="I269" s="233"/>
      <c r="J269" s="229"/>
      <c r="K269" s="229"/>
      <c r="L269" s="229"/>
      <c r="M269" s="229"/>
      <c r="N269" s="229"/>
      <c r="O269" s="229"/>
      <c r="P269" s="229"/>
      <c r="Q269" s="229"/>
      <c r="R269" s="229"/>
      <c r="S269" s="229"/>
      <c r="T269" s="229"/>
      <c r="U269" s="229"/>
      <c r="V269" s="229"/>
      <c r="W269" s="229"/>
      <c r="X269" s="229"/>
      <c r="Y269" s="229"/>
      <c r="Z269" s="229"/>
    </row>
    <row r="270" spans="1:26" ht="25.5" customHeight="1">
      <c r="A270" s="229"/>
      <c r="B270" s="233"/>
      <c r="C270" s="233"/>
      <c r="D270" s="233"/>
      <c r="E270" s="229"/>
      <c r="F270" s="229"/>
      <c r="G270" s="229"/>
      <c r="H270" s="229"/>
      <c r="I270" s="233"/>
      <c r="J270" s="229"/>
      <c r="K270" s="229"/>
      <c r="L270" s="229"/>
      <c r="M270" s="229"/>
      <c r="N270" s="229"/>
      <c r="O270" s="229"/>
      <c r="P270" s="229"/>
      <c r="Q270" s="229"/>
      <c r="R270" s="229"/>
      <c r="S270" s="229"/>
      <c r="T270" s="229"/>
      <c r="U270" s="229"/>
      <c r="V270" s="229"/>
      <c r="W270" s="229"/>
      <c r="X270" s="229"/>
      <c r="Y270" s="229"/>
      <c r="Z270" s="229"/>
    </row>
    <row r="271" spans="1:26" ht="25.5" customHeight="1">
      <c r="A271" s="229"/>
      <c r="B271" s="233"/>
      <c r="C271" s="233"/>
      <c r="D271" s="233"/>
      <c r="E271" s="229"/>
      <c r="F271" s="229"/>
      <c r="G271" s="229"/>
      <c r="H271" s="229"/>
      <c r="I271" s="233"/>
      <c r="J271" s="229"/>
      <c r="K271" s="229"/>
      <c r="L271" s="229"/>
      <c r="M271" s="229"/>
      <c r="N271" s="229"/>
      <c r="O271" s="229"/>
      <c r="P271" s="229"/>
      <c r="Q271" s="229"/>
      <c r="R271" s="229"/>
      <c r="S271" s="229"/>
      <c r="T271" s="229"/>
      <c r="U271" s="229"/>
      <c r="V271" s="229"/>
      <c r="W271" s="229"/>
      <c r="X271" s="229"/>
      <c r="Y271" s="229"/>
      <c r="Z271" s="229"/>
    </row>
    <row r="272" spans="1:26" ht="25.5" customHeight="1">
      <c r="A272" s="229"/>
      <c r="B272" s="233"/>
      <c r="C272" s="233"/>
      <c r="D272" s="233"/>
      <c r="E272" s="229"/>
      <c r="F272" s="229"/>
      <c r="G272" s="229"/>
      <c r="H272" s="229"/>
      <c r="I272" s="233"/>
      <c r="J272" s="229"/>
      <c r="K272" s="229"/>
      <c r="L272" s="229"/>
      <c r="M272" s="229"/>
      <c r="N272" s="229"/>
      <c r="O272" s="229"/>
      <c r="P272" s="229"/>
      <c r="Q272" s="229"/>
      <c r="R272" s="229"/>
      <c r="S272" s="229"/>
      <c r="T272" s="229"/>
      <c r="U272" s="229"/>
      <c r="V272" s="229"/>
      <c r="W272" s="229"/>
      <c r="X272" s="229"/>
      <c r="Y272" s="229"/>
      <c r="Z272" s="229"/>
    </row>
    <row r="273" spans="1:26" ht="25.5" customHeight="1">
      <c r="A273" s="229"/>
      <c r="B273" s="233"/>
      <c r="C273" s="233"/>
      <c r="D273" s="233"/>
      <c r="E273" s="229"/>
      <c r="F273" s="229"/>
      <c r="G273" s="229"/>
      <c r="H273" s="229"/>
      <c r="I273" s="233"/>
      <c r="J273" s="229"/>
      <c r="K273" s="229"/>
      <c r="L273" s="229"/>
      <c r="M273" s="229"/>
      <c r="N273" s="229"/>
      <c r="O273" s="229"/>
      <c r="P273" s="229"/>
      <c r="Q273" s="229"/>
      <c r="R273" s="229"/>
      <c r="S273" s="229"/>
      <c r="T273" s="229"/>
      <c r="U273" s="229"/>
      <c r="V273" s="229"/>
      <c r="W273" s="229"/>
      <c r="X273" s="229"/>
      <c r="Y273" s="229"/>
      <c r="Z273" s="229"/>
    </row>
    <row r="274" spans="1:26" ht="25.5" customHeight="1">
      <c r="A274" s="229"/>
      <c r="B274" s="233"/>
      <c r="C274" s="233"/>
      <c r="D274" s="233"/>
      <c r="E274" s="229"/>
      <c r="F274" s="229"/>
      <c r="G274" s="229"/>
      <c r="H274" s="229"/>
      <c r="I274" s="233"/>
      <c r="J274" s="229"/>
      <c r="K274" s="229"/>
      <c r="L274" s="229"/>
      <c r="M274" s="229"/>
      <c r="N274" s="229"/>
      <c r="O274" s="229"/>
      <c r="P274" s="229"/>
      <c r="Q274" s="229"/>
      <c r="R274" s="229"/>
      <c r="S274" s="229"/>
      <c r="T274" s="229"/>
      <c r="U274" s="229"/>
      <c r="V274" s="229"/>
      <c r="W274" s="229"/>
      <c r="X274" s="229"/>
      <c r="Y274" s="229"/>
      <c r="Z274" s="229"/>
    </row>
    <row r="275" spans="1:26" ht="25.5" customHeight="1">
      <c r="A275" s="229"/>
      <c r="B275" s="233"/>
      <c r="C275" s="233"/>
      <c r="D275" s="233"/>
      <c r="E275" s="229"/>
      <c r="F275" s="229"/>
      <c r="G275" s="229"/>
      <c r="H275" s="229"/>
      <c r="I275" s="233"/>
      <c r="J275" s="229"/>
      <c r="K275" s="229"/>
      <c r="L275" s="229"/>
      <c r="M275" s="229"/>
      <c r="N275" s="229"/>
      <c r="O275" s="229"/>
      <c r="P275" s="229"/>
      <c r="Q275" s="229"/>
      <c r="R275" s="229"/>
      <c r="S275" s="229"/>
      <c r="T275" s="229"/>
      <c r="U275" s="229"/>
      <c r="V275" s="229"/>
      <c r="W275" s="229"/>
      <c r="X275" s="229"/>
      <c r="Y275" s="229"/>
      <c r="Z275" s="229"/>
    </row>
    <row r="276" spans="1:26" ht="25.5" customHeight="1">
      <c r="A276" s="229"/>
      <c r="B276" s="233"/>
      <c r="C276" s="233"/>
      <c r="D276" s="233"/>
      <c r="E276" s="229"/>
      <c r="F276" s="229"/>
      <c r="G276" s="229"/>
      <c r="H276" s="229"/>
      <c r="I276" s="233"/>
      <c r="J276" s="229"/>
      <c r="K276" s="229"/>
      <c r="L276" s="229"/>
      <c r="M276" s="229"/>
      <c r="N276" s="229"/>
      <c r="O276" s="229"/>
      <c r="P276" s="229"/>
      <c r="Q276" s="229"/>
      <c r="R276" s="229"/>
      <c r="S276" s="229"/>
      <c r="T276" s="229"/>
      <c r="U276" s="229"/>
      <c r="V276" s="229"/>
      <c r="W276" s="229"/>
      <c r="X276" s="229"/>
      <c r="Y276" s="229"/>
      <c r="Z276" s="229"/>
    </row>
    <row r="277" spans="1:26" ht="25.5" customHeight="1">
      <c r="A277" s="229"/>
      <c r="B277" s="233"/>
      <c r="C277" s="233"/>
      <c r="D277" s="233"/>
      <c r="E277" s="229"/>
      <c r="F277" s="229"/>
      <c r="G277" s="229"/>
      <c r="H277" s="229"/>
      <c r="I277" s="233"/>
      <c r="J277" s="229"/>
      <c r="K277" s="229"/>
      <c r="L277" s="229"/>
      <c r="M277" s="229"/>
      <c r="N277" s="229"/>
      <c r="O277" s="229"/>
      <c r="P277" s="229"/>
      <c r="Q277" s="229"/>
      <c r="R277" s="229"/>
      <c r="S277" s="229"/>
      <c r="T277" s="229"/>
      <c r="U277" s="229"/>
      <c r="V277" s="229"/>
      <c r="W277" s="229"/>
      <c r="X277" s="229"/>
      <c r="Y277" s="229"/>
      <c r="Z277" s="229"/>
    </row>
    <row r="278" spans="1:26" ht="25.5" customHeight="1">
      <c r="A278" s="229"/>
      <c r="B278" s="233"/>
      <c r="C278" s="233"/>
      <c r="D278" s="233"/>
      <c r="E278" s="229"/>
      <c r="F278" s="229"/>
      <c r="G278" s="229"/>
      <c r="H278" s="229"/>
      <c r="I278" s="233"/>
      <c r="J278" s="229"/>
      <c r="K278" s="229"/>
      <c r="L278" s="229"/>
      <c r="M278" s="229"/>
      <c r="N278" s="229"/>
      <c r="O278" s="229"/>
      <c r="P278" s="229"/>
      <c r="Q278" s="229"/>
      <c r="R278" s="229"/>
      <c r="S278" s="229"/>
      <c r="T278" s="229"/>
      <c r="U278" s="229"/>
      <c r="V278" s="229"/>
      <c r="W278" s="229"/>
      <c r="X278" s="229"/>
      <c r="Y278" s="229"/>
      <c r="Z278" s="229"/>
    </row>
    <row r="279" spans="1:26" ht="25.5" customHeight="1">
      <c r="A279" s="229"/>
      <c r="B279" s="233"/>
      <c r="C279" s="233"/>
      <c r="D279" s="233"/>
      <c r="E279" s="229"/>
      <c r="F279" s="229"/>
      <c r="G279" s="229"/>
      <c r="H279" s="229"/>
      <c r="I279" s="233"/>
      <c r="J279" s="229"/>
      <c r="K279" s="229"/>
      <c r="L279" s="229"/>
      <c r="M279" s="229"/>
      <c r="N279" s="229"/>
      <c r="O279" s="229"/>
      <c r="P279" s="229"/>
      <c r="Q279" s="229"/>
      <c r="R279" s="229"/>
      <c r="S279" s="229"/>
      <c r="T279" s="229"/>
      <c r="U279" s="229"/>
      <c r="V279" s="229"/>
      <c r="W279" s="229"/>
      <c r="X279" s="229"/>
      <c r="Y279" s="229"/>
      <c r="Z279" s="229"/>
    </row>
    <row r="280" spans="1:26" ht="25.5" customHeight="1">
      <c r="A280" s="229"/>
      <c r="B280" s="233"/>
      <c r="C280" s="233"/>
      <c r="D280" s="233"/>
      <c r="E280" s="229"/>
      <c r="F280" s="229"/>
      <c r="G280" s="229"/>
      <c r="H280" s="229"/>
      <c r="I280" s="233"/>
      <c r="J280" s="229"/>
      <c r="K280" s="229"/>
      <c r="L280" s="229"/>
      <c r="M280" s="229"/>
      <c r="N280" s="229"/>
      <c r="O280" s="229"/>
      <c r="P280" s="229"/>
      <c r="Q280" s="229"/>
      <c r="R280" s="229"/>
      <c r="S280" s="229"/>
      <c r="T280" s="229"/>
      <c r="U280" s="229"/>
      <c r="V280" s="229"/>
      <c r="W280" s="229"/>
      <c r="X280" s="229"/>
      <c r="Y280" s="229"/>
      <c r="Z280" s="229"/>
    </row>
    <row r="281" spans="1:26" ht="25.5" customHeight="1">
      <c r="A281" s="229"/>
      <c r="B281" s="233"/>
      <c r="C281" s="233"/>
      <c r="D281" s="233"/>
      <c r="E281" s="229"/>
      <c r="F281" s="229"/>
      <c r="G281" s="229"/>
      <c r="H281" s="229"/>
      <c r="I281" s="233"/>
      <c r="J281" s="229"/>
      <c r="K281" s="229"/>
      <c r="L281" s="229"/>
      <c r="M281" s="229"/>
      <c r="N281" s="229"/>
      <c r="O281" s="229"/>
      <c r="P281" s="229"/>
      <c r="Q281" s="229"/>
      <c r="R281" s="229"/>
      <c r="S281" s="229"/>
      <c r="T281" s="229"/>
      <c r="U281" s="229"/>
      <c r="V281" s="229"/>
      <c r="W281" s="229"/>
      <c r="X281" s="229"/>
      <c r="Y281" s="229"/>
      <c r="Z281" s="229"/>
    </row>
    <row r="282" spans="1:26" ht="25.5" customHeight="1">
      <c r="A282" s="229"/>
      <c r="B282" s="233"/>
      <c r="C282" s="233"/>
      <c r="D282" s="233"/>
      <c r="E282" s="229"/>
      <c r="F282" s="229"/>
      <c r="G282" s="229"/>
      <c r="H282" s="229"/>
      <c r="I282" s="233"/>
      <c r="J282" s="229"/>
      <c r="K282" s="229"/>
      <c r="L282" s="229"/>
      <c r="M282" s="229"/>
      <c r="N282" s="229"/>
      <c r="O282" s="229"/>
      <c r="P282" s="229"/>
      <c r="Q282" s="229"/>
      <c r="R282" s="229"/>
      <c r="S282" s="229"/>
      <c r="T282" s="229"/>
      <c r="U282" s="229"/>
      <c r="V282" s="229"/>
      <c r="W282" s="229"/>
      <c r="X282" s="229"/>
      <c r="Y282" s="229"/>
      <c r="Z282" s="229"/>
    </row>
    <row r="283" spans="1:26" ht="25.5" customHeight="1">
      <c r="A283" s="229"/>
      <c r="B283" s="233"/>
      <c r="C283" s="233"/>
      <c r="D283" s="233"/>
      <c r="E283" s="229"/>
      <c r="F283" s="229"/>
      <c r="G283" s="229"/>
      <c r="H283" s="229"/>
      <c r="I283" s="233"/>
      <c r="J283" s="229"/>
      <c r="K283" s="229"/>
      <c r="L283" s="229"/>
      <c r="M283" s="229"/>
      <c r="N283" s="229"/>
      <c r="O283" s="229"/>
      <c r="P283" s="229"/>
      <c r="Q283" s="229"/>
      <c r="R283" s="229"/>
      <c r="S283" s="229"/>
      <c r="T283" s="229"/>
      <c r="U283" s="229"/>
      <c r="V283" s="229"/>
      <c r="W283" s="229"/>
      <c r="X283" s="229"/>
      <c r="Y283" s="229"/>
      <c r="Z283" s="229"/>
    </row>
    <row r="284" spans="1:26" ht="25.5" customHeight="1">
      <c r="A284" s="229"/>
      <c r="B284" s="233"/>
      <c r="C284" s="233"/>
      <c r="D284" s="233"/>
      <c r="E284" s="229"/>
      <c r="F284" s="229"/>
      <c r="G284" s="229"/>
      <c r="H284" s="229"/>
      <c r="I284" s="233"/>
      <c r="J284" s="229"/>
      <c r="K284" s="229"/>
      <c r="L284" s="229"/>
      <c r="M284" s="229"/>
      <c r="N284" s="229"/>
      <c r="O284" s="229"/>
      <c r="P284" s="229"/>
      <c r="Q284" s="229"/>
      <c r="R284" s="229"/>
      <c r="S284" s="229"/>
      <c r="T284" s="229"/>
      <c r="U284" s="229"/>
      <c r="V284" s="229"/>
      <c r="W284" s="229"/>
      <c r="X284" s="229"/>
      <c r="Y284" s="229"/>
      <c r="Z284" s="229"/>
    </row>
    <row r="285" spans="1:26" ht="25.5" customHeight="1">
      <c r="A285" s="229"/>
      <c r="B285" s="233"/>
      <c r="C285" s="233"/>
      <c r="D285" s="233"/>
      <c r="E285" s="229"/>
      <c r="F285" s="229"/>
      <c r="G285" s="229"/>
      <c r="H285" s="229"/>
      <c r="I285" s="233"/>
      <c r="J285" s="229"/>
      <c r="K285" s="229"/>
      <c r="L285" s="229"/>
      <c r="M285" s="229"/>
      <c r="N285" s="229"/>
      <c r="O285" s="229"/>
      <c r="P285" s="229"/>
      <c r="Q285" s="229"/>
      <c r="R285" s="229"/>
      <c r="S285" s="229"/>
      <c r="T285" s="229"/>
      <c r="U285" s="229"/>
      <c r="V285" s="229"/>
      <c r="W285" s="229"/>
      <c r="X285" s="229"/>
      <c r="Y285" s="229"/>
      <c r="Z285" s="229"/>
    </row>
    <row r="286" spans="1:26" ht="25.5" customHeight="1">
      <c r="A286" s="229"/>
      <c r="B286" s="233"/>
      <c r="C286" s="233"/>
      <c r="D286" s="233"/>
      <c r="E286" s="229"/>
      <c r="F286" s="229"/>
      <c r="G286" s="229"/>
      <c r="H286" s="229"/>
      <c r="I286" s="233"/>
      <c r="J286" s="229"/>
      <c r="K286" s="229"/>
      <c r="L286" s="229"/>
      <c r="M286" s="229"/>
      <c r="N286" s="229"/>
      <c r="O286" s="229"/>
      <c r="P286" s="229"/>
      <c r="Q286" s="229"/>
      <c r="R286" s="229"/>
      <c r="S286" s="229"/>
      <c r="T286" s="229"/>
      <c r="U286" s="229"/>
      <c r="V286" s="229"/>
      <c r="W286" s="229"/>
      <c r="X286" s="229"/>
      <c r="Y286" s="229"/>
      <c r="Z286" s="229"/>
    </row>
    <row r="287" spans="1:26" ht="25.5" customHeight="1">
      <c r="A287" s="229"/>
      <c r="B287" s="233"/>
      <c r="C287" s="233"/>
      <c r="D287" s="233"/>
      <c r="E287" s="229"/>
      <c r="F287" s="229"/>
      <c r="G287" s="229"/>
      <c r="H287" s="229"/>
      <c r="I287" s="233"/>
      <c r="J287" s="229"/>
      <c r="K287" s="229"/>
      <c r="L287" s="229"/>
      <c r="M287" s="229"/>
      <c r="N287" s="229"/>
      <c r="O287" s="229"/>
      <c r="P287" s="229"/>
      <c r="Q287" s="229"/>
      <c r="R287" s="229"/>
      <c r="S287" s="229"/>
      <c r="T287" s="229"/>
      <c r="U287" s="229"/>
      <c r="V287" s="229"/>
      <c r="W287" s="229"/>
      <c r="X287" s="229"/>
      <c r="Y287" s="229"/>
      <c r="Z287" s="229"/>
    </row>
    <row r="288" spans="1:26" ht="25.5" customHeight="1">
      <c r="A288" s="229"/>
      <c r="B288" s="233"/>
      <c r="C288" s="233"/>
      <c r="D288" s="233"/>
      <c r="E288" s="229"/>
      <c r="F288" s="229"/>
      <c r="G288" s="229"/>
      <c r="H288" s="229"/>
      <c r="I288" s="233"/>
      <c r="J288" s="229"/>
      <c r="K288" s="229"/>
      <c r="L288" s="229"/>
      <c r="M288" s="229"/>
      <c r="N288" s="229"/>
      <c r="O288" s="229"/>
      <c r="P288" s="229"/>
      <c r="Q288" s="229"/>
      <c r="R288" s="229"/>
      <c r="S288" s="229"/>
      <c r="T288" s="229"/>
      <c r="U288" s="229"/>
      <c r="V288" s="229"/>
      <c r="W288" s="229"/>
      <c r="X288" s="229"/>
      <c r="Y288" s="229"/>
      <c r="Z288" s="229"/>
    </row>
    <row r="289" spans="1:26" ht="25.5" customHeight="1">
      <c r="A289" s="229"/>
      <c r="B289" s="233"/>
      <c r="C289" s="233"/>
      <c r="D289" s="233"/>
      <c r="E289" s="229"/>
      <c r="F289" s="229"/>
      <c r="G289" s="229"/>
      <c r="H289" s="229"/>
      <c r="I289" s="233"/>
      <c r="J289" s="229"/>
      <c r="K289" s="229"/>
      <c r="L289" s="229"/>
      <c r="M289" s="229"/>
      <c r="N289" s="229"/>
      <c r="O289" s="229"/>
      <c r="P289" s="229"/>
      <c r="Q289" s="229"/>
      <c r="R289" s="229"/>
      <c r="S289" s="229"/>
      <c r="T289" s="229"/>
      <c r="U289" s="229"/>
      <c r="V289" s="229"/>
      <c r="W289" s="229"/>
      <c r="X289" s="229"/>
      <c r="Y289" s="229"/>
      <c r="Z289" s="229"/>
    </row>
    <row r="290" spans="1:26" ht="25.5" customHeight="1">
      <c r="A290" s="229"/>
      <c r="B290" s="233"/>
      <c r="C290" s="233"/>
      <c r="D290" s="233"/>
      <c r="E290" s="229"/>
      <c r="F290" s="229"/>
      <c r="G290" s="229"/>
      <c r="H290" s="229"/>
      <c r="I290" s="233"/>
      <c r="J290" s="229"/>
      <c r="K290" s="229"/>
      <c r="L290" s="229"/>
      <c r="M290" s="229"/>
      <c r="N290" s="229"/>
      <c r="O290" s="229"/>
      <c r="P290" s="229"/>
      <c r="Q290" s="229"/>
      <c r="R290" s="229"/>
      <c r="S290" s="229"/>
      <c r="T290" s="229"/>
      <c r="U290" s="229"/>
      <c r="V290" s="229"/>
      <c r="W290" s="229"/>
      <c r="X290" s="229"/>
      <c r="Y290" s="229"/>
      <c r="Z290" s="229"/>
    </row>
    <row r="291" spans="1:26" ht="25.5" customHeight="1">
      <c r="A291" s="229"/>
      <c r="B291" s="233"/>
      <c r="C291" s="233"/>
      <c r="D291" s="233"/>
      <c r="E291" s="229"/>
      <c r="F291" s="229"/>
      <c r="G291" s="229"/>
      <c r="H291" s="229"/>
      <c r="I291" s="233"/>
      <c r="J291" s="229"/>
      <c r="K291" s="229"/>
      <c r="L291" s="229"/>
      <c r="M291" s="229"/>
      <c r="N291" s="229"/>
      <c r="O291" s="229"/>
      <c r="P291" s="229"/>
      <c r="Q291" s="229"/>
      <c r="R291" s="229"/>
      <c r="S291" s="229"/>
      <c r="T291" s="229"/>
      <c r="U291" s="229"/>
      <c r="V291" s="229"/>
      <c r="W291" s="229"/>
      <c r="X291" s="229"/>
      <c r="Y291" s="229"/>
      <c r="Z291" s="229"/>
    </row>
    <row r="292" spans="1:26" ht="25.5" customHeight="1">
      <c r="A292" s="229"/>
      <c r="B292" s="233"/>
      <c r="C292" s="233"/>
      <c r="D292" s="233"/>
      <c r="E292" s="229"/>
      <c r="F292" s="229"/>
      <c r="G292" s="229"/>
      <c r="H292" s="229"/>
      <c r="I292" s="233"/>
      <c r="J292" s="229"/>
      <c r="K292" s="229"/>
      <c r="L292" s="229"/>
      <c r="M292" s="229"/>
      <c r="N292" s="229"/>
      <c r="O292" s="229"/>
      <c r="P292" s="229"/>
      <c r="Q292" s="229"/>
      <c r="R292" s="229"/>
      <c r="S292" s="229"/>
      <c r="T292" s="229"/>
      <c r="U292" s="229"/>
      <c r="V292" s="229"/>
      <c r="W292" s="229"/>
      <c r="X292" s="229"/>
      <c r="Y292" s="229"/>
      <c r="Z292" s="229"/>
    </row>
    <row r="293" spans="1:26" ht="25.5" customHeight="1">
      <c r="A293" s="229"/>
      <c r="B293" s="233"/>
      <c r="C293" s="233"/>
      <c r="D293" s="233"/>
      <c r="E293" s="229"/>
      <c r="F293" s="229"/>
      <c r="G293" s="229"/>
      <c r="H293" s="229"/>
      <c r="I293" s="233"/>
      <c r="J293" s="229"/>
      <c r="K293" s="229"/>
      <c r="L293" s="229"/>
      <c r="M293" s="229"/>
      <c r="N293" s="229"/>
      <c r="O293" s="229"/>
      <c r="P293" s="229"/>
      <c r="Q293" s="229"/>
      <c r="R293" s="229"/>
      <c r="S293" s="229"/>
      <c r="T293" s="229"/>
      <c r="U293" s="229"/>
      <c r="V293" s="229"/>
      <c r="W293" s="229"/>
      <c r="X293" s="229"/>
      <c r="Y293" s="229"/>
      <c r="Z293" s="229"/>
    </row>
    <row r="294" spans="1:26" ht="25.5" customHeight="1">
      <c r="A294" s="229"/>
      <c r="B294" s="233"/>
      <c r="C294" s="233"/>
      <c r="D294" s="233"/>
      <c r="E294" s="229"/>
      <c r="F294" s="229"/>
      <c r="G294" s="229"/>
      <c r="H294" s="229"/>
      <c r="I294" s="233"/>
      <c r="J294" s="229"/>
      <c r="K294" s="229"/>
      <c r="L294" s="229"/>
      <c r="M294" s="229"/>
      <c r="N294" s="229"/>
      <c r="O294" s="229"/>
      <c r="P294" s="229"/>
      <c r="Q294" s="229"/>
      <c r="R294" s="229"/>
      <c r="S294" s="229"/>
      <c r="T294" s="229"/>
      <c r="U294" s="229"/>
      <c r="V294" s="229"/>
      <c r="W294" s="229"/>
      <c r="X294" s="229"/>
      <c r="Y294" s="229"/>
      <c r="Z294" s="229"/>
    </row>
    <row r="295" spans="1:26" ht="25.5" customHeight="1">
      <c r="A295" s="229"/>
      <c r="B295" s="233"/>
      <c r="C295" s="233"/>
      <c r="D295" s="233"/>
      <c r="E295" s="229"/>
      <c r="F295" s="229"/>
      <c r="G295" s="229"/>
      <c r="H295" s="229"/>
      <c r="I295" s="233"/>
      <c r="J295" s="229"/>
      <c r="K295" s="229"/>
      <c r="L295" s="229"/>
      <c r="M295" s="229"/>
      <c r="N295" s="229"/>
      <c r="O295" s="229"/>
      <c r="P295" s="229"/>
      <c r="Q295" s="229"/>
      <c r="R295" s="229"/>
      <c r="S295" s="229"/>
      <c r="T295" s="229"/>
      <c r="U295" s="229"/>
      <c r="V295" s="229"/>
      <c r="W295" s="229"/>
      <c r="X295" s="229"/>
      <c r="Y295" s="229"/>
      <c r="Z295" s="229"/>
    </row>
    <row r="296" spans="1:26" ht="25.5" customHeight="1">
      <c r="A296" s="229"/>
      <c r="B296" s="233"/>
      <c r="C296" s="233"/>
      <c r="D296" s="233"/>
      <c r="E296" s="229"/>
      <c r="F296" s="229"/>
      <c r="G296" s="229"/>
      <c r="H296" s="229"/>
      <c r="I296" s="233"/>
      <c r="J296" s="229"/>
      <c r="K296" s="229"/>
      <c r="L296" s="229"/>
      <c r="M296" s="229"/>
      <c r="N296" s="229"/>
      <c r="O296" s="229"/>
      <c r="P296" s="229"/>
      <c r="Q296" s="229"/>
      <c r="R296" s="229"/>
      <c r="S296" s="229"/>
      <c r="T296" s="229"/>
      <c r="U296" s="229"/>
      <c r="V296" s="229"/>
      <c r="W296" s="229"/>
      <c r="X296" s="229"/>
      <c r="Y296" s="229"/>
      <c r="Z296" s="229"/>
    </row>
    <row r="297" spans="1:26" ht="25.5" customHeight="1">
      <c r="A297" s="229"/>
      <c r="B297" s="233"/>
      <c r="C297" s="233"/>
      <c r="D297" s="233"/>
      <c r="E297" s="229"/>
      <c r="F297" s="229"/>
      <c r="G297" s="229"/>
      <c r="H297" s="229"/>
      <c r="I297" s="233"/>
      <c r="J297" s="229"/>
      <c r="K297" s="229"/>
      <c r="L297" s="229"/>
      <c r="M297" s="229"/>
      <c r="N297" s="229"/>
      <c r="O297" s="229"/>
      <c r="P297" s="229"/>
      <c r="Q297" s="229"/>
      <c r="R297" s="229"/>
      <c r="S297" s="229"/>
      <c r="T297" s="229"/>
      <c r="U297" s="229"/>
      <c r="V297" s="229"/>
      <c r="W297" s="229"/>
      <c r="X297" s="229"/>
      <c r="Y297" s="229"/>
      <c r="Z297" s="229"/>
    </row>
    <row r="298" spans="1:26" ht="25.5" customHeight="1">
      <c r="A298" s="229"/>
      <c r="B298" s="233"/>
      <c r="C298" s="233"/>
      <c r="D298" s="233"/>
      <c r="E298" s="229"/>
      <c r="F298" s="229"/>
      <c r="G298" s="229"/>
      <c r="H298" s="229"/>
      <c r="I298" s="233"/>
      <c r="J298" s="229"/>
      <c r="K298" s="229"/>
      <c r="L298" s="229"/>
      <c r="M298" s="229"/>
      <c r="N298" s="229"/>
      <c r="O298" s="229"/>
      <c r="P298" s="229"/>
      <c r="Q298" s="229"/>
      <c r="R298" s="229"/>
      <c r="S298" s="229"/>
      <c r="T298" s="229"/>
      <c r="U298" s="229"/>
      <c r="V298" s="229"/>
      <c r="W298" s="229"/>
      <c r="X298" s="229"/>
      <c r="Y298" s="229"/>
      <c r="Z298" s="229"/>
    </row>
    <row r="299" spans="1:26" ht="25.5" customHeight="1">
      <c r="A299" s="229"/>
      <c r="B299" s="233"/>
      <c r="C299" s="233"/>
      <c r="D299" s="233"/>
      <c r="E299" s="229"/>
      <c r="F299" s="229"/>
      <c r="G299" s="229"/>
      <c r="H299" s="229"/>
      <c r="I299" s="233"/>
      <c r="J299" s="229"/>
      <c r="K299" s="229"/>
      <c r="L299" s="229"/>
      <c r="M299" s="229"/>
      <c r="N299" s="229"/>
      <c r="O299" s="229"/>
      <c r="P299" s="229"/>
      <c r="Q299" s="229"/>
      <c r="R299" s="229"/>
      <c r="S299" s="229"/>
      <c r="T299" s="229"/>
      <c r="U299" s="229"/>
      <c r="V299" s="229"/>
      <c r="W299" s="229"/>
      <c r="X299" s="229"/>
      <c r="Y299" s="229"/>
      <c r="Z299" s="229"/>
    </row>
    <row r="300" spans="1:26" ht="25.5" customHeight="1">
      <c r="A300" s="229"/>
      <c r="B300" s="233"/>
      <c r="C300" s="233"/>
      <c r="D300" s="233"/>
      <c r="E300" s="229"/>
      <c r="F300" s="229"/>
      <c r="G300" s="229"/>
      <c r="H300" s="229"/>
      <c r="I300" s="233"/>
      <c r="J300" s="229"/>
      <c r="K300" s="229"/>
      <c r="L300" s="229"/>
      <c r="M300" s="229"/>
      <c r="N300" s="229"/>
      <c r="O300" s="229"/>
      <c r="P300" s="229"/>
      <c r="Q300" s="229"/>
      <c r="R300" s="229"/>
      <c r="S300" s="229"/>
      <c r="T300" s="229"/>
      <c r="U300" s="229"/>
      <c r="V300" s="229"/>
      <c r="W300" s="229"/>
      <c r="X300" s="229"/>
      <c r="Y300" s="229"/>
      <c r="Z300" s="229"/>
    </row>
    <row r="301" spans="1:26" ht="25.5" customHeight="1">
      <c r="A301" s="229"/>
      <c r="B301" s="233"/>
      <c r="C301" s="233"/>
      <c r="D301" s="233"/>
      <c r="E301" s="229"/>
      <c r="F301" s="229"/>
      <c r="G301" s="229"/>
      <c r="H301" s="229"/>
      <c r="I301" s="233"/>
      <c r="J301" s="229"/>
      <c r="K301" s="229"/>
      <c r="L301" s="229"/>
      <c r="M301" s="229"/>
      <c r="N301" s="229"/>
      <c r="O301" s="229"/>
      <c r="P301" s="229"/>
      <c r="Q301" s="229"/>
      <c r="R301" s="229"/>
      <c r="S301" s="229"/>
      <c r="T301" s="229"/>
      <c r="U301" s="229"/>
      <c r="V301" s="229"/>
      <c r="W301" s="229"/>
      <c r="X301" s="229"/>
      <c r="Y301" s="229"/>
      <c r="Z301" s="229"/>
    </row>
    <row r="302" spans="1:26" ht="25.5" customHeight="1">
      <c r="A302" s="229"/>
      <c r="B302" s="233"/>
      <c r="C302" s="233"/>
      <c r="D302" s="233"/>
      <c r="E302" s="229"/>
      <c r="F302" s="229"/>
      <c r="G302" s="229"/>
      <c r="H302" s="229"/>
      <c r="I302" s="233"/>
      <c r="J302" s="229"/>
      <c r="K302" s="229"/>
      <c r="L302" s="229"/>
      <c r="M302" s="229"/>
      <c r="N302" s="229"/>
      <c r="O302" s="229"/>
      <c r="P302" s="229"/>
      <c r="Q302" s="229"/>
      <c r="R302" s="229"/>
      <c r="S302" s="229"/>
      <c r="T302" s="229"/>
      <c r="U302" s="229"/>
      <c r="V302" s="229"/>
      <c r="W302" s="229"/>
      <c r="X302" s="229"/>
      <c r="Y302" s="229"/>
      <c r="Z302" s="229"/>
    </row>
    <row r="303" spans="1:26" ht="25.5" customHeight="1">
      <c r="A303" s="229"/>
      <c r="B303" s="233"/>
      <c r="C303" s="233"/>
      <c r="D303" s="233"/>
      <c r="E303" s="229"/>
      <c r="F303" s="229"/>
      <c r="G303" s="229"/>
      <c r="H303" s="229"/>
      <c r="I303" s="233"/>
      <c r="J303" s="229"/>
      <c r="K303" s="229"/>
      <c r="L303" s="229"/>
      <c r="M303" s="229"/>
      <c r="N303" s="229"/>
      <c r="O303" s="229"/>
      <c r="P303" s="229"/>
      <c r="Q303" s="229"/>
      <c r="R303" s="229"/>
      <c r="S303" s="229"/>
      <c r="T303" s="229"/>
      <c r="U303" s="229"/>
      <c r="V303" s="229"/>
      <c r="W303" s="229"/>
      <c r="X303" s="229"/>
      <c r="Y303" s="229"/>
      <c r="Z303" s="229"/>
    </row>
    <row r="304" spans="1:26" ht="25.5" customHeight="1">
      <c r="A304" s="229"/>
      <c r="B304" s="233"/>
      <c r="C304" s="233"/>
      <c r="D304" s="233"/>
      <c r="E304" s="229"/>
      <c r="F304" s="229"/>
      <c r="G304" s="229"/>
      <c r="H304" s="229"/>
      <c r="I304" s="233"/>
      <c r="J304" s="229"/>
      <c r="K304" s="229"/>
      <c r="L304" s="229"/>
      <c r="M304" s="229"/>
      <c r="N304" s="229"/>
      <c r="O304" s="229"/>
      <c r="P304" s="229"/>
      <c r="Q304" s="229"/>
      <c r="R304" s="229"/>
      <c r="S304" s="229"/>
      <c r="T304" s="229"/>
      <c r="U304" s="229"/>
      <c r="V304" s="229"/>
      <c r="W304" s="229"/>
      <c r="X304" s="229"/>
      <c r="Y304" s="229"/>
      <c r="Z304" s="229"/>
    </row>
    <row r="305" spans="1:26" ht="25.5" customHeight="1">
      <c r="A305" s="229"/>
      <c r="B305" s="233"/>
      <c r="C305" s="233"/>
      <c r="D305" s="233"/>
      <c r="E305" s="229"/>
      <c r="F305" s="229"/>
      <c r="G305" s="229"/>
      <c r="H305" s="229"/>
      <c r="I305" s="233"/>
      <c r="J305" s="229"/>
      <c r="K305" s="229"/>
      <c r="L305" s="229"/>
      <c r="M305" s="229"/>
      <c r="N305" s="229"/>
      <c r="O305" s="229"/>
      <c r="P305" s="229"/>
      <c r="Q305" s="229"/>
      <c r="R305" s="229"/>
      <c r="S305" s="229"/>
      <c r="T305" s="229"/>
      <c r="U305" s="229"/>
      <c r="V305" s="229"/>
      <c r="W305" s="229"/>
      <c r="X305" s="229"/>
      <c r="Y305" s="229"/>
      <c r="Z305" s="229"/>
    </row>
    <row r="306" spans="1:26" ht="25.5" customHeight="1">
      <c r="A306" s="229"/>
      <c r="B306" s="233"/>
      <c r="C306" s="233"/>
      <c r="D306" s="233"/>
      <c r="E306" s="229"/>
      <c r="F306" s="229"/>
      <c r="G306" s="229"/>
      <c r="H306" s="229"/>
      <c r="I306" s="233"/>
      <c r="J306" s="229"/>
      <c r="K306" s="229"/>
      <c r="L306" s="229"/>
      <c r="M306" s="229"/>
      <c r="N306" s="229"/>
      <c r="O306" s="229"/>
      <c r="P306" s="229"/>
      <c r="Q306" s="229"/>
      <c r="R306" s="229"/>
      <c r="S306" s="229"/>
      <c r="T306" s="229"/>
      <c r="U306" s="229"/>
      <c r="V306" s="229"/>
      <c r="W306" s="229"/>
      <c r="X306" s="229"/>
      <c r="Y306" s="229"/>
      <c r="Z306" s="229"/>
    </row>
    <row r="307" spans="1:26" ht="25.5" customHeight="1">
      <c r="A307" s="229"/>
      <c r="B307" s="233"/>
      <c r="C307" s="233"/>
      <c r="D307" s="233"/>
      <c r="E307" s="229"/>
      <c r="F307" s="229"/>
      <c r="G307" s="229"/>
      <c r="H307" s="229"/>
      <c r="I307" s="233"/>
      <c r="J307" s="229"/>
      <c r="K307" s="229"/>
      <c r="L307" s="229"/>
      <c r="M307" s="229"/>
      <c r="N307" s="229"/>
      <c r="O307" s="229"/>
      <c r="P307" s="229"/>
      <c r="Q307" s="229"/>
      <c r="R307" s="229"/>
      <c r="S307" s="229"/>
      <c r="T307" s="229"/>
      <c r="U307" s="229"/>
      <c r="V307" s="229"/>
      <c r="W307" s="229"/>
      <c r="X307" s="229"/>
      <c r="Y307" s="229"/>
      <c r="Z307" s="229"/>
    </row>
    <row r="308" spans="1:26" ht="25.5" customHeight="1">
      <c r="A308" s="229"/>
      <c r="B308" s="233"/>
      <c r="C308" s="233"/>
      <c r="D308" s="233"/>
      <c r="E308" s="229"/>
      <c r="F308" s="229"/>
      <c r="G308" s="229"/>
      <c r="H308" s="229"/>
      <c r="I308" s="233"/>
      <c r="J308" s="229"/>
      <c r="K308" s="229"/>
      <c r="L308" s="229"/>
      <c r="M308" s="229"/>
      <c r="N308" s="229"/>
      <c r="O308" s="229"/>
      <c r="P308" s="229"/>
      <c r="Q308" s="229"/>
      <c r="R308" s="229"/>
      <c r="S308" s="229"/>
      <c r="T308" s="229"/>
      <c r="U308" s="229"/>
      <c r="V308" s="229"/>
      <c r="W308" s="229"/>
      <c r="X308" s="229"/>
      <c r="Y308" s="229"/>
      <c r="Z308" s="229"/>
    </row>
    <row r="309" spans="1:26" ht="25.5" customHeight="1">
      <c r="A309" s="229"/>
      <c r="B309" s="233"/>
      <c r="C309" s="233"/>
      <c r="D309" s="233"/>
      <c r="E309" s="229"/>
      <c r="F309" s="229"/>
      <c r="G309" s="229"/>
      <c r="H309" s="229"/>
      <c r="I309" s="233"/>
      <c r="J309" s="229"/>
      <c r="K309" s="229"/>
      <c r="L309" s="229"/>
      <c r="M309" s="229"/>
      <c r="N309" s="229"/>
      <c r="O309" s="229"/>
      <c r="P309" s="229"/>
      <c r="Q309" s="229"/>
      <c r="R309" s="229"/>
      <c r="S309" s="229"/>
      <c r="T309" s="229"/>
      <c r="U309" s="229"/>
      <c r="V309" s="229"/>
      <c r="W309" s="229"/>
      <c r="X309" s="229"/>
      <c r="Y309" s="229"/>
      <c r="Z309" s="229"/>
    </row>
    <row r="310" spans="1:26" ht="25.5" customHeight="1">
      <c r="A310" s="229"/>
      <c r="B310" s="233"/>
      <c r="C310" s="233"/>
      <c r="D310" s="233"/>
      <c r="E310" s="229"/>
      <c r="F310" s="229"/>
      <c r="G310" s="229"/>
      <c r="H310" s="229"/>
      <c r="I310" s="233"/>
      <c r="J310" s="229"/>
      <c r="K310" s="229"/>
      <c r="L310" s="229"/>
      <c r="M310" s="229"/>
      <c r="N310" s="229"/>
      <c r="O310" s="229"/>
      <c r="P310" s="229"/>
      <c r="Q310" s="229"/>
      <c r="R310" s="229"/>
      <c r="S310" s="229"/>
      <c r="T310" s="229"/>
      <c r="U310" s="229"/>
      <c r="V310" s="229"/>
      <c r="W310" s="229"/>
      <c r="X310" s="229"/>
      <c r="Y310" s="229"/>
      <c r="Z310" s="229"/>
    </row>
    <row r="311" spans="1:26" ht="25.5" customHeight="1">
      <c r="A311" s="229"/>
      <c r="B311" s="233"/>
      <c r="C311" s="233"/>
      <c r="D311" s="233"/>
      <c r="E311" s="229"/>
      <c r="F311" s="229"/>
      <c r="G311" s="229"/>
      <c r="H311" s="229"/>
      <c r="I311" s="233"/>
      <c r="J311" s="229"/>
      <c r="K311" s="229"/>
      <c r="L311" s="229"/>
      <c r="M311" s="229"/>
      <c r="N311" s="229"/>
      <c r="O311" s="229"/>
      <c r="P311" s="229"/>
      <c r="Q311" s="229"/>
      <c r="R311" s="229"/>
      <c r="S311" s="229"/>
      <c r="T311" s="229"/>
      <c r="U311" s="229"/>
      <c r="V311" s="229"/>
      <c r="W311" s="229"/>
      <c r="X311" s="229"/>
      <c r="Y311" s="229"/>
      <c r="Z311" s="229"/>
    </row>
    <row r="312" spans="1:26" ht="25.5" customHeight="1">
      <c r="A312" s="229"/>
      <c r="B312" s="233"/>
      <c r="C312" s="233"/>
      <c r="D312" s="233"/>
      <c r="E312" s="229"/>
      <c r="F312" s="229"/>
      <c r="G312" s="229"/>
      <c r="H312" s="229"/>
      <c r="I312" s="233"/>
      <c r="J312" s="229"/>
      <c r="K312" s="229"/>
      <c r="L312" s="229"/>
      <c r="M312" s="229"/>
      <c r="N312" s="229"/>
      <c r="O312" s="229"/>
      <c r="P312" s="229"/>
      <c r="Q312" s="229"/>
      <c r="R312" s="229"/>
      <c r="S312" s="229"/>
      <c r="T312" s="229"/>
      <c r="U312" s="229"/>
      <c r="V312" s="229"/>
      <c r="W312" s="229"/>
      <c r="X312" s="229"/>
      <c r="Y312" s="229"/>
      <c r="Z312" s="229"/>
    </row>
    <row r="313" spans="1:26" ht="25.5" customHeight="1">
      <c r="A313" s="229"/>
      <c r="B313" s="233"/>
      <c r="C313" s="233"/>
      <c r="D313" s="233"/>
      <c r="E313" s="229"/>
      <c r="F313" s="229"/>
      <c r="G313" s="229"/>
      <c r="H313" s="229"/>
      <c r="I313" s="233"/>
      <c r="J313" s="229"/>
      <c r="K313" s="229"/>
      <c r="L313" s="229"/>
      <c r="M313" s="229"/>
      <c r="N313" s="229"/>
      <c r="O313" s="229"/>
      <c r="P313" s="229"/>
      <c r="Q313" s="229"/>
      <c r="R313" s="229"/>
      <c r="S313" s="229"/>
      <c r="T313" s="229"/>
      <c r="U313" s="229"/>
      <c r="V313" s="229"/>
      <c r="W313" s="229"/>
      <c r="X313" s="229"/>
      <c r="Y313" s="229"/>
      <c r="Z313" s="229"/>
    </row>
    <row r="314" spans="1:26" ht="25.5" customHeight="1">
      <c r="A314" s="229"/>
      <c r="B314" s="233"/>
      <c r="C314" s="233"/>
      <c r="D314" s="233"/>
      <c r="E314" s="229"/>
      <c r="F314" s="229"/>
      <c r="G314" s="229"/>
      <c r="H314" s="229"/>
      <c r="I314" s="233"/>
      <c r="J314" s="229"/>
      <c r="K314" s="229"/>
      <c r="L314" s="229"/>
      <c r="M314" s="229"/>
      <c r="N314" s="229"/>
      <c r="O314" s="229"/>
      <c r="P314" s="229"/>
      <c r="Q314" s="229"/>
      <c r="R314" s="229"/>
      <c r="S314" s="229"/>
      <c r="T314" s="229"/>
      <c r="U314" s="229"/>
      <c r="V314" s="229"/>
      <c r="W314" s="229"/>
      <c r="X314" s="229"/>
      <c r="Y314" s="229"/>
      <c r="Z314" s="229"/>
    </row>
    <row r="315" spans="1:26" ht="25.5" customHeight="1">
      <c r="A315" s="229"/>
      <c r="B315" s="233"/>
      <c r="C315" s="233"/>
      <c r="D315" s="233"/>
      <c r="E315" s="229"/>
      <c r="F315" s="229"/>
      <c r="G315" s="229"/>
      <c r="H315" s="229"/>
      <c r="I315" s="233"/>
      <c r="J315" s="229"/>
      <c r="K315" s="229"/>
      <c r="L315" s="229"/>
      <c r="M315" s="229"/>
      <c r="N315" s="229"/>
      <c r="O315" s="229"/>
      <c r="P315" s="229"/>
      <c r="Q315" s="229"/>
      <c r="R315" s="229"/>
      <c r="S315" s="229"/>
      <c r="T315" s="229"/>
      <c r="U315" s="229"/>
      <c r="V315" s="229"/>
      <c r="W315" s="229"/>
      <c r="X315" s="229"/>
      <c r="Y315" s="229"/>
      <c r="Z315" s="229"/>
    </row>
    <row r="316" spans="1:26" ht="25.5" customHeight="1">
      <c r="A316" s="229"/>
      <c r="B316" s="233"/>
      <c r="C316" s="233"/>
      <c r="D316" s="233"/>
      <c r="E316" s="229"/>
      <c r="F316" s="229"/>
      <c r="G316" s="229"/>
      <c r="H316" s="229"/>
      <c r="I316" s="233"/>
      <c r="J316" s="229"/>
      <c r="K316" s="229"/>
      <c r="L316" s="229"/>
      <c r="M316" s="229"/>
      <c r="N316" s="229"/>
      <c r="O316" s="229"/>
      <c r="P316" s="229"/>
      <c r="Q316" s="229"/>
      <c r="R316" s="229"/>
      <c r="S316" s="229"/>
      <c r="T316" s="229"/>
      <c r="U316" s="229"/>
      <c r="V316" s="229"/>
      <c r="W316" s="229"/>
      <c r="X316" s="229"/>
      <c r="Y316" s="229"/>
      <c r="Z316" s="229"/>
    </row>
    <row r="317" spans="1:26" ht="25.5" customHeight="1">
      <c r="A317" s="229"/>
      <c r="B317" s="233"/>
      <c r="C317" s="233"/>
      <c r="D317" s="233"/>
      <c r="E317" s="229"/>
      <c r="F317" s="229"/>
      <c r="G317" s="229"/>
      <c r="H317" s="229"/>
      <c r="I317" s="233"/>
      <c r="J317" s="229"/>
      <c r="K317" s="229"/>
      <c r="L317" s="229"/>
      <c r="M317" s="229"/>
      <c r="N317" s="229"/>
      <c r="O317" s="229"/>
      <c r="P317" s="229"/>
      <c r="Q317" s="229"/>
      <c r="R317" s="229"/>
      <c r="S317" s="229"/>
      <c r="T317" s="229"/>
      <c r="U317" s="229"/>
      <c r="V317" s="229"/>
      <c r="W317" s="229"/>
      <c r="X317" s="229"/>
      <c r="Y317" s="229"/>
      <c r="Z317" s="229"/>
    </row>
    <row r="318" spans="1:26" ht="25.5" customHeight="1">
      <c r="A318" s="229"/>
      <c r="B318" s="233"/>
      <c r="C318" s="233"/>
      <c r="D318" s="233"/>
      <c r="E318" s="229"/>
      <c r="F318" s="229"/>
      <c r="G318" s="229"/>
      <c r="H318" s="229"/>
      <c r="I318" s="233"/>
      <c r="J318" s="229"/>
      <c r="K318" s="229"/>
      <c r="L318" s="229"/>
      <c r="M318" s="229"/>
      <c r="N318" s="229"/>
      <c r="O318" s="229"/>
      <c r="P318" s="229"/>
      <c r="Q318" s="229"/>
      <c r="R318" s="229"/>
      <c r="S318" s="229"/>
      <c r="T318" s="229"/>
      <c r="U318" s="229"/>
      <c r="V318" s="229"/>
      <c r="W318" s="229"/>
      <c r="X318" s="229"/>
      <c r="Y318" s="229"/>
      <c r="Z318" s="229"/>
    </row>
    <row r="319" spans="1:26" ht="25.5" customHeight="1">
      <c r="A319" s="229"/>
      <c r="B319" s="233"/>
      <c r="C319" s="233"/>
      <c r="D319" s="233"/>
      <c r="E319" s="229"/>
      <c r="F319" s="229"/>
      <c r="G319" s="229"/>
      <c r="H319" s="229"/>
      <c r="I319" s="233"/>
      <c r="J319" s="229"/>
      <c r="K319" s="229"/>
      <c r="L319" s="229"/>
      <c r="M319" s="229"/>
      <c r="N319" s="229"/>
      <c r="O319" s="229"/>
      <c r="P319" s="229"/>
      <c r="Q319" s="229"/>
      <c r="R319" s="229"/>
      <c r="S319" s="229"/>
      <c r="T319" s="229"/>
      <c r="U319" s="229"/>
      <c r="V319" s="229"/>
      <c r="W319" s="229"/>
      <c r="X319" s="229"/>
      <c r="Y319" s="229"/>
      <c r="Z319" s="229"/>
    </row>
    <row r="320" spans="1:26" ht="25.5" customHeight="1">
      <c r="A320" s="229"/>
      <c r="B320" s="233"/>
      <c r="C320" s="233"/>
      <c r="D320" s="233"/>
      <c r="E320" s="229"/>
      <c r="F320" s="229"/>
      <c r="G320" s="229"/>
      <c r="H320" s="229"/>
      <c r="I320" s="233"/>
      <c r="J320" s="229"/>
      <c r="K320" s="229"/>
      <c r="L320" s="229"/>
      <c r="M320" s="229"/>
      <c r="N320" s="229"/>
      <c r="O320" s="229"/>
      <c r="P320" s="229"/>
      <c r="Q320" s="229"/>
      <c r="R320" s="229"/>
      <c r="S320" s="229"/>
      <c r="T320" s="229"/>
      <c r="U320" s="229"/>
      <c r="V320" s="229"/>
      <c r="W320" s="229"/>
      <c r="X320" s="229"/>
      <c r="Y320" s="229"/>
      <c r="Z320" s="229"/>
    </row>
    <row r="321" spans="1:26" ht="25.5" customHeight="1">
      <c r="A321" s="229"/>
      <c r="B321" s="233"/>
      <c r="C321" s="233"/>
      <c r="D321" s="233"/>
      <c r="E321" s="229"/>
      <c r="F321" s="229"/>
      <c r="G321" s="229"/>
      <c r="H321" s="229"/>
      <c r="I321" s="233"/>
      <c r="J321" s="229"/>
      <c r="K321" s="229"/>
      <c r="L321" s="229"/>
      <c r="M321" s="229"/>
      <c r="N321" s="229"/>
      <c r="O321" s="229"/>
      <c r="P321" s="229"/>
      <c r="Q321" s="229"/>
      <c r="R321" s="229"/>
      <c r="S321" s="229"/>
      <c r="T321" s="229"/>
      <c r="U321" s="229"/>
      <c r="V321" s="229"/>
      <c r="W321" s="229"/>
      <c r="X321" s="229"/>
      <c r="Y321" s="229"/>
      <c r="Z321" s="229"/>
    </row>
    <row r="322" spans="1:26" ht="25.5" customHeight="1">
      <c r="A322" s="229"/>
      <c r="B322" s="233"/>
      <c r="C322" s="233"/>
      <c r="D322" s="233"/>
      <c r="E322" s="229"/>
      <c r="F322" s="229"/>
      <c r="G322" s="229"/>
      <c r="H322" s="229"/>
      <c r="I322" s="233"/>
      <c r="J322" s="229"/>
      <c r="K322" s="229"/>
      <c r="L322" s="229"/>
      <c r="M322" s="229"/>
      <c r="N322" s="229"/>
      <c r="O322" s="229"/>
      <c r="P322" s="229"/>
      <c r="Q322" s="229"/>
      <c r="R322" s="229"/>
      <c r="S322" s="229"/>
      <c r="T322" s="229"/>
      <c r="U322" s="229"/>
      <c r="V322" s="229"/>
      <c r="W322" s="229"/>
      <c r="X322" s="229"/>
      <c r="Y322" s="229"/>
      <c r="Z322" s="229"/>
    </row>
    <row r="323" spans="1:26" ht="25.5" customHeight="1">
      <c r="A323" s="229"/>
      <c r="B323" s="233"/>
      <c r="C323" s="233"/>
      <c r="D323" s="233"/>
      <c r="E323" s="229"/>
      <c r="F323" s="229"/>
      <c r="G323" s="229"/>
      <c r="H323" s="229"/>
      <c r="I323" s="233"/>
      <c r="J323" s="229"/>
      <c r="K323" s="229"/>
      <c r="L323" s="229"/>
      <c r="M323" s="229"/>
      <c r="N323" s="229"/>
      <c r="O323" s="229"/>
      <c r="P323" s="229"/>
      <c r="Q323" s="229"/>
      <c r="R323" s="229"/>
      <c r="S323" s="229"/>
      <c r="T323" s="229"/>
      <c r="U323" s="229"/>
      <c r="V323" s="229"/>
      <c r="W323" s="229"/>
      <c r="X323" s="229"/>
      <c r="Y323" s="229"/>
      <c r="Z323" s="229"/>
    </row>
    <row r="324" spans="1:26" ht="25.5" customHeight="1">
      <c r="A324" s="229"/>
      <c r="B324" s="233"/>
      <c r="C324" s="233"/>
      <c r="D324" s="233"/>
      <c r="E324" s="229"/>
      <c r="F324" s="229"/>
      <c r="G324" s="229"/>
      <c r="H324" s="229"/>
      <c r="I324" s="233"/>
      <c r="J324" s="229"/>
      <c r="K324" s="229"/>
      <c r="L324" s="229"/>
      <c r="M324" s="229"/>
      <c r="N324" s="229"/>
      <c r="O324" s="229"/>
      <c r="P324" s="229"/>
      <c r="Q324" s="229"/>
      <c r="R324" s="229"/>
      <c r="S324" s="229"/>
      <c r="T324" s="229"/>
      <c r="U324" s="229"/>
      <c r="V324" s="229"/>
      <c r="W324" s="229"/>
      <c r="X324" s="229"/>
      <c r="Y324" s="229"/>
      <c r="Z324" s="229"/>
    </row>
    <row r="325" spans="1:26" ht="25.5" customHeight="1">
      <c r="A325" s="229"/>
      <c r="B325" s="233"/>
      <c r="C325" s="233"/>
      <c r="D325" s="233"/>
      <c r="E325" s="229"/>
      <c r="F325" s="229"/>
      <c r="G325" s="229"/>
      <c r="H325" s="229"/>
      <c r="I325" s="233"/>
      <c r="J325" s="229"/>
      <c r="K325" s="229"/>
      <c r="L325" s="229"/>
      <c r="M325" s="229"/>
      <c r="N325" s="229"/>
      <c r="O325" s="229"/>
      <c r="P325" s="229"/>
      <c r="Q325" s="229"/>
      <c r="R325" s="229"/>
      <c r="S325" s="229"/>
      <c r="T325" s="229"/>
      <c r="U325" s="229"/>
      <c r="V325" s="229"/>
      <c r="W325" s="229"/>
      <c r="X325" s="229"/>
      <c r="Y325" s="229"/>
      <c r="Z325" s="229"/>
    </row>
    <row r="326" spans="1:26" ht="25.5" customHeight="1">
      <c r="A326" s="229"/>
      <c r="B326" s="233"/>
      <c r="C326" s="233"/>
      <c r="D326" s="233"/>
      <c r="E326" s="229"/>
      <c r="F326" s="229"/>
      <c r="G326" s="229"/>
      <c r="H326" s="229"/>
      <c r="I326" s="233"/>
      <c r="J326" s="229"/>
      <c r="K326" s="229"/>
      <c r="L326" s="229"/>
      <c r="M326" s="229"/>
      <c r="N326" s="229"/>
      <c r="O326" s="229"/>
      <c r="P326" s="229"/>
      <c r="Q326" s="229"/>
      <c r="R326" s="229"/>
      <c r="S326" s="229"/>
      <c r="T326" s="229"/>
      <c r="U326" s="229"/>
      <c r="V326" s="229"/>
      <c r="W326" s="229"/>
      <c r="X326" s="229"/>
      <c r="Y326" s="229"/>
      <c r="Z326" s="229"/>
    </row>
    <row r="327" spans="1:26" ht="25.5" customHeight="1">
      <c r="A327" s="229"/>
      <c r="B327" s="233"/>
      <c r="C327" s="233"/>
      <c r="D327" s="233"/>
      <c r="E327" s="229"/>
      <c r="F327" s="229"/>
      <c r="G327" s="229"/>
      <c r="H327" s="229"/>
      <c r="I327" s="233"/>
      <c r="J327" s="229"/>
      <c r="K327" s="229"/>
      <c r="L327" s="229"/>
      <c r="M327" s="229"/>
      <c r="N327" s="229"/>
      <c r="O327" s="229"/>
      <c r="P327" s="229"/>
      <c r="Q327" s="229"/>
      <c r="R327" s="229"/>
      <c r="S327" s="229"/>
      <c r="T327" s="229"/>
      <c r="U327" s="229"/>
      <c r="V327" s="229"/>
      <c r="W327" s="229"/>
      <c r="X327" s="229"/>
      <c r="Y327" s="229"/>
      <c r="Z327" s="229"/>
    </row>
    <row r="328" spans="1:26" ht="25.5" customHeight="1">
      <c r="A328" s="229"/>
      <c r="B328" s="233"/>
      <c r="C328" s="233"/>
      <c r="D328" s="233"/>
      <c r="E328" s="229"/>
      <c r="F328" s="229"/>
      <c r="G328" s="229"/>
      <c r="H328" s="229"/>
      <c r="I328" s="233"/>
      <c r="J328" s="229"/>
      <c r="K328" s="229"/>
      <c r="L328" s="229"/>
      <c r="M328" s="229"/>
      <c r="N328" s="229"/>
      <c r="O328" s="229"/>
      <c r="P328" s="229"/>
      <c r="Q328" s="229"/>
      <c r="R328" s="229"/>
      <c r="S328" s="229"/>
      <c r="T328" s="229"/>
      <c r="U328" s="229"/>
      <c r="V328" s="229"/>
      <c r="W328" s="229"/>
      <c r="X328" s="229"/>
      <c r="Y328" s="229"/>
      <c r="Z328" s="229"/>
    </row>
    <row r="329" spans="1:26" ht="25.5" customHeight="1">
      <c r="A329" s="229"/>
      <c r="B329" s="233"/>
      <c r="C329" s="233"/>
      <c r="D329" s="233"/>
      <c r="E329" s="229"/>
      <c r="F329" s="229"/>
      <c r="G329" s="229"/>
      <c r="H329" s="229"/>
      <c r="I329" s="233"/>
      <c r="J329" s="229"/>
      <c r="K329" s="229"/>
      <c r="L329" s="229"/>
      <c r="M329" s="229"/>
      <c r="N329" s="229"/>
      <c r="O329" s="229"/>
      <c r="P329" s="229"/>
      <c r="Q329" s="229"/>
      <c r="R329" s="229"/>
      <c r="S329" s="229"/>
      <c r="T329" s="229"/>
      <c r="U329" s="229"/>
      <c r="V329" s="229"/>
      <c r="W329" s="229"/>
      <c r="X329" s="229"/>
      <c r="Y329" s="229"/>
      <c r="Z329" s="229"/>
    </row>
    <row r="330" spans="1:26" ht="25.5" customHeight="1">
      <c r="A330" s="229"/>
      <c r="B330" s="233"/>
      <c r="C330" s="233"/>
      <c r="D330" s="233"/>
      <c r="E330" s="229"/>
      <c r="F330" s="229"/>
      <c r="G330" s="229"/>
      <c r="H330" s="229"/>
      <c r="I330" s="233"/>
      <c r="J330" s="229"/>
      <c r="K330" s="229"/>
      <c r="L330" s="229"/>
      <c r="M330" s="229"/>
      <c r="N330" s="229"/>
      <c r="O330" s="229"/>
      <c r="P330" s="229"/>
      <c r="Q330" s="229"/>
      <c r="R330" s="229"/>
      <c r="S330" s="229"/>
      <c r="T330" s="229"/>
      <c r="U330" s="229"/>
      <c r="V330" s="229"/>
      <c r="W330" s="229"/>
      <c r="X330" s="229"/>
      <c r="Y330" s="229"/>
      <c r="Z330" s="229"/>
    </row>
    <row r="331" spans="1:26" ht="25.5" customHeight="1">
      <c r="A331" s="229"/>
      <c r="B331" s="233"/>
      <c r="C331" s="233"/>
      <c r="D331" s="233"/>
      <c r="E331" s="229"/>
      <c r="F331" s="229"/>
      <c r="G331" s="229"/>
      <c r="H331" s="229"/>
      <c r="I331" s="233"/>
      <c r="J331" s="229"/>
      <c r="K331" s="229"/>
      <c r="L331" s="229"/>
      <c r="M331" s="229"/>
      <c r="N331" s="229"/>
      <c r="O331" s="229"/>
      <c r="P331" s="229"/>
      <c r="Q331" s="229"/>
      <c r="R331" s="229"/>
      <c r="S331" s="229"/>
      <c r="T331" s="229"/>
      <c r="U331" s="229"/>
      <c r="V331" s="229"/>
      <c r="W331" s="229"/>
      <c r="X331" s="229"/>
      <c r="Y331" s="229"/>
      <c r="Z331" s="229"/>
    </row>
    <row r="332" spans="1:26" ht="25.5" customHeight="1">
      <c r="A332" s="229"/>
      <c r="B332" s="233"/>
      <c r="C332" s="233"/>
      <c r="D332" s="233"/>
      <c r="E332" s="229"/>
      <c r="F332" s="229"/>
      <c r="G332" s="229"/>
      <c r="H332" s="229"/>
      <c r="I332" s="233"/>
      <c r="J332" s="229"/>
      <c r="K332" s="229"/>
      <c r="L332" s="229"/>
      <c r="M332" s="229"/>
      <c r="N332" s="229"/>
      <c r="O332" s="229"/>
      <c r="P332" s="229"/>
      <c r="Q332" s="229"/>
      <c r="R332" s="229"/>
      <c r="S332" s="229"/>
      <c r="T332" s="229"/>
      <c r="U332" s="229"/>
      <c r="V332" s="229"/>
      <c r="W332" s="229"/>
      <c r="X332" s="229"/>
      <c r="Y332" s="229"/>
      <c r="Z332" s="229"/>
    </row>
    <row r="333" spans="1:26" ht="25.5" customHeight="1">
      <c r="A333" s="229"/>
      <c r="B333" s="233"/>
      <c r="C333" s="233"/>
      <c r="D333" s="233"/>
      <c r="E333" s="229"/>
      <c r="F333" s="229"/>
      <c r="G333" s="229"/>
      <c r="H333" s="229"/>
      <c r="I333" s="233"/>
      <c r="J333" s="229"/>
      <c r="K333" s="229"/>
      <c r="L333" s="229"/>
      <c r="M333" s="229"/>
      <c r="N333" s="229"/>
      <c r="O333" s="229"/>
      <c r="P333" s="229"/>
      <c r="Q333" s="229"/>
      <c r="R333" s="229"/>
      <c r="S333" s="229"/>
      <c r="T333" s="229"/>
      <c r="U333" s="229"/>
      <c r="V333" s="229"/>
      <c r="W333" s="229"/>
      <c r="X333" s="229"/>
      <c r="Y333" s="229"/>
      <c r="Z333" s="229"/>
    </row>
    <row r="334" spans="1:26" ht="25.5" customHeight="1">
      <c r="A334" s="229"/>
      <c r="B334" s="233"/>
      <c r="C334" s="233"/>
      <c r="D334" s="233"/>
      <c r="E334" s="229"/>
      <c r="F334" s="229"/>
      <c r="G334" s="229"/>
      <c r="H334" s="229"/>
      <c r="I334" s="233"/>
      <c r="J334" s="229"/>
      <c r="K334" s="229"/>
      <c r="L334" s="229"/>
      <c r="M334" s="229"/>
      <c r="N334" s="229"/>
      <c r="O334" s="229"/>
      <c r="P334" s="229"/>
      <c r="Q334" s="229"/>
      <c r="R334" s="229"/>
      <c r="S334" s="229"/>
      <c r="T334" s="229"/>
      <c r="U334" s="229"/>
      <c r="V334" s="229"/>
      <c r="W334" s="229"/>
      <c r="X334" s="229"/>
      <c r="Y334" s="229"/>
      <c r="Z334" s="229"/>
    </row>
    <row r="335" spans="1:26" ht="25.5" customHeight="1">
      <c r="A335" s="229"/>
      <c r="B335" s="233"/>
      <c r="C335" s="233"/>
      <c r="D335" s="233"/>
      <c r="E335" s="229"/>
      <c r="F335" s="229"/>
      <c r="G335" s="229"/>
      <c r="H335" s="229"/>
      <c r="I335" s="233"/>
      <c r="J335" s="229"/>
      <c r="K335" s="229"/>
      <c r="L335" s="229"/>
      <c r="M335" s="229"/>
      <c r="N335" s="229"/>
      <c r="O335" s="229"/>
      <c r="P335" s="229"/>
      <c r="Q335" s="229"/>
      <c r="R335" s="229"/>
      <c r="S335" s="229"/>
      <c r="T335" s="229"/>
      <c r="U335" s="229"/>
      <c r="V335" s="229"/>
      <c r="W335" s="229"/>
      <c r="X335" s="229"/>
      <c r="Y335" s="229"/>
      <c r="Z335" s="229"/>
    </row>
    <row r="336" spans="1:26" ht="25.5" customHeight="1">
      <c r="A336" s="229"/>
      <c r="B336" s="233"/>
      <c r="C336" s="233"/>
      <c r="D336" s="233"/>
      <c r="E336" s="229"/>
      <c r="F336" s="229"/>
      <c r="G336" s="229"/>
      <c r="H336" s="229"/>
      <c r="I336" s="233"/>
      <c r="J336" s="229"/>
      <c r="K336" s="229"/>
      <c r="L336" s="229"/>
      <c r="M336" s="229"/>
      <c r="N336" s="229"/>
      <c r="O336" s="229"/>
      <c r="P336" s="229"/>
      <c r="Q336" s="229"/>
      <c r="R336" s="229"/>
      <c r="S336" s="229"/>
      <c r="T336" s="229"/>
      <c r="U336" s="229"/>
      <c r="V336" s="229"/>
      <c r="W336" s="229"/>
      <c r="X336" s="229"/>
      <c r="Y336" s="229"/>
      <c r="Z336" s="229"/>
    </row>
    <row r="337" spans="1:26" ht="25.5" customHeight="1">
      <c r="A337" s="229"/>
      <c r="B337" s="233"/>
      <c r="C337" s="233"/>
      <c r="D337" s="233"/>
      <c r="E337" s="229"/>
      <c r="F337" s="229"/>
      <c r="G337" s="229"/>
      <c r="H337" s="229"/>
      <c r="I337" s="233"/>
      <c r="J337" s="229"/>
      <c r="K337" s="229"/>
      <c r="L337" s="229"/>
      <c r="M337" s="229"/>
      <c r="N337" s="229"/>
      <c r="O337" s="229"/>
      <c r="P337" s="229"/>
      <c r="Q337" s="229"/>
      <c r="R337" s="229"/>
      <c r="S337" s="229"/>
      <c r="T337" s="229"/>
      <c r="U337" s="229"/>
      <c r="V337" s="229"/>
      <c r="W337" s="229"/>
      <c r="X337" s="229"/>
      <c r="Y337" s="229"/>
      <c r="Z337" s="229"/>
    </row>
    <row r="338" spans="1:26" ht="25.5" customHeight="1">
      <c r="A338" s="229"/>
      <c r="B338" s="233"/>
      <c r="C338" s="233"/>
      <c r="D338" s="233"/>
      <c r="E338" s="229"/>
      <c r="F338" s="229"/>
      <c r="G338" s="229"/>
      <c r="H338" s="229"/>
      <c r="I338" s="233"/>
      <c r="J338" s="229"/>
      <c r="K338" s="229"/>
      <c r="L338" s="229"/>
      <c r="M338" s="229"/>
      <c r="N338" s="229"/>
      <c r="O338" s="229"/>
      <c r="P338" s="229"/>
      <c r="Q338" s="229"/>
      <c r="R338" s="229"/>
      <c r="S338" s="229"/>
      <c r="T338" s="229"/>
      <c r="U338" s="229"/>
      <c r="V338" s="229"/>
      <c r="W338" s="229"/>
      <c r="X338" s="229"/>
      <c r="Y338" s="229"/>
      <c r="Z338" s="229"/>
    </row>
    <row r="339" spans="1:26" ht="25.5" customHeight="1">
      <c r="A339" s="229"/>
      <c r="B339" s="233"/>
      <c r="C339" s="233"/>
      <c r="D339" s="233"/>
      <c r="E339" s="229"/>
      <c r="F339" s="229"/>
      <c r="G339" s="229"/>
      <c r="H339" s="229"/>
      <c r="I339" s="233"/>
      <c r="J339" s="229"/>
      <c r="K339" s="229"/>
      <c r="L339" s="229"/>
      <c r="M339" s="229"/>
      <c r="N339" s="229"/>
      <c r="O339" s="229"/>
      <c r="P339" s="229"/>
      <c r="Q339" s="229"/>
      <c r="R339" s="229"/>
      <c r="S339" s="229"/>
      <c r="T339" s="229"/>
      <c r="U339" s="229"/>
      <c r="V339" s="229"/>
      <c r="W339" s="229"/>
      <c r="X339" s="229"/>
      <c r="Y339" s="229"/>
      <c r="Z339" s="229"/>
    </row>
    <row r="340" spans="1:26" ht="25.5" customHeight="1">
      <c r="A340" s="229"/>
      <c r="B340" s="233"/>
      <c r="C340" s="233"/>
      <c r="D340" s="233"/>
      <c r="E340" s="229"/>
      <c r="F340" s="229"/>
      <c r="G340" s="229"/>
      <c r="H340" s="229"/>
      <c r="I340" s="233"/>
      <c r="J340" s="229"/>
      <c r="K340" s="229"/>
      <c r="L340" s="229"/>
      <c r="M340" s="229"/>
      <c r="N340" s="229"/>
      <c r="O340" s="229"/>
      <c r="P340" s="229"/>
      <c r="Q340" s="229"/>
      <c r="R340" s="229"/>
      <c r="S340" s="229"/>
      <c r="T340" s="229"/>
      <c r="U340" s="229"/>
      <c r="V340" s="229"/>
      <c r="W340" s="229"/>
      <c r="X340" s="229"/>
      <c r="Y340" s="229"/>
      <c r="Z340" s="229"/>
    </row>
    <row r="341" spans="1:26" ht="25.5" customHeight="1">
      <c r="A341" s="229"/>
      <c r="B341" s="233"/>
      <c r="C341" s="233"/>
      <c r="D341" s="233"/>
      <c r="E341" s="229"/>
      <c r="F341" s="229"/>
      <c r="G341" s="229"/>
      <c r="H341" s="229"/>
      <c r="I341" s="233"/>
      <c r="J341" s="229"/>
      <c r="K341" s="229"/>
      <c r="L341" s="229"/>
      <c r="M341" s="229"/>
      <c r="N341" s="229"/>
      <c r="O341" s="229"/>
      <c r="P341" s="229"/>
      <c r="Q341" s="229"/>
      <c r="R341" s="229"/>
      <c r="S341" s="229"/>
      <c r="T341" s="229"/>
      <c r="U341" s="229"/>
      <c r="V341" s="229"/>
      <c r="W341" s="229"/>
      <c r="X341" s="229"/>
      <c r="Y341" s="229"/>
      <c r="Z341" s="229"/>
    </row>
    <row r="342" spans="1:26" ht="25.5" customHeight="1">
      <c r="A342" s="229"/>
      <c r="B342" s="233"/>
      <c r="C342" s="233"/>
      <c r="D342" s="233"/>
      <c r="E342" s="229"/>
      <c r="F342" s="229"/>
      <c r="G342" s="229"/>
      <c r="H342" s="229"/>
      <c r="I342" s="233"/>
      <c r="J342" s="229"/>
      <c r="K342" s="229"/>
      <c r="L342" s="229"/>
      <c r="M342" s="229"/>
      <c r="N342" s="229"/>
      <c r="O342" s="229"/>
      <c r="P342" s="229"/>
      <c r="Q342" s="229"/>
      <c r="R342" s="229"/>
      <c r="S342" s="229"/>
      <c r="T342" s="229"/>
      <c r="U342" s="229"/>
      <c r="V342" s="229"/>
      <c r="W342" s="229"/>
      <c r="X342" s="229"/>
      <c r="Y342" s="229"/>
      <c r="Z342" s="229"/>
    </row>
    <row r="343" spans="1:26" ht="25.5" customHeight="1">
      <c r="A343" s="229"/>
      <c r="B343" s="233"/>
      <c r="C343" s="233"/>
      <c r="D343" s="233"/>
      <c r="E343" s="229"/>
      <c r="F343" s="229"/>
      <c r="G343" s="229"/>
      <c r="H343" s="229"/>
      <c r="I343" s="233"/>
      <c r="J343" s="229"/>
      <c r="K343" s="229"/>
      <c r="L343" s="229"/>
      <c r="M343" s="229"/>
      <c r="N343" s="229"/>
      <c r="O343" s="229"/>
      <c r="P343" s="229"/>
      <c r="Q343" s="229"/>
      <c r="R343" s="229"/>
      <c r="S343" s="229"/>
      <c r="T343" s="229"/>
      <c r="U343" s="229"/>
      <c r="V343" s="229"/>
      <c r="W343" s="229"/>
      <c r="X343" s="229"/>
      <c r="Y343" s="229"/>
      <c r="Z343" s="229"/>
    </row>
    <row r="344" spans="1:26" ht="25.5" customHeight="1">
      <c r="A344" s="229"/>
      <c r="B344" s="233"/>
      <c r="C344" s="233"/>
      <c r="D344" s="233"/>
      <c r="E344" s="229"/>
      <c r="F344" s="229"/>
      <c r="G344" s="229"/>
      <c r="H344" s="229"/>
      <c r="I344" s="233"/>
      <c r="J344" s="229"/>
      <c r="K344" s="229"/>
      <c r="L344" s="229"/>
      <c r="M344" s="229"/>
      <c r="N344" s="229"/>
      <c r="O344" s="229"/>
      <c r="P344" s="229"/>
      <c r="Q344" s="229"/>
      <c r="R344" s="229"/>
      <c r="S344" s="229"/>
      <c r="T344" s="229"/>
      <c r="U344" s="229"/>
      <c r="V344" s="229"/>
      <c r="W344" s="229"/>
      <c r="X344" s="229"/>
      <c r="Y344" s="229"/>
      <c r="Z344" s="229"/>
    </row>
    <row r="345" spans="1:26" ht="25.5" customHeight="1">
      <c r="A345" s="229"/>
      <c r="B345" s="233"/>
      <c r="C345" s="233"/>
      <c r="D345" s="233"/>
      <c r="E345" s="229"/>
      <c r="F345" s="229"/>
      <c r="G345" s="229"/>
      <c r="H345" s="229"/>
      <c r="I345" s="233"/>
      <c r="J345" s="229"/>
      <c r="K345" s="229"/>
      <c r="L345" s="229"/>
      <c r="M345" s="229"/>
      <c r="N345" s="229"/>
      <c r="O345" s="229"/>
      <c r="P345" s="229"/>
      <c r="Q345" s="229"/>
      <c r="R345" s="229"/>
      <c r="S345" s="229"/>
      <c r="T345" s="229"/>
      <c r="U345" s="229"/>
      <c r="V345" s="229"/>
      <c r="W345" s="229"/>
      <c r="X345" s="229"/>
      <c r="Y345" s="229"/>
      <c r="Z345" s="229"/>
    </row>
    <row r="346" spans="1:26" ht="25.5" customHeight="1">
      <c r="A346" s="229"/>
      <c r="B346" s="233"/>
      <c r="C346" s="233"/>
      <c r="D346" s="233"/>
      <c r="E346" s="229"/>
      <c r="F346" s="229"/>
      <c r="G346" s="229"/>
      <c r="H346" s="229"/>
      <c r="I346" s="233"/>
      <c r="J346" s="229"/>
      <c r="K346" s="229"/>
      <c r="L346" s="229"/>
      <c r="M346" s="229"/>
      <c r="N346" s="229"/>
      <c r="O346" s="229"/>
      <c r="P346" s="229"/>
      <c r="Q346" s="229"/>
      <c r="R346" s="229"/>
      <c r="S346" s="229"/>
      <c r="T346" s="229"/>
      <c r="U346" s="229"/>
      <c r="V346" s="229"/>
      <c r="W346" s="229"/>
      <c r="X346" s="229"/>
      <c r="Y346" s="229"/>
      <c r="Z346" s="229"/>
    </row>
    <row r="347" spans="1:26" ht="25.5" customHeight="1">
      <c r="A347" s="229"/>
      <c r="B347" s="233"/>
      <c r="C347" s="233"/>
      <c r="D347" s="233"/>
      <c r="E347" s="229"/>
      <c r="F347" s="229"/>
      <c r="G347" s="229"/>
      <c r="H347" s="229"/>
      <c r="I347" s="233"/>
      <c r="J347" s="229"/>
      <c r="K347" s="229"/>
      <c r="L347" s="229"/>
      <c r="M347" s="229"/>
      <c r="N347" s="229"/>
      <c r="O347" s="229"/>
      <c r="P347" s="229"/>
      <c r="Q347" s="229"/>
      <c r="R347" s="229"/>
      <c r="S347" s="229"/>
      <c r="T347" s="229"/>
      <c r="U347" s="229"/>
      <c r="V347" s="229"/>
      <c r="W347" s="229"/>
      <c r="X347" s="229"/>
      <c r="Y347" s="229"/>
      <c r="Z347" s="229"/>
    </row>
    <row r="348" spans="1:26" ht="25.5" customHeight="1">
      <c r="A348" s="229"/>
      <c r="B348" s="233"/>
      <c r="C348" s="233"/>
      <c r="D348" s="233"/>
      <c r="E348" s="229"/>
      <c r="F348" s="229"/>
      <c r="G348" s="229"/>
      <c r="H348" s="229"/>
      <c r="I348" s="233"/>
      <c r="J348" s="229"/>
      <c r="K348" s="229"/>
      <c r="L348" s="229"/>
      <c r="M348" s="229"/>
      <c r="N348" s="229"/>
      <c r="O348" s="229"/>
      <c r="P348" s="229"/>
      <c r="Q348" s="229"/>
      <c r="R348" s="229"/>
      <c r="S348" s="229"/>
      <c r="T348" s="229"/>
      <c r="U348" s="229"/>
      <c r="V348" s="229"/>
      <c r="W348" s="229"/>
      <c r="X348" s="229"/>
      <c r="Y348" s="229"/>
      <c r="Z348" s="229"/>
    </row>
    <row r="349" spans="1:26" ht="25.5" customHeight="1">
      <c r="A349" s="229"/>
      <c r="B349" s="233"/>
      <c r="C349" s="233"/>
      <c r="D349" s="233"/>
      <c r="E349" s="229"/>
      <c r="F349" s="229"/>
      <c r="G349" s="229"/>
      <c r="H349" s="229"/>
      <c r="I349" s="233"/>
      <c r="J349" s="229"/>
      <c r="K349" s="229"/>
      <c r="L349" s="229"/>
      <c r="M349" s="229"/>
      <c r="N349" s="229"/>
      <c r="O349" s="229"/>
      <c r="P349" s="229"/>
      <c r="Q349" s="229"/>
      <c r="R349" s="229"/>
      <c r="S349" s="229"/>
      <c r="T349" s="229"/>
      <c r="U349" s="229"/>
      <c r="V349" s="229"/>
      <c r="W349" s="229"/>
      <c r="X349" s="229"/>
      <c r="Y349" s="229"/>
      <c r="Z349" s="229"/>
    </row>
    <row r="350" spans="1:26" ht="25.5" customHeight="1">
      <c r="A350" s="229"/>
      <c r="B350" s="233"/>
      <c r="C350" s="233"/>
      <c r="D350" s="233"/>
      <c r="E350" s="229"/>
      <c r="F350" s="229"/>
      <c r="G350" s="229"/>
      <c r="H350" s="229"/>
      <c r="I350" s="233"/>
      <c r="J350" s="229"/>
      <c r="K350" s="229"/>
      <c r="L350" s="229"/>
      <c r="M350" s="229"/>
      <c r="N350" s="229"/>
      <c r="O350" s="229"/>
      <c r="P350" s="229"/>
      <c r="Q350" s="229"/>
      <c r="R350" s="229"/>
      <c r="S350" s="229"/>
      <c r="T350" s="229"/>
      <c r="U350" s="229"/>
      <c r="V350" s="229"/>
      <c r="W350" s="229"/>
      <c r="X350" s="229"/>
      <c r="Y350" s="229"/>
      <c r="Z350" s="229"/>
    </row>
    <row r="351" spans="1:26" ht="25.5" customHeight="1">
      <c r="A351" s="229"/>
      <c r="B351" s="233"/>
      <c r="C351" s="233"/>
      <c r="D351" s="233"/>
      <c r="E351" s="229"/>
      <c r="F351" s="229"/>
      <c r="G351" s="229"/>
      <c r="H351" s="229"/>
      <c r="I351" s="233"/>
      <c r="J351" s="229"/>
      <c r="K351" s="229"/>
      <c r="L351" s="229"/>
      <c r="M351" s="229"/>
      <c r="N351" s="229"/>
      <c r="O351" s="229"/>
      <c r="P351" s="229"/>
      <c r="Q351" s="229"/>
      <c r="R351" s="229"/>
      <c r="S351" s="229"/>
      <c r="T351" s="229"/>
      <c r="U351" s="229"/>
      <c r="V351" s="229"/>
      <c r="W351" s="229"/>
      <c r="X351" s="229"/>
      <c r="Y351" s="229"/>
      <c r="Z351" s="229"/>
    </row>
    <row r="352" spans="1:26" ht="25.5" customHeight="1">
      <c r="A352" s="229"/>
      <c r="B352" s="233"/>
      <c r="C352" s="233"/>
      <c r="D352" s="233"/>
      <c r="E352" s="229"/>
      <c r="F352" s="229"/>
      <c r="G352" s="229"/>
      <c r="H352" s="229"/>
      <c r="I352" s="233"/>
      <c r="J352" s="229"/>
      <c r="K352" s="229"/>
      <c r="L352" s="229"/>
      <c r="M352" s="229"/>
      <c r="N352" s="229"/>
      <c r="O352" s="229"/>
      <c r="P352" s="229"/>
      <c r="Q352" s="229"/>
      <c r="R352" s="229"/>
      <c r="S352" s="229"/>
      <c r="T352" s="229"/>
      <c r="U352" s="229"/>
      <c r="V352" s="229"/>
      <c r="W352" s="229"/>
      <c r="X352" s="229"/>
      <c r="Y352" s="229"/>
      <c r="Z352" s="229"/>
    </row>
    <row r="353" spans="1:26" ht="25.5" customHeight="1">
      <c r="A353" s="229"/>
      <c r="B353" s="233"/>
      <c r="C353" s="233"/>
      <c r="D353" s="233"/>
      <c r="E353" s="229"/>
      <c r="F353" s="229"/>
      <c r="G353" s="229"/>
      <c r="H353" s="229"/>
      <c r="I353" s="233"/>
      <c r="J353" s="229"/>
      <c r="K353" s="229"/>
      <c r="L353" s="229"/>
      <c r="M353" s="229"/>
      <c r="N353" s="229"/>
      <c r="O353" s="229"/>
      <c r="P353" s="229"/>
      <c r="Q353" s="229"/>
      <c r="R353" s="229"/>
      <c r="S353" s="229"/>
      <c r="T353" s="229"/>
      <c r="U353" s="229"/>
      <c r="V353" s="229"/>
      <c r="W353" s="229"/>
      <c r="X353" s="229"/>
      <c r="Y353" s="229"/>
      <c r="Z353" s="229"/>
    </row>
    <row r="354" spans="1:26" ht="25.5" customHeight="1">
      <c r="A354" s="229"/>
      <c r="B354" s="233"/>
      <c r="C354" s="233"/>
      <c r="D354" s="233"/>
      <c r="E354" s="229"/>
      <c r="F354" s="229"/>
      <c r="G354" s="229"/>
      <c r="H354" s="229"/>
      <c r="I354" s="233"/>
      <c r="J354" s="229"/>
      <c r="K354" s="229"/>
      <c r="L354" s="229"/>
      <c r="M354" s="229"/>
      <c r="N354" s="229"/>
      <c r="O354" s="229"/>
      <c r="P354" s="229"/>
      <c r="Q354" s="229"/>
      <c r="R354" s="229"/>
      <c r="S354" s="229"/>
      <c r="T354" s="229"/>
      <c r="U354" s="229"/>
      <c r="V354" s="229"/>
      <c r="W354" s="229"/>
      <c r="X354" s="229"/>
      <c r="Y354" s="229"/>
      <c r="Z354" s="229"/>
    </row>
    <row r="355" spans="1:26" ht="25.5" customHeight="1">
      <c r="A355" s="229"/>
      <c r="B355" s="233"/>
      <c r="C355" s="233"/>
      <c r="D355" s="233"/>
      <c r="E355" s="229"/>
      <c r="F355" s="229"/>
      <c r="G355" s="229"/>
      <c r="H355" s="229"/>
      <c r="I355" s="233"/>
      <c r="J355" s="229"/>
      <c r="K355" s="229"/>
      <c r="L355" s="229"/>
      <c r="M355" s="229"/>
      <c r="N355" s="229"/>
      <c r="O355" s="229"/>
      <c r="P355" s="229"/>
      <c r="Q355" s="229"/>
      <c r="R355" s="229"/>
      <c r="S355" s="229"/>
      <c r="T355" s="229"/>
      <c r="U355" s="229"/>
      <c r="V355" s="229"/>
      <c r="W355" s="229"/>
      <c r="X355" s="229"/>
      <c r="Y355" s="229"/>
      <c r="Z355" s="229"/>
    </row>
    <row r="356" spans="1:26" ht="25.5" customHeight="1">
      <c r="A356" s="229"/>
      <c r="B356" s="233"/>
      <c r="C356" s="233"/>
      <c r="D356" s="233"/>
      <c r="E356" s="229"/>
      <c r="F356" s="229"/>
      <c r="G356" s="229"/>
      <c r="H356" s="229"/>
      <c r="I356" s="233"/>
      <c r="J356" s="229"/>
      <c r="K356" s="229"/>
      <c r="L356" s="229"/>
      <c r="M356" s="229"/>
      <c r="N356" s="229"/>
      <c r="O356" s="229"/>
      <c r="P356" s="229"/>
      <c r="Q356" s="229"/>
      <c r="R356" s="229"/>
      <c r="S356" s="229"/>
      <c r="T356" s="229"/>
      <c r="U356" s="229"/>
      <c r="V356" s="229"/>
      <c r="W356" s="229"/>
      <c r="X356" s="229"/>
      <c r="Y356" s="229"/>
      <c r="Z356" s="229"/>
    </row>
    <row r="357" spans="1:26" ht="25.5" customHeight="1">
      <c r="A357" s="229"/>
      <c r="B357" s="233"/>
      <c r="C357" s="233"/>
      <c r="D357" s="233"/>
      <c r="E357" s="229"/>
      <c r="F357" s="229"/>
      <c r="G357" s="229"/>
      <c r="H357" s="229"/>
      <c r="I357" s="233"/>
      <c r="J357" s="229"/>
      <c r="K357" s="229"/>
      <c r="L357" s="229"/>
      <c r="M357" s="229"/>
      <c r="N357" s="229"/>
      <c r="O357" s="229"/>
      <c r="P357" s="229"/>
      <c r="Q357" s="229"/>
      <c r="R357" s="229"/>
      <c r="S357" s="229"/>
      <c r="T357" s="229"/>
      <c r="U357" s="229"/>
      <c r="V357" s="229"/>
      <c r="W357" s="229"/>
      <c r="X357" s="229"/>
      <c r="Y357" s="229"/>
      <c r="Z357" s="229"/>
    </row>
    <row r="358" spans="1:26" ht="25.5" customHeight="1">
      <c r="A358" s="229"/>
      <c r="B358" s="233"/>
      <c r="C358" s="233"/>
      <c r="D358" s="233"/>
      <c r="E358" s="229"/>
      <c r="F358" s="229"/>
      <c r="G358" s="229"/>
      <c r="H358" s="229"/>
      <c r="I358" s="233"/>
      <c r="J358" s="229"/>
      <c r="K358" s="229"/>
      <c r="L358" s="229"/>
      <c r="M358" s="229"/>
      <c r="N358" s="229"/>
      <c r="O358" s="229"/>
      <c r="P358" s="229"/>
      <c r="Q358" s="229"/>
      <c r="R358" s="229"/>
      <c r="S358" s="229"/>
      <c r="T358" s="229"/>
      <c r="U358" s="229"/>
      <c r="V358" s="229"/>
      <c r="W358" s="229"/>
      <c r="X358" s="229"/>
      <c r="Y358" s="229"/>
      <c r="Z358" s="229"/>
    </row>
    <row r="359" spans="1:26" ht="25.5" customHeight="1">
      <c r="A359" s="229"/>
      <c r="B359" s="233"/>
      <c r="C359" s="233"/>
      <c r="D359" s="233"/>
      <c r="E359" s="229"/>
      <c r="F359" s="229"/>
      <c r="G359" s="229"/>
      <c r="H359" s="229"/>
      <c r="I359" s="233"/>
      <c r="J359" s="229"/>
      <c r="K359" s="229"/>
      <c r="L359" s="229"/>
      <c r="M359" s="229"/>
      <c r="N359" s="229"/>
      <c r="O359" s="229"/>
      <c r="P359" s="229"/>
      <c r="Q359" s="229"/>
      <c r="R359" s="229"/>
      <c r="S359" s="229"/>
      <c r="T359" s="229"/>
      <c r="U359" s="229"/>
      <c r="V359" s="229"/>
      <c r="W359" s="229"/>
      <c r="X359" s="229"/>
      <c r="Y359" s="229"/>
      <c r="Z359" s="229"/>
    </row>
    <row r="360" spans="1:26" ht="25.5" customHeight="1">
      <c r="A360" s="229"/>
      <c r="B360" s="233"/>
      <c r="C360" s="233"/>
      <c r="D360" s="233"/>
      <c r="E360" s="229"/>
      <c r="F360" s="229"/>
      <c r="G360" s="229"/>
      <c r="H360" s="229"/>
      <c r="I360" s="233"/>
      <c r="J360" s="229"/>
      <c r="K360" s="229"/>
      <c r="L360" s="229"/>
      <c r="M360" s="229"/>
      <c r="N360" s="229"/>
      <c r="O360" s="229"/>
      <c r="P360" s="229"/>
      <c r="Q360" s="229"/>
      <c r="R360" s="229"/>
      <c r="S360" s="229"/>
      <c r="T360" s="229"/>
      <c r="U360" s="229"/>
      <c r="V360" s="229"/>
      <c r="W360" s="229"/>
      <c r="X360" s="229"/>
      <c r="Y360" s="229"/>
      <c r="Z360" s="229"/>
    </row>
    <row r="361" spans="1:26" ht="25.5" customHeight="1">
      <c r="A361" s="229"/>
      <c r="B361" s="233"/>
      <c r="C361" s="233"/>
      <c r="D361" s="233"/>
      <c r="E361" s="229"/>
      <c r="F361" s="229"/>
      <c r="G361" s="229"/>
      <c r="H361" s="229"/>
      <c r="I361" s="233"/>
      <c r="J361" s="229"/>
      <c r="K361" s="229"/>
      <c r="L361" s="229"/>
      <c r="M361" s="229"/>
      <c r="N361" s="229"/>
      <c r="O361" s="229"/>
      <c r="P361" s="229"/>
      <c r="Q361" s="229"/>
      <c r="R361" s="229"/>
      <c r="S361" s="229"/>
      <c r="T361" s="229"/>
      <c r="U361" s="229"/>
      <c r="V361" s="229"/>
      <c r="W361" s="229"/>
      <c r="X361" s="229"/>
      <c r="Y361" s="229"/>
      <c r="Z361" s="229"/>
    </row>
    <row r="362" spans="1:26" ht="25.5" customHeight="1">
      <c r="A362" s="229"/>
      <c r="B362" s="233"/>
      <c r="C362" s="233"/>
      <c r="D362" s="233"/>
      <c r="E362" s="229"/>
      <c r="F362" s="229"/>
      <c r="G362" s="229"/>
      <c r="H362" s="229"/>
      <c r="I362" s="233"/>
      <c r="J362" s="229"/>
      <c r="K362" s="229"/>
      <c r="L362" s="229"/>
      <c r="M362" s="229"/>
      <c r="N362" s="229"/>
      <c r="O362" s="229"/>
      <c r="P362" s="229"/>
      <c r="Q362" s="229"/>
      <c r="R362" s="229"/>
      <c r="S362" s="229"/>
      <c r="T362" s="229"/>
      <c r="U362" s="229"/>
      <c r="V362" s="229"/>
      <c r="W362" s="229"/>
      <c r="X362" s="229"/>
      <c r="Y362" s="229"/>
      <c r="Z362" s="229"/>
    </row>
    <row r="363" spans="1:26" ht="25.5" customHeight="1">
      <c r="A363" s="229"/>
      <c r="B363" s="233"/>
      <c r="C363" s="233"/>
      <c r="D363" s="233"/>
      <c r="E363" s="229"/>
      <c r="F363" s="229"/>
      <c r="G363" s="229"/>
      <c r="H363" s="229"/>
      <c r="I363" s="233"/>
      <c r="J363" s="229"/>
      <c r="K363" s="229"/>
      <c r="L363" s="229"/>
      <c r="M363" s="229"/>
      <c r="N363" s="229"/>
      <c r="O363" s="229"/>
      <c r="P363" s="229"/>
      <c r="Q363" s="229"/>
      <c r="R363" s="229"/>
      <c r="S363" s="229"/>
      <c r="T363" s="229"/>
      <c r="U363" s="229"/>
      <c r="V363" s="229"/>
      <c r="W363" s="229"/>
      <c r="X363" s="229"/>
      <c r="Y363" s="229"/>
      <c r="Z363" s="229"/>
    </row>
    <row r="364" spans="1:26" ht="25.5" customHeight="1">
      <c r="A364" s="229"/>
      <c r="B364" s="233"/>
      <c r="C364" s="233"/>
      <c r="D364" s="233"/>
      <c r="E364" s="229"/>
      <c r="F364" s="229"/>
      <c r="G364" s="229"/>
      <c r="H364" s="229"/>
      <c r="I364" s="233"/>
      <c r="J364" s="229"/>
      <c r="K364" s="229"/>
      <c r="L364" s="229"/>
      <c r="M364" s="229"/>
      <c r="N364" s="229"/>
      <c r="O364" s="229"/>
      <c r="P364" s="229"/>
      <c r="Q364" s="229"/>
      <c r="R364" s="229"/>
      <c r="S364" s="229"/>
      <c r="T364" s="229"/>
      <c r="U364" s="229"/>
      <c r="V364" s="229"/>
      <c r="W364" s="229"/>
      <c r="X364" s="229"/>
      <c r="Y364" s="229"/>
      <c r="Z364" s="229"/>
    </row>
    <row r="365" spans="1:26" ht="25.5" customHeight="1">
      <c r="A365" s="229"/>
      <c r="B365" s="233"/>
      <c r="C365" s="233"/>
      <c r="D365" s="233"/>
      <c r="E365" s="229"/>
      <c r="F365" s="229"/>
      <c r="G365" s="229"/>
      <c r="H365" s="229"/>
      <c r="I365" s="233"/>
      <c r="J365" s="229"/>
      <c r="K365" s="229"/>
      <c r="L365" s="229"/>
      <c r="M365" s="229"/>
      <c r="N365" s="229"/>
      <c r="O365" s="229"/>
      <c r="P365" s="229"/>
      <c r="Q365" s="229"/>
      <c r="R365" s="229"/>
      <c r="S365" s="229"/>
      <c r="T365" s="229"/>
      <c r="U365" s="229"/>
      <c r="V365" s="229"/>
      <c r="W365" s="229"/>
      <c r="X365" s="229"/>
      <c r="Y365" s="229"/>
      <c r="Z365" s="229"/>
    </row>
    <row r="366" spans="1:26" ht="25.5" customHeight="1">
      <c r="A366" s="229"/>
      <c r="B366" s="233"/>
      <c r="C366" s="233"/>
      <c r="D366" s="233"/>
      <c r="E366" s="229"/>
      <c r="F366" s="229"/>
      <c r="G366" s="229"/>
      <c r="H366" s="229"/>
      <c r="I366" s="233"/>
      <c r="J366" s="229"/>
      <c r="K366" s="229"/>
      <c r="L366" s="229"/>
      <c r="M366" s="229"/>
      <c r="N366" s="229"/>
      <c r="O366" s="229"/>
      <c r="P366" s="229"/>
      <c r="Q366" s="229"/>
      <c r="R366" s="229"/>
      <c r="S366" s="229"/>
      <c r="T366" s="229"/>
      <c r="U366" s="229"/>
      <c r="V366" s="229"/>
      <c r="W366" s="229"/>
      <c r="X366" s="229"/>
      <c r="Y366" s="229"/>
      <c r="Z366" s="229"/>
    </row>
    <row r="367" spans="1:26" ht="25.5" customHeight="1">
      <c r="A367" s="229"/>
      <c r="B367" s="233"/>
      <c r="C367" s="233"/>
      <c r="D367" s="233"/>
      <c r="E367" s="229"/>
      <c r="F367" s="229"/>
      <c r="G367" s="229"/>
      <c r="H367" s="229"/>
      <c r="I367" s="233"/>
      <c r="J367" s="229"/>
      <c r="K367" s="229"/>
      <c r="L367" s="229"/>
      <c r="M367" s="229"/>
      <c r="N367" s="229"/>
      <c r="O367" s="229"/>
      <c r="P367" s="229"/>
      <c r="Q367" s="229"/>
      <c r="R367" s="229"/>
      <c r="S367" s="229"/>
      <c r="T367" s="229"/>
      <c r="U367" s="229"/>
      <c r="V367" s="229"/>
      <c r="W367" s="229"/>
      <c r="X367" s="229"/>
      <c r="Y367" s="229"/>
      <c r="Z367" s="229"/>
    </row>
    <row r="368" spans="1:26" ht="25.5" customHeight="1">
      <c r="A368" s="229"/>
      <c r="B368" s="233"/>
      <c r="C368" s="233"/>
      <c r="D368" s="233"/>
      <c r="E368" s="229"/>
      <c r="F368" s="229"/>
      <c r="G368" s="229"/>
      <c r="H368" s="229"/>
      <c r="I368" s="233"/>
      <c r="J368" s="229"/>
      <c r="K368" s="229"/>
      <c r="L368" s="229"/>
      <c r="M368" s="229"/>
      <c r="N368" s="229"/>
      <c r="O368" s="229"/>
      <c r="P368" s="229"/>
      <c r="Q368" s="229"/>
      <c r="R368" s="229"/>
      <c r="S368" s="229"/>
      <c r="T368" s="229"/>
      <c r="U368" s="229"/>
      <c r="V368" s="229"/>
      <c r="W368" s="229"/>
      <c r="X368" s="229"/>
      <c r="Y368" s="229"/>
      <c r="Z368" s="229"/>
    </row>
    <row r="369" spans="1:26" ht="25.5" customHeight="1">
      <c r="A369" s="229"/>
      <c r="B369" s="233"/>
      <c r="C369" s="233"/>
      <c r="D369" s="233"/>
      <c r="E369" s="229"/>
      <c r="F369" s="229"/>
      <c r="G369" s="229"/>
      <c r="H369" s="229"/>
      <c r="I369" s="233"/>
      <c r="J369" s="229"/>
      <c r="K369" s="229"/>
      <c r="L369" s="229"/>
      <c r="M369" s="229"/>
      <c r="N369" s="229"/>
      <c r="O369" s="229"/>
      <c r="P369" s="229"/>
      <c r="Q369" s="229"/>
      <c r="R369" s="229"/>
      <c r="S369" s="229"/>
      <c r="T369" s="229"/>
      <c r="U369" s="229"/>
      <c r="V369" s="229"/>
      <c r="W369" s="229"/>
      <c r="X369" s="229"/>
      <c r="Y369" s="229"/>
      <c r="Z369" s="229"/>
    </row>
    <row r="370" spans="1:26" ht="25.5" customHeight="1">
      <c r="A370" s="229"/>
      <c r="B370" s="233"/>
      <c r="C370" s="233"/>
      <c r="D370" s="233"/>
      <c r="E370" s="229"/>
      <c r="F370" s="229"/>
      <c r="G370" s="229"/>
      <c r="H370" s="229"/>
      <c r="I370" s="233"/>
      <c r="J370" s="229"/>
      <c r="K370" s="229"/>
      <c r="L370" s="229"/>
      <c r="M370" s="229"/>
      <c r="N370" s="229"/>
      <c r="O370" s="229"/>
      <c r="P370" s="229"/>
      <c r="Q370" s="229"/>
      <c r="R370" s="229"/>
      <c r="S370" s="229"/>
      <c r="T370" s="229"/>
      <c r="U370" s="229"/>
      <c r="V370" s="229"/>
      <c r="W370" s="229"/>
      <c r="X370" s="229"/>
      <c r="Y370" s="229"/>
      <c r="Z370" s="229"/>
    </row>
    <row r="371" spans="1:26" ht="25.5" customHeight="1">
      <c r="A371" s="229"/>
      <c r="B371" s="233"/>
      <c r="C371" s="233"/>
      <c r="D371" s="233"/>
      <c r="E371" s="229"/>
      <c r="F371" s="229"/>
      <c r="G371" s="229"/>
      <c r="H371" s="229"/>
      <c r="I371" s="233"/>
      <c r="J371" s="229"/>
      <c r="K371" s="229"/>
      <c r="L371" s="229"/>
      <c r="M371" s="229"/>
      <c r="N371" s="229"/>
      <c r="O371" s="229"/>
      <c r="P371" s="229"/>
      <c r="Q371" s="229"/>
      <c r="R371" s="229"/>
      <c r="S371" s="229"/>
      <c r="T371" s="229"/>
      <c r="U371" s="229"/>
      <c r="V371" s="229"/>
      <c r="W371" s="229"/>
      <c r="X371" s="229"/>
      <c r="Y371" s="229"/>
      <c r="Z371" s="229"/>
    </row>
    <row r="372" spans="1:26" ht="25.5" customHeight="1">
      <c r="A372" s="229"/>
      <c r="B372" s="233"/>
      <c r="C372" s="233"/>
      <c r="D372" s="233"/>
      <c r="E372" s="229"/>
      <c r="F372" s="229"/>
      <c r="G372" s="229"/>
      <c r="H372" s="229"/>
      <c r="I372" s="233"/>
      <c r="J372" s="229"/>
      <c r="K372" s="229"/>
      <c r="L372" s="229"/>
      <c r="M372" s="229"/>
      <c r="N372" s="229"/>
      <c r="O372" s="229"/>
      <c r="P372" s="229"/>
      <c r="Q372" s="229"/>
      <c r="R372" s="229"/>
      <c r="S372" s="229"/>
      <c r="T372" s="229"/>
      <c r="U372" s="229"/>
      <c r="V372" s="229"/>
      <c r="W372" s="229"/>
      <c r="X372" s="229"/>
      <c r="Y372" s="229"/>
      <c r="Z372" s="229"/>
    </row>
    <row r="373" spans="1:26" ht="25.5" customHeight="1">
      <c r="A373" s="229"/>
      <c r="B373" s="233"/>
      <c r="C373" s="233"/>
      <c r="D373" s="233"/>
      <c r="E373" s="229"/>
      <c r="F373" s="229"/>
      <c r="G373" s="229"/>
      <c r="H373" s="229"/>
      <c r="I373" s="233"/>
      <c r="J373" s="229"/>
      <c r="K373" s="229"/>
      <c r="L373" s="229"/>
      <c r="M373" s="229"/>
      <c r="N373" s="229"/>
      <c r="O373" s="229"/>
      <c r="P373" s="229"/>
      <c r="Q373" s="229"/>
      <c r="R373" s="229"/>
      <c r="S373" s="229"/>
      <c r="T373" s="229"/>
      <c r="U373" s="229"/>
      <c r="V373" s="229"/>
      <c r="W373" s="229"/>
      <c r="X373" s="229"/>
      <c r="Y373" s="229"/>
      <c r="Z373" s="229"/>
    </row>
    <row r="374" spans="1:26" ht="25.5" customHeight="1">
      <c r="A374" s="229"/>
      <c r="B374" s="233"/>
      <c r="C374" s="233"/>
      <c r="D374" s="233"/>
      <c r="E374" s="229"/>
      <c r="F374" s="229"/>
      <c r="G374" s="229"/>
      <c r="H374" s="229"/>
      <c r="I374" s="233"/>
      <c r="J374" s="229"/>
      <c r="K374" s="229"/>
      <c r="L374" s="229"/>
      <c r="M374" s="229"/>
      <c r="N374" s="229"/>
      <c r="O374" s="229"/>
      <c r="P374" s="229"/>
      <c r="Q374" s="229"/>
      <c r="R374" s="229"/>
      <c r="S374" s="229"/>
      <c r="T374" s="229"/>
      <c r="U374" s="229"/>
      <c r="V374" s="229"/>
      <c r="W374" s="229"/>
      <c r="X374" s="229"/>
      <c r="Y374" s="229"/>
      <c r="Z374" s="229"/>
    </row>
    <row r="375" spans="1:26" ht="25.5" customHeight="1">
      <c r="A375" s="229"/>
      <c r="B375" s="233"/>
      <c r="C375" s="233"/>
      <c r="D375" s="233"/>
      <c r="E375" s="229"/>
      <c r="F375" s="229"/>
      <c r="G375" s="229"/>
      <c r="H375" s="229"/>
      <c r="I375" s="233"/>
      <c r="J375" s="229"/>
      <c r="K375" s="229"/>
      <c r="L375" s="229"/>
      <c r="M375" s="229"/>
      <c r="N375" s="229"/>
      <c r="O375" s="229"/>
      <c r="P375" s="229"/>
      <c r="Q375" s="229"/>
      <c r="R375" s="229"/>
      <c r="S375" s="229"/>
      <c r="T375" s="229"/>
      <c r="U375" s="229"/>
      <c r="V375" s="229"/>
      <c r="W375" s="229"/>
      <c r="X375" s="229"/>
      <c r="Y375" s="229"/>
      <c r="Z375" s="229"/>
    </row>
    <row r="376" spans="1:26" ht="25.5" customHeight="1">
      <c r="A376" s="229"/>
      <c r="B376" s="233"/>
      <c r="C376" s="233"/>
      <c r="D376" s="233"/>
      <c r="E376" s="229"/>
      <c r="F376" s="229"/>
      <c r="G376" s="229"/>
      <c r="H376" s="229"/>
      <c r="I376" s="233"/>
      <c r="J376" s="229"/>
      <c r="K376" s="229"/>
      <c r="L376" s="229"/>
      <c r="M376" s="229"/>
      <c r="N376" s="229"/>
      <c r="O376" s="229"/>
      <c r="P376" s="229"/>
      <c r="Q376" s="229"/>
      <c r="R376" s="229"/>
      <c r="S376" s="229"/>
      <c r="T376" s="229"/>
      <c r="U376" s="229"/>
      <c r="V376" s="229"/>
      <c r="W376" s="229"/>
      <c r="X376" s="229"/>
      <c r="Y376" s="229"/>
      <c r="Z376" s="229"/>
    </row>
    <row r="377" spans="1:26" ht="25.5" customHeight="1">
      <c r="A377" s="229"/>
      <c r="B377" s="233"/>
      <c r="C377" s="233"/>
      <c r="D377" s="233"/>
      <c r="E377" s="229"/>
      <c r="F377" s="229"/>
      <c r="G377" s="229"/>
      <c r="H377" s="229"/>
      <c r="I377" s="233"/>
      <c r="J377" s="229"/>
      <c r="K377" s="229"/>
      <c r="L377" s="229"/>
      <c r="M377" s="229"/>
      <c r="N377" s="229"/>
      <c r="O377" s="229"/>
      <c r="P377" s="229"/>
      <c r="Q377" s="229"/>
      <c r="R377" s="229"/>
      <c r="S377" s="229"/>
      <c r="T377" s="229"/>
      <c r="U377" s="229"/>
      <c r="V377" s="229"/>
      <c r="W377" s="229"/>
      <c r="X377" s="229"/>
      <c r="Y377" s="229"/>
      <c r="Z377" s="229"/>
    </row>
    <row r="378" spans="1:26" ht="25.5" customHeight="1">
      <c r="A378" s="229"/>
      <c r="B378" s="233"/>
      <c r="C378" s="233"/>
      <c r="D378" s="233"/>
      <c r="E378" s="229"/>
      <c r="F378" s="229"/>
      <c r="G378" s="229"/>
      <c r="H378" s="229"/>
      <c r="I378" s="233"/>
      <c r="J378" s="229"/>
      <c r="K378" s="229"/>
      <c r="L378" s="229"/>
      <c r="M378" s="229"/>
      <c r="N378" s="229"/>
      <c r="O378" s="229"/>
      <c r="P378" s="229"/>
      <c r="Q378" s="229"/>
      <c r="R378" s="229"/>
      <c r="S378" s="229"/>
      <c r="T378" s="229"/>
      <c r="U378" s="229"/>
      <c r="V378" s="229"/>
      <c r="W378" s="229"/>
      <c r="X378" s="229"/>
      <c r="Y378" s="229"/>
      <c r="Z378" s="229"/>
    </row>
    <row r="379" spans="1:26" ht="25.5" customHeight="1">
      <c r="A379" s="229"/>
      <c r="B379" s="233"/>
      <c r="C379" s="233"/>
      <c r="D379" s="233"/>
      <c r="E379" s="229"/>
      <c r="F379" s="229"/>
      <c r="G379" s="229"/>
      <c r="H379" s="229"/>
      <c r="I379" s="233"/>
      <c r="J379" s="229"/>
      <c r="K379" s="229"/>
      <c r="L379" s="229"/>
      <c r="M379" s="229"/>
      <c r="N379" s="229"/>
      <c r="O379" s="229"/>
      <c r="P379" s="229"/>
      <c r="Q379" s="229"/>
      <c r="R379" s="229"/>
      <c r="S379" s="229"/>
      <c r="T379" s="229"/>
      <c r="U379" s="229"/>
      <c r="V379" s="229"/>
      <c r="W379" s="229"/>
      <c r="X379" s="229"/>
      <c r="Y379" s="229"/>
      <c r="Z379" s="229"/>
    </row>
    <row r="380" spans="1:26" ht="25.5" customHeight="1">
      <c r="A380" s="229"/>
      <c r="B380" s="233"/>
      <c r="C380" s="233"/>
      <c r="D380" s="233"/>
      <c r="E380" s="229"/>
      <c r="F380" s="229"/>
      <c r="G380" s="229"/>
      <c r="H380" s="229"/>
      <c r="I380" s="233"/>
      <c r="J380" s="229"/>
      <c r="K380" s="229"/>
      <c r="L380" s="229"/>
      <c r="M380" s="229"/>
      <c r="N380" s="229"/>
      <c r="O380" s="229"/>
      <c r="P380" s="229"/>
      <c r="Q380" s="229"/>
      <c r="R380" s="229"/>
      <c r="S380" s="229"/>
      <c r="T380" s="229"/>
      <c r="U380" s="229"/>
      <c r="V380" s="229"/>
      <c r="W380" s="229"/>
      <c r="X380" s="229"/>
      <c r="Y380" s="229"/>
      <c r="Z380" s="229"/>
    </row>
    <row r="381" spans="1:26" ht="25.5" customHeight="1">
      <c r="A381" s="229"/>
      <c r="B381" s="233"/>
      <c r="C381" s="233"/>
      <c r="D381" s="233"/>
      <c r="E381" s="229"/>
      <c r="F381" s="229"/>
      <c r="G381" s="229"/>
      <c r="H381" s="229"/>
      <c r="I381" s="233"/>
      <c r="J381" s="229"/>
      <c r="K381" s="229"/>
      <c r="L381" s="229"/>
      <c r="M381" s="229"/>
      <c r="N381" s="229"/>
      <c r="O381" s="229"/>
      <c r="P381" s="229"/>
      <c r="Q381" s="229"/>
      <c r="R381" s="229"/>
      <c r="S381" s="229"/>
      <c r="T381" s="229"/>
      <c r="U381" s="229"/>
      <c r="V381" s="229"/>
      <c r="W381" s="229"/>
      <c r="X381" s="229"/>
      <c r="Y381" s="229"/>
      <c r="Z381" s="229"/>
    </row>
    <row r="382" spans="1:26" ht="25.5" customHeight="1">
      <c r="A382" s="229"/>
      <c r="B382" s="233"/>
      <c r="C382" s="233"/>
      <c r="D382" s="233"/>
      <c r="E382" s="229"/>
      <c r="F382" s="229"/>
      <c r="G382" s="229"/>
      <c r="H382" s="229"/>
      <c r="I382" s="233"/>
      <c r="J382" s="229"/>
      <c r="K382" s="229"/>
      <c r="L382" s="229"/>
      <c r="M382" s="229"/>
      <c r="N382" s="229"/>
      <c r="O382" s="229"/>
      <c r="P382" s="229"/>
      <c r="Q382" s="229"/>
      <c r="R382" s="229"/>
      <c r="S382" s="229"/>
      <c r="T382" s="229"/>
      <c r="U382" s="229"/>
      <c r="V382" s="229"/>
      <c r="W382" s="229"/>
      <c r="X382" s="229"/>
      <c r="Y382" s="229"/>
      <c r="Z382" s="229"/>
    </row>
    <row r="383" spans="1:26" ht="25.5" customHeight="1">
      <c r="A383" s="229"/>
      <c r="B383" s="233"/>
      <c r="C383" s="233"/>
      <c r="D383" s="233"/>
      <c r="E383" s="229"/>
      <c r="F383" s="229"/>
      <c r="G383" s="229"/>
      <c r="H383" s="229"/>
      <c r="I383" s="233"/>
      <c r="J383" s="229"/>
      <c r="K383" s="229"/>
      <c r="L383" s="229"/>
      <c r="M383" s="229"/>
      <c r="N383" s="229"/>
      <c r="O383" s="229"/>
      <c r="P383" s="229"/>
      <c r="Q383" s="229"/>
      <c r="R383" s="229"/>
      <c r="S383" s="229"/>
      <c r="T383" s="229"/>
      <c r="U383" s="229"/>
      <c r="V383" s="229"/>
      <c r="W383" s="229"/>
      <c r="X383" s="229"/>
      <c r="Y383" s="229"/>
      <c r="Z383" s="229"/>
    </row>
    <row r="384" spans="1:26" ht="25.5" customHeight="1">
      <c r="A384" s="229"/>
      <c r="B384" s="233"/>
      <c r="C384" s="233"/>
      <c r="D384" s="233"/>
      <c r="E384" s="229"/>
      <c r="F384" s="229"/>
      <c r="G384" s="229"/>
      <c r="H384" s="229"/>
      <c r="I384" s="233"/>
      <c r="J384" s="229"/>
      <c r="K384" s="229"/>
      <c r="L384" s="229"/>
      <c r="M384" s="229"/>
      <c r="N384" s="229"/>
      <c r="O384" s="229"/>
      <c r="P384" s="229"/>
      <c r="Q384" s="229"/>
      <c r="R384" s="229"/>
      <c r="S384" s="229"/>
      <c r="T384" s="229"/>
      <c r="U384" s="229"/>
      <c r="V384" s="229"/>
      <c r="W384" s="229"/>
      <c r="X384" s="229"/>
      <c r="Y384" s="229"/>
      <c r="Z384" s="229"/>
    </row>
    <row r="385" spans="1:26" ht="25.5" customHeight="1">
      <c r="A385" s="229"/>
      <c r="B385" s="233"/>
      <c r="C385" s="233"/>
      <c r="D385" s="233"/>
      <c r="E385" s="229"/>
      <c r="F385" s="229"/>
      <c r="G385" s="229"/>
      <c r="H385" s="229"/>
      <c r="I385" s="233"/>
      <c r="J385" s="229"/>
      <c r="K385" s="229"/>
      <c r="L385" s="229"/>
      <c r="M385" s="229"/>
      <c r="N385" s="229"/>
      <c r="O385" s="229"/>
      <c r="P385" s="229"/>
      <c r="Q385" s="229"/>
      <c r="R385" s="229"/>
      <c r="S385" s="229"/>
      <c r="T385" s="229"/>
      <c r="U385" s="229"/>
      <c r="V385" s="229"/>
      <c r="W385" s="229"/>
      <c r="X385" s="229"/>
      <c r="Y385" s="229"/>
      <c r="Z385" s="229"/>
    </row>
    <row r="386" spans="1:26" ht="25.5" customHeight="1">
      <c r="A386" s="229"/>
      <c r="B386" s="233"/>
      <c r="C386" s="233"/>
      <c r="D386" s="233"/>
      <c r="E386" s="229"/>
      <c r="F386" s="229"/>
      <c r="G386" s="229"/>
      <c r="H386" s="229"/>
      <c r="I386" s="233"/>
      <c r="J386" s="229"/>
      <c r="K386" s="229"/>
      <c r="L386" s="229"/>
      <c r="M386" s="229"/>
      <c r="N386" s="229"/>
      <c r="O386" s="229"/>
      <c r="P386" s="229"/>
      <c r="Q386" s="229"/>
      <c r="R386" s="229"/>
      <c r="S386" s="229"/>
      <c r="T386" s="229"/>
      <c r="U386" s="229"/>
      <c r="V386" s="229"/>
      <c r="W386" s="229"/>
      <c r="X386" s="229"/>
      <c r="Y386" s="229"/>
      <c r="Z386" s="229"/>
    </row>
    <row r="387" spans="1:26" ht="25.5" customHeight="1">
      <c r="A387" s="229"/>
      <c r="B387" s="233"/>
      <c r="C387" s="233"/>
      <c r="D387" s="233"/>
      <c r="E387" s="229"/>
      <c r="F387" s="229"/>
      <c r="G387" s="229"/>
      <c r="H387" s="229"/>
      <c r="I387" s="233"/>
      <c r="J387" s="229"/>
      <c r="K387" s="229"/>
      <c r="L387" s="229"/>
      <c r="M387" s="229"/>
      <c r="N387" s="229"/>
      <c r="O387" s="229"/>
      <c r="P387" s="229"/>
      <c r="Q387" s="229"/>
      <c r="R387" s="229"/>
      <c r="S387" s="229"/>
      <c r="T387" s="229"/>
      <c r="U387" s="229"/>
      <c r="V387" s="229"/>
      <c r="W387" s="229"/>
      <c r="X387" s="229"/>
      <c r="Y387" s="229"/>
      <c r="Z387" s="229"/>
    </row>
    <row r="388" spans="1:26" ht="25.5" customHeight="1">
      <c r="A388" s="229"/>
      <c r="B388" s="233"/>
      <c r="C388" s="233"/>
      <c r="D388" s="233"/>
      <c r="E388" s="229"/>
      <c r="F388" s="229"/>
      <c r="G388" s="229"/>
      <c r="H388" s="229"/>
      <c r="I388" s="233"/>
      <c r="J388" s="229"/>
      <c r="K388" s="229"/>
      <c r="L388" s="229"/>
      <c r="M388" s="229"/>
      <c r="N388" s="229"/>
      <c r="O388" s="229"/>
      <c r="P388" s="229"/>
      <c r="Q388" s="229"/>
      <c r="R388" s="229"/>
      <c r="S388" s="229"/>
      <c r="T388" s="229"/>
      <c r="U388" s="229"/>
      <c r="V388" s="229"/>
      <c r="W388" s="229"/>
      <c r="X388" s="229"/>
      <c r="Y388" s="229"/>
      <c r="Z388" s="229"/>
    </row>
    <row r="389" spans="1:26" ht="25.5" customHeight="1">
      <c r="A389" s="229"/>
      <c r="B389" s="233"/>
      <c r="C389" s="233"/>
      <c r="D389" s="233"/>
      <c r="E389" s="229"/>
      <c r="F389" s="229"/>
      <c r="G389" s="229"/>
      <c r="H389" s="229"/>
      <c r="I389" s="233"/>
      <c r="J389" s="229"/>
      <c r="K389" s="229"/>
      <c r="L389" s="229"/>
      <c r="M389" s="229"/>
      <c r="N389" s="229"/>
      <c r="O389" s="229"/>
      <c r="P389" s="229"/>
      <c r="Q389" s="229"/>
      <c r="R389" s="229"/>
      <c r="S389" s="229"/>
      <c r="T389" s="229"/>
      <c r="U389" s="229"/>
      <c r="V389" s="229"/>
      <c r="W389" s="229"/>
      <c r="X389" s="229"/>
      <c r="Y389" s="229"/>
      <c r="Z389" s="229"/>
    </row>
    <row r="390" spans="1:26" ht="25.5" customHeight="1">
      <c r="A390" s="229"/>
      <c r="B390" s="233"/>
      <c r="C390" s="233"/>
      <c r="D390" s="233"/>
      <c r="E390" s="229"/>
      <c r="F390" s="229"/>
      <c r="G390" s="229"/>
      <c r="H390" s="229"/>
      <c r="I390" s="233"/>
      <c r="J390" s="229"/>
      <c r="K390" s="229"/>
      <c r="L390" s="229"/>
      <c r="M390" s="229"/>
      <c r="N390" s="229"/>
      <c r="O390" s="229"/>
      <c r="P390" s="229"/>
      <c r="Q390" s="229"/>
      <c r="R390" s="229"/>
      <c r="S390" s="229"/>
      <c r="T390" s="229"/>
      <c r="U390" s="229"/>
      <c r="V390" s="229"/>
      <c r="W390" s="229"/>
      <c r="X390" s="229"/>
      <c r="Y390" s="229"/>
      <c r="Z390" s="229"/>
    </row>
    <row r="391" spans="1:26" ht="25.5" customHeight="1">
      <c r="A391" s="229"/>
      <c r="B391" s="233"/>
      <c r="C391" s="233"/>
      <c r="D391" s="233"/>
      <c r="E391" s="229"/>
      <c r="F391" s="229"/>
      <c r="G391" s="229"/>
      <c r="H391" s="229"/>
      <c r="I391" s="233"/>
      <c r="J391" s="229"/>
      <c r="K391" s="229"/>
      <c r="L391" s="229"/>
      <c r="M391" s="229"/>
      <c r="N391" s="229"/>
      <c r="O391" s="229"/>
      <c r="P391" s="229"/>
      <c r="Q391" s="229"/>
      <c r="R391" s="229"/>
      <c r="S391" s="229"/>
      <c r="T391" s="229"/>
      <c r="U391" s="229"/>
      <c r="V391" s="229"/>
      <c r="W391" s="229"/>
      <c r="X391" s="229"/>
      <c r="Y391" s="229"/>
      <c r="Z391" s="229"/>
    </row>
    <row r="392" spans="1:26" ht="25.5" customHeight="1">
      <c r="A392" s="229"/>
      <c r="B392" s="233"/>
      <c r="C392" s="233"/>
      <c r="D392" s="233"/>
      <c r="E392" s="229"/>
      <c r="F392" s="229"/>
      <c r="G392" s="229"/>
      <c r="H392" s="229"/>
      <c r="I392" s="233"/>
      <c r="J392" s="229"/>
      <c r="K392" s="229"/>
      <c r="L392" s="229"/>
      <c r="M392" s="229"/>
      <c r="N392" s="229"/>
      <c r="O392" s="229"/>
      <c r="P392" s="229"/>
      <c r="Q392" s="229"/>
      <c r="R392" s="229"/>
      <c r="S392" s="229"/>
      <c r="T392" s="229"/>
      <c r="U392" s="229"/>
      <c r="V392" s="229"/>
      <c r="W392" s="229"/>
      <c r="X392" s="229"/>
      <c r="Y392" s="229"/>
      <c r="Z392" s="229"/>
    </row>
    <row r="393" spans="1:26" ht="25.5" customHeight="1">
      <c r="A393" s="229"/>
      <c r="B393" s="233"/>
      <c r="C393" s="233"/>
      <c r="D393" s="233"/>
      <c r="E393" s="229"/>
      <c r="F393" s="229"/>
      <c r="G393" s="229"/>
      <c r="H393" s="229"/>
      <c r="I393" s="233"/>
      <c r="J393" s="229"/>
      <c r="K393" s="229"/>
      <c r="L393" s="229"/>
      <c r="M393" s="229"/>
      <c r="N393" s="229"/>
      <c r="O393" s="229"/>
      <c r="P393" s="229"/>
      <c r="Q393" s="229"/>
      <c r="R393" s="229"/>
      <c r="S393" s="229"/>
      <c r="T393" s="229"/>
      <c r="U393" s="229"/>
      <c r="V393" s="229"/>
      <c r="W393" s="229"/>
      <c r="X393" s="229"/>
      <c r="Y393" s="229"/>
      <c r="Z393" s="229"/>
    </row>
    <row r="394" spans="1:26" ht="25.5" customHeight="1">
      <c r="A394" s="229"/>
      <c r="B394" s="233"/>
      <c r="C394" s="233"/>
      <c r="D394" s="233"/>
      <c r="E394" s="229"/>
      <c r="F394" s="229"/>
      <c r="G394" s="229"/>
      <c r="H394" s="229"/>
      <c r="I394" s="233"/>
      <c r="J394" s="229"/>
      <c r="K394" s="229"/>
      <c r="L394" s="229"/>
      <c r="M394" s="229"/>
      <c r="N394" s="229"/>
      <c r="O394" s="229"/>
      <c r="P394" s="229"/>
      <c r="Q394" s="229"/>
      <c r="R394" s="229"/>
      <c r="S394" s="229"/>
      <c r="T394" s="229"/>
      <c r="U394" s="229"/>
      <c r="V394" s="229"/>
      <c r="W394" s="229"/>
      <c r="X394" s="229"/>
      <c r="Y394" s="229"/>
      <c r="Z394" s="229"/>
    </row>
    <row r="395" spans="1:26" ht="25.5" customHeight="1">
      <c r="A395" s="229"/>
      <c r="B395" s="233"/>
      <c r="C395" s="233"/>
      <c r="D395" s="233"/>
      <c r="E395" s="229"/>
      <c r="F395" s="229"/>
      <c r="G395" s="229"/>
      <c r="H395" s="229"/>
      <c r="I395" s="233"/>
      <c r="J395" s="229"/>
      <c r="K395" s="229"/>
      <c r="L395" s="229"/>
      <c r="M395" s="229"/>
      <c r="N395" s="229"/>
      <c r="O395" s="229"/>
      <c r="P395" s="229"/>
      <c r="Q395" s="229"/>
      <c r="R395" s="229"/>
      <c r="S395" s="229"/>
      <c r="T395" s="229"/>
      <c r="U395" s="229"/>
      <c r="V395" s="229"/>
      <c r="W395" s="229"/>
      <c r="X395" s="229"/>
      <c r="Y395" s="229"/>
      <c r="Z395" s="229"/>
    </row>
    <row r="396" spans="1:26" ht="25.5" customHeight="1">
      <c r="A396" s="229"/>
      <c r="B396" s="233"/>
      <c r="C396" s="233"/>
      <c r="D396" s="233"/>
      <c r="E396" s="229"/>
      <c r="F396" s="229"/>
      <c r="G396" s="229"/>
      <c r="H396" s="229"/>
      <c r="I396" s="233"/>
      <c r="J396" s="229"/>
      <c r="K396" s="229"/>
      <c r="L396" s="229"/>
      <c r="M396" s="229"/>
      <c r="N396" s="229"/>
      <c r="O396" s="229"/>
      <c r="P396" s="229"/>
      <c r="Q396" s="229"/>
      <c r="R396" s="229"/>
      <c r="S396" s="229"/>
      <c r="T396" s="229"/>
      <c r="U396" s="229"/>
      <c r="V396" s="229"/>
      <c r="W396" s="229"/>
      <c r="X396" s="229"/>
      <c r="Y396" s="229"/>
      <c r="Z396" s="229"/>
    </row>
    <row r="397" spans="1:26" ht="25.5" customHeight="1">
      <c r="A397" s="229"/>
      <c r="B397" s="233"/>
      <c r="C397" s="233"/>
      <c r="D397" s="233"/>
      <c r="E397" s="229"/>
      <c r="F397" s="229"/>
      <c r="G397" s="229"/>
      <c r="H397" s="229"/>
      <c r="I397" s="233"/>
      <c r="J397" s="229"/>
      <c r="K397" s="229"/>
      <c r="L397" s="229"/>
      <c r="M397" s="229"/>
      <c r="N397" s="229"/>
      <c r="O397" s="229"/>
      <c r="P397" s="229"/>
      <c r="Q397" s="229"/>
      <c r="R397" s="229"/>
      <c r="S397" s="229"/>
      <c r="T397" s="229"/>
      <c r="U397" s="229"/>
      <c r="V397" s="229"/>
      <c r="W397" s="229"/>
      <c r="X397" s="229"/>
      <c r="Y397" s="229"/>
      <c r="Z397" s="229"/>
    </row>
    <row r="398" spans="1:26" ht="25.5" customHeight="1">
      <c r="A398" s="229"/>
      <c r="B398" s="233"/>
      <c r="C398" s="233"/>
      <c r="D398" s="233"/>
      <c r="E398" s="229"/>
      <c r="F398" s="229"/>
      <c r="G398" s="229"/>
      <c r="H398" s="229"/>
      <c r="I398" s="233"/>
      <c r="J398" s="229"/>
      <c r="K398" s="229"/>
      <c r="L398" s="229"/>
      <c r="M398" s="229"/>
      <c r="N398" s="229"/>
      <c r="O398" s="229"/>
      <c r="P398" s="229"/>
      <c r="Q398" s="229"/>
      <c r="R398" s="229"/>
      <c r="S398" s="229"/>
      <c r="T398" s="229"/>
      <c r="U398" s="229"/>
      <c r="V398" s="229"/>
      <c r="W398" s="229"/>
      <c r="X398" s="229"/>
      <c r="Y398" s="229"/>
      <c r="Z398" s="229"/>
    </row>
    <row r="399" spans="1:26" ht="25.5" customHeight="1">
      <c r="A399" s="229"/>
      <c r="B399" s="233"/>
      <c r="C399" s="233"/>
      <c r="D399" s="233"/>
      <c r="E399" s="229"/>
      <c r="F399" s="229"/>
      <c r="G399" s="229"/>
      <c r="H399" s="229"/>
      <c r="I399" s="233"/>
      <c r="J399" s="229"/>
      <c r="K399" s="229"/>
      <c r="L399" s="229"/>
      <c r="M399" s="229"/>
      <c r="N399" s="229"/>
      <c r="O399" s="229"/>
      <c r="P399" s="229"/>
      <c r="Q399" s="229"/>
      <c r="R399" s="229"/>
      <c r="S399" s="229"/>
      <c r="T399" s="229"/>
      <c r="U399" s="229"/>
      <c r="V399" s="229"/>
      <c r="W399" s="229"/>
      <c r="X399" s="229"/>
      <c r="Y399" s="229"/>
      <c r="Z399" s="229"/>
    </row>
    <row r="400" spans="1:26" ht="25.5" customHeight="1">
      <c r="A400" s="229"/>
      <c r="B400" s="233"/>
      <c r="C400" s="233"/>
      <c r="D400" s="233"/>
      <c r="E400" s="229"/>
      <c r="F400" s="229"/>
      <c r="G400" s="229"/>
      <c r="H400" s="229"/>
      <c r="I400" s="233"/>
      <c r="J400" s="229"/>
      <c r="K400" s="229"/>
      <c r="L400" s="229"/>
      <c r="M400" s="229"/>
      <c r="N400" s="229"/>
      <c r="O400" s="229"/>
      <c r="P400" s="229"/>
      <c r="Q400" s="229"/>
      <c r="R400" s="229"/>
      <c r="S400" s="229"/>
      <c r="T400" s="229"/>
      <c r="U400" s="229"/>
      <c r="V400" s="229"/>
      <c r="W400" s="229"/>
      <c r="X400" s="229"/>
      <c r="Y400" s="229"/>
      <c r="Z400" s="229"/>
    </row>
    <row r="401" spans="1:26" ht="25.5" customHeight="1">
      <c r="A401" s="229"/>
      <c r="B401" s="233"/>
      <c r="C401" s="233"/>
      <c r="D401" s="233"/>
      <c r="E401" s="229"/>
      <c r="F401" s="229"/>
      <c r="G401" s="229"/>
      <c r="H401" s="229"/>
      <c r="I401" s="233"/>
      <c r="J401" s="229"/>
      <c r="K401" s="229"/>
      <c r="L401" s="229"/>
      <c r="M401" s="229"/>
      <c r="N401" s="229"/>
      <c r="O401" s="229"/>
      <c r="P401" s="229"/>
      <c r="Q401" s="229"/>
      <c r="R401" s="229"/>
      <c r="S401" s="229"/>
      <c r="T401" s="229"/>
      <c r="U401" s="229"/>
      <c r="V401" s="229"/>
      <c r="W401" s="229"/>
      <c r="X401" s="229"/>
      <c r="Y401" s="229"/>
      <c r="Z401" s="229"/>
    </row>
    <row r="402" spans="1:26" ht="25.5" customHeight="1">
      <c r="A402" s="229"/>
      <c r="B402" s="233"/>
      <c r="C402" s="233"/>
      <c r="D402" s="233"/>
      <c r="E402" s="229"/>
      <c r="F402" s="229"/>
      <c r="G402" s="229"/>
      <c r="H402" s="229"/>
      <c r="I402" s="233"/>
      <c r="J402" s="229"/>
      <c r="K402" s="229"/>
      <c r="L402" s="229"/>
      <c r="M402" s="229"/>
      <c r="N402" s="229"/>
      <c r="O402" s="229"/>
      <c r="P402" s="229"/>
      <c r="Q402" s="229"/>
      <c r="R402" s="229"/>
      <c r="S402" s="229"/>
      <c r="T402" s="229"/>
      <c r="U402" s="229"/>
      <c r="V402" s="229"/>
      <c r="W402" s="229"/>
      <c r="X402" s="229"/>
      <c r="Y402" s="229"/>
      <c r="Z402" s="229"/>
    </row>
    <row r="403" spans="1:26" ht="25.5" customHeight="1">
      <c r="A403" s="229"/>
      <c r="B403" s="233"/>
      <c r="C403" s="233"/>
      <c r="D403" s="233"/>
      <c r="E403" s="229"/>
      <c r="F403" s="229"/>
      <c r="G403" s="229"/>
      <c r="H403" s="229"/>
      <c r="I403" s="233"/>
      <c r="J403" s="229"/>
      <c r="K403" s="229"/>
      <c r="L403" s="229"/>
      <c r="M403" s="229"/>
      <c r="N403" s="229"/>
      <c r="O403" s="229"/>
      <c r="P403" s="229"/>
      <c r="Q403" s="229"/>
      <c r="R403" s="229"/>
      <c r="S403" s="229"/>
      <c r="T403" s="229"/>
      <c r="U403" s="229"/>
      <c r="V403" s="229"/>
      <c r="W403" s="229"/>
      <c r="X403" s="229"/>
      <c r="Y403" s="229"/>
      <c r="Z403" s="229"/>
    </row>
    <row r="404" spans="1:26" ht="25.5" customHeight="1">
      <c r="A404" s="229"/>
      <c r="B404" s="233"/>
      <c r="C404" s="233"/>
      <c r="D404" s="233"/>
      <c r="E404" s="229"/>
      <c r="F404" s="229"/>
      <c r="G404" s="229"/>
      <c r="H404" s="229"/>
      <c r="I404" s="233"/>
      <c r="J404" s="229"/>
      <c r="K404" s="229"/>
      <c r="L404" s="229"/>
      <c r="M404" s="229"/>
      <c r="N404" s="229"/>
      <c r="O404" s="229"/>
      <c r="P404" s="229"/>
      <c r="Q404" s="229"/>
      <c r="R404" s="229"/>
      <c r="S404" s="229"/>
      <c r="T404" s="229"/>
      <c r="U404" s="229"/>
      <c r="V404" s="229"/>
      <c r="W404" s="229"/>
      <c r="X404" s="229"/>
      <c r="Y404" s="229"/>
      <c r="Z404" s="229"/>
    </row>
    <row r="405" spans="1:26" ht="25.5" customHeight="1">
      <c r="A405" s="229"/>
      <c r="B405" s="233"/>
      <c r="C405" s="233"/>
      <c r="D405" s="233"/>
      <c r="E405" s="229"/>
      <c r="F405" s="229"/>
      <c r="G405" s="229"/>
      <c r="H405" s="229"/>
      <c r="I405" s="233"/>
      <c r="J405" s="229"/>
      <c r="K405" s="229"/>
      <c r="L405" s="229"/>
      <c r="M405" s="229"/>
      <c r="N405" s="229"/>
      <c r="O405" s="229"/>
      <c r="P405" s="229"/>
      <c r="Q405" s="229"/>
      <c r="R405" s="229"/>
      <c r="S405" s="229"/>
      <c r="T405" s="229"/>
      <c r="U405" s="229"/>
      <c r="V405" s="229"/>
      <c r="W405" s="229"/>
      <c r="X405" s="229"/>
      <c r="Y405" s="229"/>
      <c r="Z405" s="229"/>
    </row>
    <row r="406" spans="1:26" ht="25.5" customHeight="1">
      <c r="A406" s="229"/>
      <c r="B406" s="233"/>
      <c r="C406" s="233"/>
      <c r="D406" s="233"/>
      <c r="E406" s="229"/>
      <c r="F406" s="229"/>
      <c r="G406" s="229"/>
      <c r="H406" s="229"/>
      <c r="I406" s="233"/>
      <c r="J406" s="229"/>
      <c r="K406" s="229"/>
      <c r="L406" s="229"/>
      <c r="M406" s="229"/>
      <c r="N406" s="229"/>
      <c r="O406" s="229"/>
      <c r="P406" s="229"/>
      <c r="Q406" s="229"/>
      <c r="R406" s="229"/>
      <c r="S406" s="229"/>
      <c r="T406" s="229"/>
      <c r="U406" s="229"/>
      <c r="V406" s="229"/>
      <c r="W406" s="229"/>
      <c r="X406" s="229"/>
      <c r="Y406" s="229"/>
      <c r="Z406" s="229"/>
    </row>
    <row r="407" spans="1:26" ht="25.5" customHeight="1">
      <c r="A407" s="229"/>
      <c r="B407" s="233"/>
      <c r="C407" s="233"/>
      <c r="D407" s="233"/>
      <c r="E407" s="229"/>
      <c r="F407" s="229"/>
      <c r="G407" s="229"/>
      <c r="H407" s="229"/>
      <c r="I407" s="233"/>
      <c r="J407" s="229"/>
      <c r="K407" s="229"/>
      <c r="L407" s="229"/>
      <c r="M407" s="229"/>
      <c r="N407" s="229"/>
      <c r="O407" s="229"/>
      <c r="P407" s="229"/>
      <c r="Q407" s="229"/>
      <c r="R407" s="229"/>
      <c r="S407" s="229"/>
      <c r="T407" s="229"/>
      <c r="U407" s="229"/>
      <c r="V407" s="229"/>
      <c r="W407" s="229"/>
      <c r="X407" s="229"/>
      <c r="Y407" s="229"/>
      <c r="Z407" s="229"/>
    </row>
    <row r="408" spans="1:26" ht="25.5" customHeight="1">
      <c r="A408" s="229"/>
      <c r="B408" s="233"/>
      <c r="C408" s="233"/>
      <c r="D408" s="233"/>
      <c r="E408" s="229"/>
      <c r="F408" s="229"/>
      <c r="G408" s="229"/>
      <c r="H408" s="229"/>
      <c r="I408" s="233"/>
      <c r="J408" s="229"/>
      <c r="K408" s="229"/>
      <c r="L408" s="229"/>
      <c r="M408" s="229"/>
      <c r="N408" s="229"/>
      <c r="O408" s="229"/>
      <c r="P408" s="229"/>
      <c r="Q408" s="229"/>
      <c r="R408" s="229"/>
      <c r="S408" s="229"/>
      <c r="T408" s="229"/>
      <c r="U408" s="229"/>
      <c r="V408" s="229"/>
      <c r="W408" s="229"/>
      <c r="X408" s="229"/>
      <c r="Y408" s="229"/>
      <c r="Z408" s="229"/>
    </row>
    <row r="409" spans="1:26" ht="25.5" customHeight="1">
      <c r="A409" s="229"/>
      <c r="B409" s="233"/>
      <c r="C409" s="233"/>
      <c r="D409" s="233"/>
      <c r="E409" s="229"/>
      <c r="F409" s="229"/>
      <c r="G409" s="229"/>
      <c r="H409" s="229"/>
      <c r="I409" s="233"/>
      <c r="J409" s="229"/>
      <c r="K409" s="229"/>
      <c r="L409" s="229"/>
      <c r="M409" s="229"/>
      <c r="N409" s="229"/>
      <c r="O409" s="229"/>
      <c r="P409" s="229"/>
      <c r="Q409" s="229"/>
      <c r="R409" s="229"/>
      <c r="S409" s="229"/>
      <c r="T409" s="229"/>
      <c r="U409" s="229"/>
      <c r="V409" s="229"/>
      <c r="W409" s="229"/>
      <c r="X409" s="229"/>
      <c r="Y409" s="229"/>
      <c r="Z409" s="229"/>
    </row>
    <row r="410" spans="1:26" ht="25.5" customHeight="1">
      <c r="A410" s="229"/>
      <c r="B410" s="233"/>
      <c r="C410" s="233"/>
      <c r="D410" s="233"/>
      <c r="E410" s="229"/>
      <c r="F410" s="229"/>
      <c r="G410" s="229"/>
      <c r="H410" s="229"/>
      <c r="I410" s="233"/>
      <c r="J410" s="229"/>
      <c r="K410" s="229"/>
      <c r="L410" s="229"/>
      <c r="M410" s="229"/>
      <c r="N410" s="229"/>
      <c r="O410" s="229"/>
      <c r="P410" s="229"/>
      <c r="Q410" s="229"/>
      <c r="R410" s="229"/>
      <c r="S410" s="229"/>
      <c r="T410" s="229"/>
      <c r="U410" s="229"/>
      <c r="V410" s="229"/>
      <c r="W410" s="229"/>
      <c r="X410" s="229"/>
      <c r="Y410" s="229"/>
      <c r="Z410" s="229"/>
    </row>
    <row r="411" spans="1:26" ht="25.5" customHeight="1">
      <c r="A411" s="229"/>
      <c r="B411" s="233"/>
      <c r="C411" s="233"/>
      <c r="D411" s="233"/>
      <c r="E411" s="229"/>
      <c r="F411" s="229"/>
      <c r="G411" s="229"/>
      <c r="H411" s="229"/>
      <c r="I411" s="233"/>
      <c r="J411" s="229"/>
      <c r="K411" s="229"/>
      <c r="L411" s="229"/>
      <c r="M411" s="229"/>
      <c r="N411" s="229"/>
      <c r="O411" s="229"/>
      <c r="P411" s="229"/>
      <c r="Q411" s="229"/>
      <c r="R411" s="229"/>
      <c r="S411" s="229"/>
      <c r="T411" s="229"/>
      <c r="U411" s="229"/>
      <c r="V411" s="229"/>
      <c r="W411" s="229"/>
      <c r="X411" s="229"/>
      <c r="Y411" s="229"/>
      <c r="Z411" s="229"/>
    </row>
    <row r="412" spans="1:26" ht="25.5" customHeight="1">
      <c r="A412" s="229"/>
      <c r="B412" s="233"/>
      <c r="C412" s="233"/>
      <c r="D412" s="233"/>
      <c r="E412" s="229"/>
      <c r="F412" s="229"/>
      <c r="G412" s="229"/>
      <c r="H412" s="229"/>
      <c r="I412" s="233"/>
      <c r="J412" s="229"/>
      <c r="K412" s="229"/>
      <c r="L412" s="229"/>
      <c r="M412" s="229"/>
      <c r="N412" s="229"/>
      <c r="O412" s="229"/>
      <c r="P412" s="229"/>
      <c r="Q412" s="229"/>
      <c r="R412" s="229"/>
      <c r="S412" s="229"/>
      <c r="T412" s="229"/>
      <c r="U412" s="229"/>
      <c r="V412" s="229"/>
      <c r="W412" s="229"/>
      <c r="X412" s="229"/>
      <c r="Y412" s="229"/>
      <c r="Z412" s="229"/>
    </row>
    <row r="413" spans="1:26" ht="25.5" customHeight="1">
      <c r="A413" s="229"/>
      <c r="B413" s="233"/>
      <c r="C413" s="233"/>
      <c r="D413" s="233"/>
      <c r="E413" s="229"/>
      <c r="F413" s="229"/>
      <c r="G413" s="229"/>
      <c r="H413" s="229"/>
      <c r="I413" s="233"/>
      <c r="J413" s="229"/>
      <c r="K413" s="229"/>
      <c r="L413" s="229"/>
      <c r="M413" s="229"/>
      <c r="N413" s="229"/>
      <c r="O413" s="229"/>
      <c r="P413" s="229"/>
      <c r="Q413" s="229"/>
      <c r="R413" s="229"/>
      <c r="S413" s="229"/>
      <c r="T413" s="229"/>
      <c r="U413" s="229"/>
      <c r="V413" s="229"/>
      <c r="W413" s="229"/>
      <c r="X413" s="229"/>
      <c r="Y413" s="229"/>
      <c r="Z413" s="229"/>
    </row>
    <row r="414" spans="1:26" ht="25.5" customHeight="1">
      <c r="A414" s="229"/>
      <c r="B414" s="233"/>
      <c r="C414" s="233"/>
      <c r="D414" s="233"/>
      <c r="E414" s="229"/>
      <c r="F414" s="229"/>
      <c r="G414" s="229"/>
      <c r="H414" s="229"/>
      <c r="I414" s="233"/>
      <c r="J414" s="229"/>
      <c r="K414" s="229"/>
      <c r="L414" s="229"/>
      <c r="M414" s="229"/>
      <c r="N414" s="229"/>
      <c r="O414" s="229"/>
      <c r="P414" s="229"/>
      <c r="Q414" s="229"/>
      <c r="R414" s="229"/>
      <c r="S414" s="229"/>
      <c r="T414" s="229"/>
      <c r="U414" s="229"/>
      <c r="V414" s="229"/>
      <c r="W414" s="229"/>
      <c r="X414" s="229"/>
      <c r="Y414" s="229"/>
      <c r="Z414" s="229"/>
    </row>
    <row r="415" spans="1:26" ht="25.5" customHeight="1">
      <c r="A415" s="229"/>
      <c r="B415" s="233"/>
      <c r="C415" s="233"/>
      <c r="D415" s="233"/>
      <c r="E415" s="229"/>
      <c r="F415" s="229"/>
      <c r="G415" s="229"/>
      <c r="H415" s="229"/>
      <c r="I415" s="233"/>
      <c r="J415" s="229"/>
      <c r="K415" s="229"/>
      <c r="L415" s="229"/>
      <c r="M415" s="229"/>
      <c r="N415" s="229"/>
      <c r="O415" s="229"/>
      <c r="P415" s="229"/>
      <c r="Q415" s="229"/>
      <c r="R415" s="229"/>
      <c r="S415" s="229"/>
      <c r="T415" s="229"/>
      <c r="U415" s="229"/>
      <c r="V415" s="229"/>
      <c r="W415" s="229"/>
      <c r="X415" s="229"/>
      <c r="Y415" s="229"/>
      <c r="Z415" s="229"/>
    </row>
    <row r="416" spans="1:26" ht="25.5" customHeight="1">
      <c r="A416" s="229"/>
      <c r="B416" s="233"/>
      <c r="C416" s="233"/>
      <c r="D416" s="233"/>
      <c r="E416" s="229"/>
      <c r="F416" s="229"/>
      <c r="G416" s="229"/>
      <c r="H416" s="229"/>
      <c r="I416" s="233"/>
      <c r="J416" s="229"/>
      <c r="K416" s="229"/>
      <c r="L416" s="229"/>
      <c r="M416" s="229"/>
      <c r="N416" s="229"/>
      <c r="O416" s="229"/>
      <c r="P416" s="229"/>
      <c r="Q416" s="229"/>
      <c r="R416" s="229"/>
      <c r="S416" s="229"/>
      <c r="T416" s="229"/>
      <c r="U416" s="229"/>
      <c r="V416" s="229"/>
      <c r="W416" s="229"/>
      <c r="X416" s="229"/>
      <c r="Y416" s="229"/>
      <c r="Z416" s="229"/>
    </row>
    <row r="417" spans="1:26" ht="25.5" customHeight="1">
      <c r="A417" s="229"/>
      <c r="B417" s="233"/>
      <c r="C417" s="233"/>
      <c r="D417" s="233"/>
      <c r="E417" s="229"/>
      <c r="F417" s="229"/>
      <c r="G417" s="229"/>
      <c r="H417" s="229"/>
      <c r="I417" s="233"/>
      <c r="J417" s="229"/>
      <c r="K417" s="229"/>
      <c r="L417" s="229"/>
      <c r="M417" s="229"/>
      <c r="N417" s="229"/>
      <c r="O417" s="229"/>
      <c r="P417" s="229"/>
      <c r="Q417" s="229"/>
      <c r="R417" s="229"/>
      <c r="S417" s="229"/>
      <c r="T417" s="229"/>
      <c r="U417" s="229"/>
      <c r="V417" s="229"/>
      <c r="W417" s="229"/>
      <c r="X417" s="229"/>
      <c r="Y417" s="229"/>
      <c r="Z417" s="229"/>
    </row>
    <row r="418" spans="1:26" ht="25.5" customHeight="1">
      <c r="A418" s="229"/>
      <c r="B418" s="233"/>
      <c r="C418" s="233"/>
      <c r="D418" s="233"/>
      <c r="E418" s="229"/>
      <c r="F418" s="229"/>
      <c r="G418" s="229"/>
      <c r="H418" s="229"/>
      <c r="I418" s="233"/>
      <c r="J418" s="229"/>
      <c r="K418" s="229"/>
      <c r="L418" s="229"/>
      <c r="M418" s="229"/>
      <c r="N418" s="229"/>
      <c r="O418" s="229"/>
      <c r="P418" s="229"/>
      <c r="Q418" s="229"/>
      <c r="R418" s="229"/>
      <c r="S418" s="229"/>
      <c r="T418" s="229"/>
      <c r="U418" s="229"/>
      <c r="V418" s="229"/>
      <c r="W418" s="229"/>
      <c r="X418" s="229"/>
      <c r="Y418" s="229"/>
      <c r="Z418" s="229"/>
    </row>
    <row r="419" spans="1:26" ht="25.5" customHeight="1">
      <c r="A419" s="229"/>
      <c r="B419" s="233"/>
      <c r="C419" s="233"/>
      <c r="D419" s="233"/>
      <c r="E419" s="229"/>
      <c r="F419" s="229"/>
      <c r="G419" s="229"/>
      <c r="H419" s="229"/>
      <c r="I419" s="233"/>
      <c r="J419" s="229"/>
      <c r="K419" s="229"/>
      <c r="L419" s="229"/>
      <c r="M419" s="229"/>
      <c r="N419" s="229"/>
      <c r="O419" s="229"/>
      <c r="P419" s="229"/>
      <c r="Q419" s="229"/>
      <c r="R419" s="229"/>
      <c r="S419" s="229"/>
      <c r="T419" s="229"/>
      <c r="U419" s="229"/>
      <c r="V419" s="229"/>
      <c r="W419" s="229"/>
      <c r="X419" s="229"/>
      <c r="Y419" s="229"/>
      <c r="Z419" s="229"/>
    </row>
    <row r="420" spans="1:26" ht="25.5" customHeight="1">
      <c r="A420" s="229"/>
      <c r="B420" s="233"/>
      <c r="C420" s="233"/>
      <c r="D420" s="233"/>
      <c r="E420" s="229"/>
      <c r="F420" s="229"/>
      <c r="G420" s="229"/>
      <c r="H420" s="229"/>
      <c r="I420" s="233"/>
      <c r="J420" s="229"/>
      <c r="K420" s="229"/>
      <c r="L420" s="229"/>
      <c r="M420" s="229"/>
      <c r="N420" s="229"/>
      <c r="O420" s="229"/>
      <c r="P420" s="229"/>
      <c r="Q420" s="229"/>
      <c r="R420" s="229"/>
      <c r="S420" s="229"/>
      <c r="T420" s="229"/>
      <c r="U420" s="229"/>
      <c r="V420" s="229"/>
      <c r="W420" s="229"/>
      <c r="X420" s="229"/>
      <c r="Y420" s="229"/>
      <c r="Z420" s="229"/>
    </row>
    <row r="421" spans="1:26" ht="25.5" customHeight="1">
      <c r="A421" s="229"/>
      <c r="B421" s="233"/>
      <c r="C421" s="233"/>
      <c r="D421" s="233"/>
      <c r="E421" s="229"/>
      <c r="F421" s="229"/>
      <c r="G421" s="229"/>
      <c r="H421" s="229"/>
      <c r="I421" s="233"/>
      <c r="J421" s="229"/>
      <c r="K421" s="229"/>
      <c r="L421" s="229"/>
      <c r="M421" s="229"/>
      <c r="N421" s="229"/>
      <c r="O421" s="229"/>
      <c r="P421" s="229"/>
      <c r="Q421" s="229"/>
      <c r="R421" s="229"/>
      <c r="S421" s="229"/>
      <c r="T421" s="229"/>
      <c r="U421" s="229"/>
      <c r="V421" s="229"/>
      <c r="W421" s="229"/>
      <c r="X421" s="229"/>
      <c r="Y421" s="229"/>
      <c r="Z421" s="229"/>
    </row>
    <row r="422" spans="1:26" ht="25.5" customHeight="1">
      <c r="A422" s="229"/>
      <c r="B422" s="233"/>
      <c r="C422" s="233"/>
      <c r="D422" s="233"/>
      <c r="E422" s="229"/>
      <c r="F422" s="229"/>
      <c r="G422" s="229"/>
      <c r="H422" s="229"/>
      <c r="I422" s="233"/>
      <c r="J422" s="229"/>
      <c r="K422" s="229"/>
      <c r="L422" s="229"/>
      <c r="M422" s="229"/>
      <c r="N422" s="229"/>
      <c r="O422" s="229"/>
      <c r="P422" s="229"/>
      <c r="Q422" s="229"/>
      <c r="R422" s="229"/>
      <c r="S422" s="229"/>
      <c r="T422" s="229"/>
      <c r="U422" s="229"/>
      <c r="V422" s="229"/>
      <c r="W422" s="229"/>
      <c r="X422" s="229"/>
      <c r="Y422" s="229"/>
      <c r="Z422" s="229"/>
    </row>
    <row r="423" spans="1:26" ht="25.5" customHeight="1">
      <c r="A423" s="229"/>
      <c r="B423" s="233"/>
      <c r="C423" s="233"/>
      <c r="D423" s="233"/>
      <c r="E423" s="229"/>
      <c r="F423" s="229"/>
      <c r="G423" s="229"/>
      <c r="H423" s="229"/>
      <c r="I423" s="233"/>
      <c r="J423" s="229"/>
      <c r="K423" s="229"/>
      <c r="L423" s="229"/>
      <c r="M423" s="229"/>
      <c r="N423" s="229"/>
      <c r="O423" s="229"/>
      <c r="P423" s="229"/>
      <c r="Q423" s="229"/>
      <c r="R423" s="229"/>
      <c r="S423" s="229"/>
      <c r="T423" s="229"/>
      <c r="U423" s="229"/>
      <c r="V423" s="229"/>
      <c r="W423" s="229"/>
      <c r="X423" s="229"/>
      <c r="Y423" s="229"/>
      <c r="Z423" s="229"/>
    </row>
    <row r="424" spans="1:26" ht="25.5" customHeight="1">
      <c r="A424" s="229"/>
      <c r="B424" s="233"/>
      <c r="C424" s="233"/>
      <c r="D424" s="233"/>
      <c r="E424" s="229"/>
      <c r="F424" s="229"/>
      <c r="G424" s="229"/>
      <c r="H424" s="229"/>
      <c r="I424" s="233"/>
      <c r="J424" s="229"/>
      <c r="K424" s="229"/>
      <c r="L424" s="229"/>
      <c r="M424" s="229"/>
      <c r="N424" s="229"/>
      <c r="O424" s="229"/>
      <c r="P424" s="229"/>
      <c r="Q424" s="229"/>
      <c r="R424" s="229"/>
      <c r="S424" s="229"/>
      <c r="T424" s="229"/>
      <c r="U424" s="229"/>
      <c r="V424" s="229"/>
      <c r="W424" s="229"/>
      <c r="X424" s="229"/>
      <c r="Y424" s="229"/>
      <c r="Z424" s="229"/>
    </row>
    <row r="425" spans="1:26" ht="25.5" customHeight="1">
      <c r="A425" s="229"/>
      <c r="B425" s="233"/>
      <c r="C425" s="233"/>
      <c r="D425" s="233"/>
      <c r="E425" s="229"/>
      <c r="F425" s="229"/>
      <c r="G425" s="229"/>
      <c r="H425" s="229"/>
      <c r="I425" s="233"/>
      <c r="J425" s="229"/>
      <c r="K425" s="229"/>
      <c r="L425" s="229"/>
      <c r="M425" s="229"/>
      <c r="N425" s="229"/>
      <c r="O425" s="229"/>
      <c r="P425" s="229"/>
      <c r="Q425" s="229"/>
      <c r="R425" s="229"/>
      <c r="S425" s="229"/>
      <c r="T425" s="229"/>
      <c r="U425" s="229"/>
      <c r="V425" s="229"/>
      <c r="W425" s="229"/>
      <c r="X425" s="229"/>
      <c r="Y425" s="229"/>
      <c r="Z425" s="229"/>
    </row>
    <row r="426" spans="1:26" ht="25.5" customHeight="1">
      <c r="A426" s="229"/>
      <c r="B426" s="233"/>
      <c r="C426" s="233"/>
      <c r="D426" s="233"/>
      <c r="E426" s="229"/>
      <c r="F426" s="229"/>
      <c r="G426" s="229"/>
      <c r="H426" s="229"/>
      <c r="I426" s="233"/>
      <c r="J426" s="229"/>
      <c r="K426" s="229"/>
      <c r="L426" s="229"/>
      <c r="M426" s="229"/>
      <c r="N426" s="229"/>
      <c r="O426" s="229"/>
      <c r="P426" s="229"/>
      <c r="Q426" s="229"/>
      <c r="R426" s="229"/>
      <c r="S426" s="229"/>
      <c r="T426" s="229"/>
      <c r="U426" s="229"/>
      <c r="V426" s="229"/>
      <c r="W426" s="229"/>
      <c r="X426" s="229"/>
      <c r="Y426" s="229"/>
      <c r="Z426" s="229"/>
    </row>
    <row r="427" spans="1:26" ht="25.5" customHeight="1">
      <c r="A427" s="229"/>
      <c r="B427" s="233"/>
      <c r="C427" s="233"/>
      <c r="D427" s="233"/>
      <c r="E427" s="229"/>
      <c r="F427" s="229"/>
      <c r="G427" s="229"/>
      <c r="H427" s="229"/>
      <c r="I427" s="233"/>
      <c r="J427" s="229"/>
      <c r="K427" s="229"/>
      <c r="L427" s="229"/>
      <c r="M427" s="229"/>
      <c r="N427" s="229"/>
      <c r="O427" s="229"/>
      <c r="P427" s="229"/>
      <c r="Q427" s="229"/>
      <c r="R427" s="229"/>
      <c r="S427" s="229"/>
      <c r="T427" s="229"/>
      <c r="U427" s="229"/>
      <c r="V427" s="229"/>
      <c r="W427" s="229"/>
      <c r="X427" s="229"/>
      <c r="Y427" s="229"/>
      <c r="Z427" s="229"/>
    </row>
    <row r="428" spans="1:26" ht="25.5" customHeight="1">
      <c r="A428" s="229"/>
      <c r="B428" s="233"/>
      <c r="C428" s="233"/>
      <c r="D428" s="233"/>
      <c r="E428" s="229"/>
      <c r="F428" s="229"/>
      <c r="G428" s="229"/>
      <c r="H428" s="229"/>
      <c r="I428" s="233"/>
      <c r="J428" s="229"/>
      <c r="K428" s="229"/>
      <c r="L428" s="229"/>
      <c r="M428" s="229"/>
      <c r="N428" s="229"/>
      <c r="O428" s="229"/>
      <c r="P428" s="229"/>
      <c r="Q428" s="229"/>
      <c r="R428" s="229"/>
      <c r="S428" s="229"/>
      <c r="T428" s="229"/>
      <c r="U428" s="229"/>
      <c r="V428" s="229"/>
      <c r="W428" s="229"/>
      <c r="X428" s="229"/>
      <c r="Y428" s="229"/>
      <c r="Z428" s="229"/>
    </row>
    <row r="429" spans="1:26" ht="25.5" customHeight="1">
      <c r="A429" s="229"/>
      <c r="B429" s="233"/>
      <c r="C429" s="233"/>
      <c r="D429" s="233"/>
      <c r="E429" s="229"/>
      <c r="F429" s="229"/>
      <c r="G429" s="229"/>
      <c r="H429" s="229"/>
      <c r="I429" s="233"/>
      <c r="J429" s="229"/>
      <c r="K429" s="229"/>
      <c r="L429" s="229"/>
      <c r="M429" s="229"/>
      <c r="N429" s="229"/>
      <c r="O429" s="229"/>
      <c r="P429" s="229"/>
      <c r="Q429" s="229"/>
      <c r="R429" s="229"/>
      <c r="S429" s="229"/>
      <c r="T429" s="229"/>
      <c r="U429" s="229"/>
      <c r="V429" s="229"/>
      <c r="W429" s="229"/>
      <c r="X429" s="229"/>
      <c r="Y429" s="229"/>
      <c r="Z429" s="229"/>
    </row>
    <row r="430" spans="1:26" ht="25.5" customHeight="1">
      <c r="A430" s="229"/>
      <c r="B430" s="233"/>
      <c r="C430" s="233"/>
      <c r="D430" s="233"/>
      <c r="E430" s="229"/>
      <c r="F430" s="229"/>
      <c r="G430" s="229"/>
      <c r="H430" s="229"/>
      <c r="I430" s="233"/>
      <c r="J430" s="229"/>
      <c r="K430" s="229"/>
      <c r="L430" s="229"/>
      <c r="M430" s="229"/>
      <c r="N430" s="229"/>
      <c r="O430" s="229"/>
      <c r="P430" s="229"/>
      <c r="Q430" s="229"/>
      <c r="R430" s="229"/>
      <c r="S430" s="229"/>
      <c r="T430" s="229"/>
      <c r="U430" s="229"/>
      <c r="V430" s="229"/>
      <c r="W430" s="229"/>
      <c r="X430" s="229"/>
      <c r="Y430" s="229"/>
      <c r="Z430" s="229"/>
    </row>
    <row r="431" spans="1:26" ht="25.5" customHeight="1">
      <c r="A431" s="229"/>
      <c r="B431" s="233"/>
      <c r="C431" s="233"/>
      <c r="D431" s="233"/>
      <c r="E431" s="229"/>
      <c r="F431" s="229"/>
      <c r="G431" s="229"/>
      <c r="H431" s="229"/>
      <c r="I431" s="233"/>
      <c r="J431" s="229"/>
      <c r="K431" s="229"/>
      <c r="L431" s="229"/>
      <c r="M431" s="229"/>
      <c r="N431" s="229"/>
      <c r="O431" s="229"/>
      <c r="P431" s="229"/>
      <c r="Q431" s="229"/>
      <c r="R431" s="229"/>
      <c r="S431" s="229"/>
      <c r="T431" s="229"/>
      <c r="U431" s="229"/>
      <c r="V431" s="229"/>
      <c r="W431" s="229"/>
      <c r="X431" s="229"/>
      <c r="Y431" s="229"/>
      <c r="Z431" s="229"/>
    </row>
    <row r="432" spans="1:26" ht="25.5" customHeight="1">
      <c r="A432" s="229"/>
      <c r="B432" s="233"/>
      <c r="C432" s="233"/>
      <c r="D432" s="233"/>
      <c r="E432" s="229"/>
      <c r="F432" s="229"/>
      <c r="G432" s="229"/>
      <c r="H432" s="229"/>
      <c r="I432" s="233"/>
      <c r="J432" s="229"/>
      <c r="K432" s="229"/>
      <c r="L432" s="229"/>
      <c r="M432" s="229"/>
      <c r="N432" s="229"/>
      <c r="O432" s="229"/>
      <c r="P432" s="229"/>
      <c r="Q432" s="229"/>
      <c r="R432" s="229"/>
      <c r="S432" s="229"/>
      <c r="T432" s="229"/>
      <c r="U432" s="229"/>
      <c r="V432" s="229"/>
      <c r="W432" s="229"/>
      <c r="X432" s="229"/>
      <c r="Y432" s="229"/>
      <c r="Z432" s="229"/>
    </row>
    <row r="433" spans="1:26" ht="25.5" customHeight="1">
      <c r="A433" s="229"/>
      <c r="B433" s="233"/>
      <c r="C433" s="233"/>
      <c r="D433" s="233"/>
      <c r="E433" s="229"/>
      <c r="F433" s="229"/>
      <c r="G433" s="229"/>
      <c r="H433" s="229"/>
      <c r="I433" s="233"/>
      <c r="J433" s="229"/>
      <c r="K433" s="229"/>
      <c r="L433" s="229"/>
      <c r="M433" s="229"/>
      <c r="N433" s="229"/>
      <c r="O433" s="229"/>
      <c r="P433" s="229"/>
      <c r="Q433" s="229"/>
      <c r="R433" s="229"/>
      <c r="S433" s="229"/>
      <c r="T433" s="229"/>
      <c r="U433" s="229"/>
      <c r="V433" s="229"/>
      <c r="W433" s="229"/>
      <c r="X433" s="229"/>
      <c r="Y433" s="229"/>
      <c r="Z433" s="229"/>
    </row>
    <row r="434" spans="1:26" ht="25.5" customHeight="1">
      <c r="A434" s="229"/>
      <c r="B434" s="233"/>
      <c r="C434" s="233"/>
      <c r="D434" s="233"/>
      <c r="E434" s="229"/>
      <c r="F434" s="229"/>
      <c r="G434" s="229"/>
      <c r="H434" s="229"/>
      <c r="I434" s="233"/>
      <c r="J434" s="229"/>
      <c r="K434" s="229"/>
      <c r="L434" s="229"/>
      <c r="M434" s="229"/>
      <c r="N434" s="229"/>
      <c r="O434" s="229"/>
      <c r="P434" s="229"/>
      <c r="Q434" s="229"/>
      <c r="R434" s="229"/>
      <c r="S434" s="229"/>
      <c r="T434" s="229"/>
      <c r="U434" s="229"/>
      <c r="V434" s="229"/>
      <c r="W434" s="229"/>
      <c r="X434" s="229"/>
      <c r="Y434" s="229"/>
      <c r="Z434" s="229"/>
    </row>
    <row r="435" spans="1:26" ht="25.5" customHeight="1">
      <c r="A435" s="229"/>
      <c r="B435" s="233"/>
      <c r="C435" s="233"/>
      <c r="D435" s="233"/>
      <c r="E435" s="229"/>
      <c r="F435" s="229"/>
      <c r="G435" s="229"/>
      <c r="H435" s="229"/>
      <c r="I435" s="233"/>
      <c r="J435" s="229"/>
      <c r="K435" s="229"/>
      <c r="L435" s="229"/>
      <c r="M435" s="229"/>
      <c r="N435" s="229"/>
      <c r="O435" s="229"/>
      <c r="P435" s="229"/>
      <c r="Q435" s="229"/>
      <c r="R435" s="229"/>
      <c r="S435" s="229"/>
      <c r="T435" s="229"/>
      <c r="U435" s="229"/>
      <c r="V435" s="229"/>
      <c r="W435" s="229"/>
      <c r="X435" s="229"/>
      <c r="Y435" s="229"/>
      <c r="Z435" s="229"/>
    </row>
    <row r="436" spans="1:26" ht="25.5" customHeight="1">
      <c r="A436" s="229"/>
      <c r="B436" s="233"/>
      <c r="C436" s="233"/>
      <c r="D436" s="233"/>
      <c r="E436" s="229"/>
      <c r="F436" s="229"/>
      <c r="G436" s="229"/>
      <c r="H436" s="229"/>
      <c r="I436" s="233"/>
      <c r="J436" s="229"/>
      <c r="K436" s="229"/>
      <c r="L436" s="229"/>
      <c r="M436" s="229"/>
      <c r="N436" s="229"/>
      <c r="O436" s="229"/>
      <c r="P436" s="229"/>
      <c r="Q436" s="229"/>
      <c r="R436" s="229"/>
      <c r="S436" s="229"/>
      <c r="T436" s="229"/>
      <c r="U436" s="229"/>
      <c r="V436" s="229"/>
      <c r="W436" s="229"/>
      <c r="X436" s="229"/>
      <c r="Y436" s="229"/>
      <c r="Z436" s="229"/>
    </row>
    <row r="437" spans="1:26" ht="25.5" customHeight="1">
      <c r="A437" s="229"/>
      <c r="B437" s="233"/>
      <c r="C437" s="233"/>
      <c r="D437" s="233"/>
      <c r="E437" s="229"/>
      <c r="F437" s="229"/>
      <c r="G437" s="229"/>
      <c r="H437" s="229"/>
      <c r="I437" s="233"/>
      <c r="J437" s="229"/>
      <c r="K437" s="229"/>
      <c r="L437" s="229"/>
      <c r="M437" s="229"/>
      <c r="N437" s="229"/>
      <c r="O437" s="229"/>
      <c r="P437" s="229"/>
      <c r="Q437" s="229"/>
      <c r="R437" s="229"/>
      <c r="S437" s="229"/>
      <c r="T437" s="229"/>
      <c r="U437" s="229"/>
      <c r="V437" s="229"/>
      <c r="W437" s="229"/>
      <c r="X437" s="229"/>
      <c r="Y437" s="229"/>
      <c r="Z437" s="229"/>
    </row>
    <row r="438" spans="1:26" ht="25.5" customHeight="1">
      <c r="A438" s="229"/>
      <c r="B438" s="233"/>
      <c r="C438" s="233"/>
      <c r="D438" s="233"/>
      <c r="E438" s="229"/>
      <c r="F438" s="229"/>
      <c r="G438" s="229"/>
      <c r="H438" s="229"/>
      <c r="I438" s="233"/>
      <c r="J438" s="229"/>
      <c r="K438" s="229"/>
      <c r="L438" s="229"/>
      <c r="M438" s="229"/>
      <c r="N438" s="229"/>
      <c r="O438" s="229"/>
      <c r="P438" s="229"/>
      <c r="Q438" s="229"/>
      <c r="R438" s="229"/>
      <c r="S438" s="229"/>
      <c r="T438" s="229"/>
      <c r="U438" s="229"/>
      <c r="V438" s="229"/>
      <c r="W438" s="229"/>
      <c r="X438" s="229"/>
      <c r="Y438" s="229"/>
      <c r="Z438" s="229"/>
    </row>
    <row r="439" spans="1:26" ht="25.5" customHeight="1">
      <c r="A439" s="229"/>
      <c r="B439" s="233"/>
      <c r="C439" s="233"/>
      <c r="D439" s="233"/>
      <c r="E439" s="229"/>
      <c r="F439" s="229"/>
      <c r="G439" s="229"/>
      <c r="H439" s="229"/>
      <c r="I439" s="233"/>
      <c r="J439" s="229"/>
      <c r="K439" s="229"/>
      <c r="L439" s="229"/>
      <c r="M439" s="229"/>
      <c r="N439" s="229"/>
      <c r="O439" s="229"/>
      <c r="P439" s="229"/>
      <c r="Q439" s="229"/>
      <c r="R439" s="229"/>
      <c r="S439" s="229"/>
      <c r="T439" s="229"/>
      <c r="U439" s="229"/>
      <c r="V439" s="229"/>
      <c r="W439" s="229"/>
      <c r="X439" s="229"/>
      <c r="Y439" s="229"/>
      <c r="Z439" s="229"/>
    </row>
    <row r="440" spans="1:26" ht="25.5" customHeight="1">
      <c r="A440" s="229"/>
      <c r="B440" s="233"/>
      <c r="C440" s="233"/>
      <c r="D440" s="233"/>
      <c r="E440" s="229"/>
      <c r="F440" s="229"/>
      <c r="G440" s="229"/>
      <c r="H440" s="229"/>
      <c r="I440" s="233"/>
      <c r="J440" s="229"/>
      <c r="K440" s="229"/>
      <c r="L440" s="229"/>
      <c r="M440" s="229"/>
      <c r="N440" s="229"/>
      <c r="O440" s="229"/>
      <c r="P440" s="229"/>
      <c r="Q440" s="229"/>
      <c r="R440" s="229"/>
      <c r="S440" s="229"/>
      <c r="T440" s="229"/>
      <c r="U440" s="229"/>
      <c r="V440" s="229"/>
      <c r="W440" s="229"/>
      <c r="X440" s="229"/>
      <c r="Y440" s="229"/>
      <c r="Z440" s="229"/>
    </row>
    <row r="441" spans="1:26" ht="25.5" customHeight="1">
      <c r="A441" s="229"/>
      <c r="B441" s="233"/>
      <c r="C441" s="233"/>
      <c r="D441" s="233"/>
      <c r="E441" s="229"/>
      <c r="F441" s="229"/>
      <c r="G441" s="229"/>
      <c r="H441" s="229"/>
      <c r="I441" s="233"/>
      <c r="J441" s="229"/>
      <c r="K441" s="229"/>
      <c r="L441" s="229"/>
      <c r="M441" s="229"/>
      <c r="N441" s="229"/>
      <c r="O441" s="229"/>
      <c r="P441" s="229"/>
      <c r="Q441" s="229"/>
      <c r="R441" s="229"/>
      <c r="S441" s="229"/>
      <c r="T441" s="229"/>
      <c r="U441" s="229"/>
      <c r="V441" s="229"/>
      <c r="W441" s="229"/>
      <c r="X441" s="229"/>
      <c r="Y441" s="229"/>
      <c r="Z441" s="229"/>
    </row>
    <row r="442" spans="1:26" ht="25.5" customHeight="1">
      <c r="A442" s="229"/>
      <c r="B442" s="233"/>
      <c r="C442" s="233"/>
      <c r="D442" s="233"/>
      <c r="E442" s="229"/>
      <c r="F442" s="229"/>
      <c r="G442" s="229"/>
      <c r="H442" s="229"/>
      <c r="I442" s="233"/>
      <c r="J442" s="229"/>
      <c r="K442" s="229"/>
      <c r="L442" s="229"/>
      <c r="M442" s="229"/>
      <c r="N442" s="229"/>
      <c r="O442" s="229"/>
      <c r="P442" s="229"/>
      <c r="Q442" s="229"/>
      <c r="R442" s="229"/>
      <c r="S442" s="229"/>
      <c r="T442" s="229"/>
      <c r="U442" s="229"/>
      <c r="V442" s="229"/>
      <c r="W442" s="229"/>
      <c r="X442" s="229"/>
      <c r="Y442" s="229"/>
      <c r="Z442" s="229"/>
    </row>
    <row r="443" spans="1:26" ht="25.5" customHeight="1">
      <c r="A443" s="229"/>
      <c r="B443" s="233"/>
      <c r="C443" s="233"/>
      <c r="D443" s="233"/>
      <c r="E443" s="229"/>
      <c r="F443" s="229"/>
      <c r="G443" s="229"/>
      <c r="H443" s="229"/>
      <c r="I443" s="233"/>
      <c r="J443" s="229"/>
      <c r="K443" s="229"/>
      <c r="L443" s="229"/>
      <c r="M443" s="229"/>
      <c r="N443" s="229"/>
      <c r="O443" s="229"/>
      <c r="P443" s="229"/>
      <c r="Q443" s="229"/>
      <c r="R443" s="229"/>
      <c r="S443" s="229"/>
      <c r="T443" s="229"/>
      <c r="U443" s="229"/>
      <c r="V443" s="229"/>
      <c r="W443" s="229"/>
      <c r="X443" s="229"/>
      <c r="Y443" s="229"/>
      <c r="Z443" s="229"/>
    </row>
    <row r="444" spans="1:26" ht="25.5" customHeight="1">
      <c r="A444" s="229"/>
      <c r="B444" s="233"/>
      <c r="C444" s="233"/>
      <c r="D444" s="233"/>
      <c r="E444" s="229"/>
      <c r="F444" s="229"/>
      <c r="G444" s="229"/>
      <c r="H444" s="229"/>
      <c r="I444" s="233"/>
      <c r="J444" s="229"/>
      <c r="K444" s="229"/>
      <c r="L444" s="229"/>
      <c r="M444" s="229"/>
      <c r="N444" s="229"/>
      <c r="O444" s="229"/>
      <c r="P444" s="229"/>
      <c r="Q444" s="229"/>
      <c r="R444" s="229"/>
      <c r="S444" s="229"/>
      <c r="T444" s="229"/>
      <c r="U444" s="229"/>
      <c r="V444" s="229"/>
      <c r="W444" s="229"/>
      <c r="X444" s="229"/>
      <c r="Y444" s="229"/>
      <c r="Z444" s="229"/>
    </row>
    <row r="445" spans="1:26" ht="25.5" customHeight="1">
      <c r="A445" s="229"/>
      <c r="B445" s="233"/>
      <c r="C445" s="233"/>
      <c r="D445" s="233"/>
      <c r="E445" s="229"/>
      <c r="F445" s="229"/>
      <c r="G445" s="229"/>
      <c r="H445" s="229"/>
      <c r="I445" s="233"/>
      <c r="J445" s="229"/>
      <c r="K445" s="229"/>
      <c r="L445" s="229"/>
      <c r="M445" s="229"/>
      <c r="N445" s="229"/>
      <c r="O445" s="229"/>
      <c r="P445" s="229"/>
      <c r="Q445" s="229"/>
      <c r="R445" s="229"/>
      <c r="S445" s="229"/>
      <c r="T445" s="229"/>
      <c r="U445" s="229"/>
      <c r="V445" s="229"/>
      <c r="W445" s="229"/>
      <c r="X445" s="229"/>
      <c r="Y445" s="229"/>
      <c r="Z445" s="229"/>
    </row>
    <row r="446" spans="1:26" ht="25.5" customHeight="1">
      <c r="A446" s="229"/>
      <c r="B446" s="233"/>
      <c r="C446" s="233"/>
      <c r="D446" s="233"/>
      <c r="E446" s="229"/>
      <c r="F446" s="229"/>
      <c r="G446" s="229"/>
      <c r="H446" s="229"/>
      <c r="I446" s="233"/>
      <c r="J446" s="229"/>
      <c r="K446" s="229"/>
      <c r="L446" s="229"/>
      <c r="M446" s="229"/>
      <c r="N446" s="229"/>
      <c r="O446" s="229"/>
      <c r="P446" s="229"/>
      <c r="Q446" s="229"/>
      <c r="R446" s="229"/>
      <c r="S446" s="229"/>
      <c r="T446" s="229"/>
      <c r="U446" s="229"/>
      <c r="V446" s="229"/>
      <c r="W446" s="229"/>
      <c r="X446" s="229"/>
      <c r="Y446" s="229"/>
      <c r="Z446" s="229"/>
    </row>
    <row r="447" spans="1:26" ht="25.5" customHeight="1">
      <c r="A447" s="229"/>
      <c r="B447" s="233"/>
      <c r="C447" s="233"/>
      <c r="D447" s="233"/>
      <c r="E447" s="229"/>
      <c r="F447" s="229"/>
      <c r="G447" s="229"/>
      <c r="H447" s="229"/>
      <c r="I447" s="233"/>
      <c r="J447" s="229"/>
      <c r="K447" s="229"/>
      <c r="L447" s="229"/>
      <c r="M447" s="229"/>
      <c r="N447" s="229"/>
      <c r="O447" s="229"/>
      <c r="P447" s="229"/>
      <c r="Q447" s="229"/>
      <c r="R447" s="229"/>
      <c r="S447" s="229"/>
      <c r="T447" s="229"/>
      <c r="U447" s="229"/>
      <c r="V447" s="229"/>
      <c r="W447" s="229"/>
      <c r="X447" s="229"/>
      <c r="Y447" s="229"/>
      <c r="Z447" s="229"/>
    </row>
    <row r="448" spans="1:26" ht="25.5" customHeight="1">
      <c r="A448" s="229"/>
      <c r="B448" s="233"/>
      <c r="C448" s="233"/>
      <c r="D448" s="233"/>
      <c r="E448" s="229"/>
      <c r="F448" s="229"/>
      <c r="G448" s="229"/>
      <c r="H448" s="229"/>
      <c r="I448" s="233"/>
      <c r="J448" s="229"/>
      <c r="K448" s="229"/>
      <c r="L448" s="229"/>
      <c r="M448" s="229"/>
      <c r="N448" s="229"/>
      <c r="O448" s="229"/>
      <c r="P448" s="229"/>
      <c r="Q448" s="229"/>
      <c r="R448" s="229"/>
      <c r="S448" s="229"/>
      <c r="T448" s="229"/>
      <c r="U448" s="229"/>
      <c r="V448" s="229"/>
      <c r="W448" s="229"/>
      <c r="X448" s="229"/>
      <c r="Y448" s="229"/>
      <c r="Z448" s="229"/>
    </row>
    <row r="449" spans="1:26" ht="25.5" customHeight="1">
      <c r="A449" s="229"/>
      <c r="B449" s="233"/>
      <c r="C449" s="233"/>
      <c r="D449" s="233"/>
      <c r="E449" s="229"/>
      <c r="F449" s="229"/>
      <c r="G449" s="229"/>
      <c r="H449" s="229"/>
      <c r="I449" s="233"/>
      <c r="J449" s="229"/>
      <c r="K449" s="229"/>
      <c r="L449" s="229"/>
      <c r="M449" s="229"/>
      <c r="N449" s="229"/>
      <c r="O449" s="229"/>
      <c r="P449" s="229"/>
      <c r="Q449" s="229"/>
      <c r="R449" s="229"/>
      <c r="S449" s="229"/>
      <c r="T449" s="229"/>
      <c r="U449" s="229"/>
      <c r="V449" s="229"/>
      <c r="W449" s="229"/>
      <c r="X449" s="229"/>
      <c r="Y449" s="229"/>
      <c r="Z449" s="229"/>
    </row>
    <row r="450" spans="1:26" ht="25.5" customHeight="1">
      <c r="A450" s="229"/>
      <c r="B450" s="233"/>
      <c r="C450" s="233"/>
      <c r="D450" s="233"/>
      <c r="E450" s="229"/>
      <c r="F450" s="229"/>
      <c r="G450" s="229"/>
      <c r="H450" s="229"/>
      <c r="I450" s="233"/>
      <c r="J450" s="229"/>
      <c r="K450" s="229"/>
      <c r="L450" s="229"/>
      <c r="M450" s="229"/>
      <c r="N450" s="229"/>
      <c r="O450" s="229"/>
      <c r="P450" s="229"/>
      <c r="Q450" s="229"/>
      <c r="R450" s="229"/>
      <c r="S450" s="229"/>
      <c r="T450" s="229"/>
      <c r="U450" s="229"/>
      <c r="V450" s="229"/>
      <c r="W450" s="229"/>
      <c r="X450" s="229"/>
      <c r="Y450" s="229"/>
      <c r="Z450" s="229"/>
    </row>
    <row r="451" spans="1:26" ht="25.5" customHeight="1">
      <c r="A451" s="229"/>
      <c r="B451" s="233"/>
      <c r="C451" s="233"/>
      <c r="D451" s="233"/>
      <c r="E451" s="229"/>
      <c r="F451" s="229"/>
      <c r="G451" s="229"/>
      <c r="H451" s="229"/>
      <c r="I451" s="233"/>
      <c r="J451" s="229"/>
      <c r="K451" s="229"/>
      <c r="L451" s="229"/>
      <c r="M451" s="229"/>
      <c r="N451" s="229"/>
      <c r="O451" s="229"/>
      <c r="P451" s="229"/>
      <c r="Q451" s="229"/>
      <c r="R451" s="229"/>
      <c r="S451" s="229"/>
      <c r="T451" s="229"/>
      <c r="U451" s="229"/>
      <c r="V451" s="229"/>
      <c r="W451" s="229"/>
      <c r="X451" s="229"/>
      <c r="Y451" s="229"/>
      <c r="Z451" s="229"/>
    </row>
    <row r="452" spans="1:26" ht="25.5" customHeight="1">
      <c r="A452" s="229"/>
      <c r="B452" s="233"/>
      <c r="C452" s="233"/>
      <c r="D452" s="233"/>
      <c r="E452" s="229"/>
      <c r="F452" s="229"/>
      <c r="G452" s="229"/>
      <c r="H452" s="229"/>
      <c r="I452" s="233"/>
      <c r="J452" s="229"/>
      <c r="K452" s="229"/>
      <c r="L452" s="229"/>
      <c r="M452" s="229"/>
      <c r="N452" s="229"/>
      <c r="O452" s="229"/>
      <c r="P452" s="229"/>
      <c r="Q452" s="229"/>
      <c r="R452" s="229"/>
      <c r="S452" s="229"/>
      <c r="T452" s="229"/>
      <c r="U452" s="229"/>
      <c r="V452" s="229"/>
      <c r="W452" s="229"/>
      <c r="X452" s="229"/>
      <c r="Y452" s="229"/>
      <c r="Z452" s="229"/>
    </row>
    <row r="453" spans="1:26" ht="25.5" customHeight="1">
      <c r="A453" s="229"/>
      <c r="B453" s="233"/>
      <c r="C453" s="233"/>
      <c r="D453" s="233"/>
      <c r="E453" s="229"/>
      <c r="F453" s="229"/>
      <c r="G453" s="229"/>
      <c r="H453" s="229"/>
      <c r="I453" s="233"/>
      <c r="J453" s="229"/>
      <c r="K453" s="229"/>
      <c r="L453" s="229"/>
      <c r="M453" s="229"/>
      <c r="N453" s="229"/>
      <c r="O453" s="229"/>
      <c r="P453" s="229"/>
      <c r="Q453" s="229"/>
      <c r="R453" s="229"/>
      <c r="S453" s="229"/>
      <c r="T453" s="229"/>
      <c r="U453" s="229"/>
      <c r="V453" s="229"/>
      <c r="W453" s="229"/>
      <c r="X453" s="229"/>
      <c r="Y453" s="229"/>
      <c r="Z453" s="229"/>
    </row>
    <row r="454" spans="1:26" ht="25.5" customHeight="1">
      <c r="A454" s="229"/>
      <c r="B454" s="233"/>
      <c r="C454" s="233"/>
      <c r="D454" s="233"/>
      <c r="E454" s="229"/>
      <c r="F454" s="229"/>
      <c r="G454" s="229"/>
      <c r="H454" s="229"/>
      <c r="I454" s="233"/>
      <c r="J454" s="229"/>
      <c r="K454" s="229"/>
      <c r="L454" s="229"/>
      <c r="M454" s="229"/>
      <c r="N454" s="229"/>
      <c r="O454" s="229"/>
      <c r="P454" s="229"/>
      <c r="Q454" s="229"/>
      <c r="R454" s="229"/>
      <c r="S454" s="229"/>
      <c r="T454" s="229"/>
      <c r="U454" s="229"/>
      <c r="V454" s="229"/>
      <c r="W454" s="229"/>
      <c r="X454" s="229"/>
      <c r="Y454" s="229"/>
      <c r="Z454" s="229"/>
    </row>
    <row r="455" spans="1:26" ht="25.5" customHeight="1">
      <c r="A455" s="229"/>
      <c r="B455" s="233"/>
      <c r="C455" s="233"/>
      <c r="D455" s="233"/>
      <c r="E455" s="229"/>
      <c r="F455" s="229"/>
      <c r="G455" s="229"/>
      <c r="H455" s="229"/>
      <c r="I455" s="233"/>
      <c r="J455" s="229"/>
      <c r="K455" s="229"/>
      <c r="L455" s="229"/>
      <c r="M455" s="229"/>
      <c r="N455" s="229"/>
      <c r="O455" s="229"/>
      <c r="P455" s="229"/>
      <c r="Q455" s="229"/>
      <c r="R455" s="229"/>
      <c r="S455" s="229"/>
      <c r="T455" s="229"/>
      <c r="U455" s="229"/>
      <c r="V455" s="229"/>
      <c r="W455" s="229"/>
      <c r="X455" s="229"/>
      <c r="Y455" s="229"/>
      <c r="Z455" s="229"/>
    </row>
    <row r="456" spans="1:26" ht="25.5" customHeight="1">
      <c r="A456" s="229"/>
      <c r="B456" s="233"/>
      <c r="C456" s="233"/>
      <c r="D456" s="233"/>
      <c r="E456" s="229"/>
      <c r="F456" s="229"/>
      <c r="G456" s="229"/>
      <c r="H456" s="229"/>
      <c r="I456" s="233"/>
      <c r="J456" s="229"/>
      <c r="K456" s="229"/>
      <c r="L456" s="229"/>
      <c r="M456" s="229"/>
      <c r="N456" s="229"/>
      <c r="O456" s="229"/>
      <c r="P456" s="229"/>
      <c r="Q456" s="229"/>
      <c r="R456" s="229"/>
      <c r="S456" s="229"/>
      <c r="T456" s="229"/>
      <c r="U456" s="229"/>
      <c r="V456" s="229"/>
      <c r="W456" s="229"/>
      <c r="X456" s="229"/>
      <c r="Y456" s="229"/>
      <c r="Z456" s="229"/>
    </row>
    <row r="457" spans="1:26" ht="25.5" customHeight="1">
      <c r="A457" s="229"/>
      <c r="B457" s="233"/>
      <c r="C457" s="233"/>
      <c r="D457" s="233"/>
      <c r="E457" s="229"/>
      <c r="F457" s="229"/>
      <c r="G457" s="229"/>
      <c r="H457" s="229"/>
      <c r="I457" s="233"/>
      <c r="J457" s="229"/>
      <c r="K457" s="229"/>
      <c r="L457" s="229"/>
      <c r="M457" s="229"/>
      <c r="N457" s="229"/>
      <c r="O457" s="229"/>
      <c r="P457" s="229"/>
      <c r="Q457" s="229"/>
      <c r="R457" s="229"/>
      <c r="S457" s="229"/>
      <c r="T457" s="229"/>
      <c r="U457" s="229"/>
      <c r="V457" s="229"/>
      <c r="W457" s="229"/>
      <c r="X457" s="229"/>
      <c r="Y457" s="229"/>
      <c r="Z457" s="229"/>
    </row>
    <row r="458" spans="1:26" ht="25.5" customHeight="1">
      <c r="A458" s="229"/>
      <c r="B458" s="233"/>
      <c r="C458" s="233"/>
      <c r="D458" s="233"/>
      <c r="E458" s="229"/>
      <c r="F458" s="229"/>
      <c r="G458" s="229"/>
      <c r="H458" s="229"/>
      <c r="I458" s="233"/>
      <c r="J458" s="229"/>
      <c r="K458" s="229"/>
      <c r="L458" s="229"/>
      <c r="M458" s="229"/>
      <c r="N458" s="229"/>
      <c r="O458" s="229"/>
      <c r="P458" s="229"/>
      <c r="Q458" s="229"/>
      <c r="R458" s="229"/>
      <c r="S458" s="229"/>
      <c r="T458" s="229"/>
      <c r="U458" s="229"/>
      <c r="V458" s="229"/>
      <c r="W458" s="229"/>
      <c r="X458" s="229"/>
      <c r="Y458" s="229"/>
      <c r="Z458" s="229"/>
    </row>
    <row r="459" spans="1:26" ht="25.5" customHeight="1">
      <c r="A459" s="229"/>
      <c r="B459" s="233"/>
      <c r="C459" s="233"/>
      <c r="D459" s="233"/>
      <c r="E459" s="229"/>
      <c r="F459" s="229"/>
      <c r="G459" s="229"/>
      <c r="H459" s="229"/>
      <c r="I459" s="233"/>
      <c r="J459" s="229"/>
      <c r="K459" s="229"/>
      <c r="L459" s="229"/>
      <c r="M459" s="229"/>
      <c r="N459" s="229"/>
      <c r="O459" s="229"/>
      <c r="P459" s="229"/>
      <c r="Q459" s="229"/>
      <c r="R459" s="229"/>
      <c r="S459" s="229"/>
      <c r="T459" s="229"/>
      <c r="U459" s="229"/>
      <c r="V459" s="229"/>
      <c r="W459" s="229"/>
      <c r="X459" s="229"/>
      <c r="Y459" s="229"/>
      <c r="Z459" s="229"/>
    </row>
    <row r="460" spans="1:26" ht="25.5" customHeight="1">
      <c r="A460" s="229"/>
      <c r="B460" s="233"/>
      <c r="C460" s="233"/>
      <c r="D460" s="233"/>
      <c r="E460" s="229"/>
      <c r="F460" s="229"/>
      <c r="G460" s="229"/>
      <c r="H460" s="229"/>
      <c r="I460" s="233"/>
      <c r="J460" s="229"/>
      <c r="K460" s="229"/>
      <c r="L460" s="229"/>
      <c r="M460" s="229"/>
      <c r="N460" s="229"/>
      <c r="O460" s="229"/>
      <c r="P460" s="229"/>
      <c r="Q460" s="229"/>
      <c r="R460" s="229"/>
      <c r="S460" s="229"/>
      <c r="T460" s="229"/>
      <c r="U460" s="229"/>
      <c r="V460" s="229"/>
      <c r="W460" s="229"/>
      <c r="X460" s="229"/>
      <c r="Y460" s="229"/>
      <c r="Z460" s="229"/>
    </row>
    <row r="461" spans="1:26" ht="25.5" customHeight="1">
      <c r="A461" s="229"/>
      <c r="B461" s="233"/>
      <c r="C461" s="233"/>
      <c r="D461" s="233"/>
      <c r="E461" s="229"/>
      <c r="F461" s="229"/>
      <c r="G461" s="229"/>
      <c r="H461" s="229"/>
      <c r="I461" s="233"/>
      <c r="J461" s="229"/>
      <c r="K461" s="229"/>
      <c r="L461" s="229"/>
      <c r="M461" s="229"/>
      <c r="N461" s="229"/>
      <c r="O461" s="229"/>
      <c r="P461" s="229"/>
      <c r="Q461" s="229"/>
      <c r="R461" s="229"/>
      <c r="S461" s="229"/>
      <c r="T461" s="229"/>
      <c r="U461" s="229"/>
      <c r="V461" s="229"/>
      <c r="W461" s="229"/>
      <c r="X461" s="229"/>
      <c r="Y461" s="229"/>
      <c r="Z461" s="229"/>
    </row>
    <row r="462" spans="1:26" ht="25.5" customHeight="1">
      <c r="A462" s="229"/>
      <c r="B462" s="233"/>
      <c r="C462" s="233"/>
      <c r="D462" s="233"/>
      <c r="E462" s="229"/>
      <c r="F462" s="229"/>
      <c r="G462" s="229"/>
      <c r="H462" s="229"/>
      <c r="I462" s="233"/>
      <c r="J462" s="229"/>
      <c r="K462" s="229"/>
      <c r="L462" s="229"/>
      <c r="M462" s="229"/>
      <c r="N462" s="229"/>
      <c r="O462" s="229"/>
      <c r="P462" s="229"/>
      <c r="Q462" s="229"/>
      <c r="R462" s="229"/>
      <c r="S462" s="229"/>
      <c r="T462" s="229"/>
      <c r="U462" s="229"/>
      <c r="V462" s="229"/>
      <c r="W462" s="229"/>
      <c r="X462" s="229"/>
      <c r="Y462" s="229"/>
      <c r="Z462" s="229"/>
    </row>
    <row r="463" spans="1:26" ht="25.5" customHeight="1">
      <c r="A463" s="229"/>
      <c r="B463" s="233"/>
      <c r="C463" s="233"/>
      <c r="D463" s="233"/>
      <c r="E463" s="229"/>
      <c r="F463" s="229"/>
      <c r="G463" s="229"/>
      <c r="H463" s="229"/>
      <c r="I463" s="233"/>
      <c r="J463" s="229"/>
      <c r="K463" s="229"/>
      <c r="L463" s="229"/>
      <c r="M463" s="229"/>
      <c r="N463" s="229"/>
      <c r="O463" s="229"/>
      <c r="P463" s="229"/>
      <c r="Q463" s="229"/>
      <c r="R463" s="229"/>
      <c r="S463" s="229"/>
      <c r="T463" s="229"/>
      <c r="U463" s="229"/>
      <c r="V463" s="229"/>
      <c r="W463" s="229"/>
      <c r="X463" s="229"/>
      <c r="Y463" s="229"/>
      <c r="Z463" s="229"/>
    </row>
    <row r="464" spans="1:26" ht="25.5" customHeight="1">
      <c r="A464" s="229"/>
      <c r="B464" s="233"/>
      <c r="C464" s="233"/>
      <c r="D464" s="233"/>
      <c r="E464" s="229"/>
      <c r="F464" s="229"/>
      <c r="G464" s="229"/>
      <c r="H464" s="229"/>
      <c r="I464" s="233"/>
      <c r="J464" s="229"/>
      <c r="K464" s="229"/>
      <c r="L464" s="229"/>
      <c r="M464" s="229"/>
      <c r="N464" s="229"/>
      <c r="O464" s="229"/>
      <c r="P464" s="229"/>
      <c r="Q464" s="229"/>
      <c r="R464" s="229"/>
      <c r="S464" s="229"/>
      <c r="T464" s="229"/>
      <c r="U464" s="229"/>
      <c r="V464" s="229"/>
      <c r="W464" s="229"/>
      <c r="X464" s="229"/>
      <c r="Y464" s="229"/>
      <c r="Z464" s="229"/>
    </row>
    <row r="465" spans="1:26" ht="25.5" customHeight="1">
      <c r="A465" s="229"/>
      <c r="B465" s="233"/>
      <c r="C465" s="233"/>
      <c r="D465" s="233"/>
      <c r="E465" s="229"/>
      <c r="F465" s="229"/>
      <c r="G465" s="229"/>
      <c r="H465" s="229"/>
      <c r="I465" s="233"/>
      <c r="J465" s="229"/>
      <c r="K465" s="229"/>
      <c r="L465" s="229"/>
      <c r="M465" s="229"/>
      <c r="N465" s="229"/>
      <c r="O465" s="229"/>
      <c r="P465" s="229"/>
      <c r="Q465" s="229"/>
      <c r="R465" s="229"/>
      <c r="S465" s="229"/>
      <c r="T465" s="229"/>
      <c r="U465" s="229"/>
      <c r="V465" s="229"/>
      <c r="W465" s="229"/>
      <c r="X465" s="229"/>
      <c r="Y465" s="229"/>
      <c r="Z465" s="229"/>
    </row>
    <row r="466" spans="1:26" ht="25.5" customHeight="1">
      <c r="A466" s="229"/>
      <c r="B466" s="233"/>
      <c r="C466" s="233"/>
      <c r="D466" s="233"/>
      <c r="E466" s="229"/>
      <c r="F466" s="229"/>
      <c r="G466" s="229"/>
      <c r="H466" s="229"/>
      <c r="I466" s="233"/>
      <c r="J466" s="229"/>
      <c r="K466" s="229"/>
      <c r="L466" s="229"/>
      <c r="M466" s="229"/>
      <c r="N466" s="229"/>
      <c r="O466" s="229"/>
      <c r="P466" s="229"/>
      <c r="Q466" s="229"/>
      <c r="R466" s="229"/>
      <c r="S466" s="229"/>
      <c r="T466" s="229"/>
      <c r="U466" s="229"/>
      <c r="V466" s="229"/>
      <c r="W466" s="229"/>
      <c r="X466" s="229"/>
      <c r="Y466" s="229"/>
      <c r="Z466" s="229"/>
    </row>
    <row r="467" spans="1:26" ht="25.5" customHeight="1">
      <c r="A467" s="229"/>
      <c r="B467" s="233"/>
      <c r="C467" s="233"/>
      <c r="D467" s="233"/>
      <c r="E467" s="229"/>
      <c r="F467" s="229"/>
      <c r="G467" s="229"/>
      <c r="H467" s="229"/>
      <c r="I467" s="233"/>
      <c r="J467" s="229"/>
      <c r="K467" s="229"/>
      <c r="L467" s="229"/>
      <c r="M467" s="229"/>
      <c r="N467" s="229"/>
      <c r="O467" s="229"/>
      <c r="P467" s="229"/>
      <c r="Q467" s="229"/>
      <c r="R467" s="229"/>
      <c r="S467" s="229"/>
      <c r="T467" s="229"/>
      <c r="U467" s="229"/>
      <c r="V467" s="229"/>
      <c r="W467" s="229"/>
      <c r="X467" s="229"/>
      <c r="Y467" s="229"/>
      <c r="Z467" s="229"/>
    </row>
    <row r="468" spans="1:26" ht="25.5" customHeight="1">
      <c r="A468" s="229"/>
      <c r="B468" s="233"/>
      <c r="C468" s="233"/>
      <c r="D468" s="233"/>
      <c r="E468" s="229"/>
      <c r="F468" s="229"/>
      <c r="G468" s="229"/>
      <c r="H468" s="229"/>
      <c r="I468" s="233"/>
      <c r="J468" s="229"/>
      <c r="K468" s="229"/>
      <c r="L468" s="229"/>
      <c r="M468" s="229"/>
      <c r="N468" s="229"/>
      <c r="O468" s="229"/>
      <c r="P468" s="229"/>
      <c r="Q468" s="229"/>
      <c r="R468" s="229"/>
      <c r="S468" s="229"/>
      <c r="T468" s="229"/>
      <c r="U468" s="229"/>
      <c r="V468" s="229"/>
      <c r="W468" s="229"/>
      <c r="X468" s="229"/>
      <c r="Y468" s="229"/>
      <c r="Z468" s="229"/>
    </row>
    <row r="469" spans="1:26" ht="25.5" customHeight="1">
      <c r="A469" s="229"/>
      <c r="B469" s="233"/>
      <c r="C469" s="233"/>
      <c r="D469" s="233"/>
      <c r="E469" s="229"/>
      <c r="F469" s="229"/>
      <c r="G469" s="229"/>
      <c r="H469" s="229"/>
      <c r="I469" s="233"/>
      <c r="J469" s="229"/>
      <c r="K469" s="229"/>
      <c r="L469" s="229"/>
      <c r="M469" s="229"/>
      <c r="N469" s="229"/>
      <c r="O469" s="229"/>
      <c r="P469" s="229"/>
      <c r="Q469" s="229"/>
      <c r="R469" s="229"/>
      <c r="S469" s="229"/>
      <c r="T469" s="229"/>
      <c r="U469" s="229"/>
      <c r="V469" s="229"/>
      <c r="W469" s="229"/>
      <c r="X469" s="229"/>
      <c r="Y469" s="229"/>
      <c r="Z469" s="229"/>
    </row>
    <row r="470" spans="1:26" ht="25.5" customHeight="1">
      <c r="A470" s="229"/>
      <c r="B470" s="233"/>
      <c r="C470" s="233"/>
      <c r="D470" s="233"/>
      <c r="E470" s="229"/>
      <c r="F470" s="229"/>
      <c r="G470" s="229"/>
      <c r="H470" s="229"/>
      <c r="I470" s="233"/>
      <c r="J470" s="229"/>
      <c r="K470" s="229"/>
      <c r="L470" s="229"/>
      <c r="M470" s="229"/>
      <c r="N470" s="229"/>
      <c r="O470" s="229"/>
      <c r="P470" s="229"/>
      <c r="Q470" s="229"/>
      <c r="R470" s="229"/>
      <c r="S470" s="229"/>
      <c r="T470" s="229"/>
      <c r="U470" s="229"/>
      <c r="V470" s="229"/>
      <c r="W470" s="229"/>
      <c r="X470" s="229"/>
      <c r="Y470" s="229"/>
      <c r="Z470" s="229"/>
    </row>
    <row r="471" spans="1:26" ht="25.5" customHeight="1">
      <c r="A471" s="229"/>
      <c r="B471" s="233"/>
      <c r="C471" s="233"/>
      <c r="D471" s="233"/>
      <c r="E471" s="229"/>
      <c r="F471" s="229"/>
      <c r="G471" s="229"/>
      <c r="H471" s="229"/>
      <c r="I471" s="233"/>
      <c r="J471" s="229"/>
      <c r="K471" s="229"/>
      <c r="L471" s="229"/>
      <c r="M471" s="229"/>
      <c r="N471" s="229"/>
      <c r="O471" s="229"/>
      <c r="P471" s="229"/>
      <c r="Q471" s="229"/>
      <c r="R471" s="229"/>
      <c r="S471" s="229"/>
      <c r="T471" s="229"/>
      <c r="U471" s="229"/>
      <c r="V471" s="229"/>
      <c r="W471" s="229"/>
      <c r="X471" s="229"/>
      <c r="Y471" s="229"/>
      <c r="Z471" s="229"/>
    </row>
    <row r="472" spans="1:26" ht="25.5" customHeight="1">
      <c r="A472" s="229"/>
      <c r="B472" s="233"/>
      <c r="C472" s="233"/>
      <c r="D472" s="233"/>
      <c r="E472" s="229"/>
      <c r="F472" s="229"/>
      <c r="G472" s="229"/>
      <c r="H472" s="229"/>
      <c r="I472" s="233"/>
      <c r="J472" s="229"/>
      <c r="K472" s="229"/>
      <c r="L472" s="229"/>
      <c r="M472" s="229"/>
      <c r="N472" s="229"/>
      <c r="O472" s="229"/>
      <c r="P472" s="229"/>
      <c r="Q472" s="229"/>
      <c r="R472" s="229"/>
      <c r="S472" s="229"/>
      <c r="T472" s="229"/>
      <c r="U472" s="229"/>
      <c r="V472" s="229"/>
      <c r="W472" s="229"/>
      <c r="X472" s="229"/>
      <c r="Y472" s="229"/>
      <c r="Z472" s="229"/>
    </row>
    <row r="473" spans="1:26" ht="25.5" customHeight="1">
      <c r="A473" s="229"/>
      <c r="B473" s="233"/>
      <c r="C473" s="233"/>
      <c r="D473" s="233"/>
      <c r="E473" s="229"/>
      <c r="F473" s="229"/>
      <c r="G473" s="229"/>
      <c r="H473" s="229"/>
      <c r="I473" s="233"/>
      <c r="J473" s="229"/>
      <c r="K473" s="229"/>
      <c r="L473" s="229"/>
      <c r="M473" s="229"/>
      <c r="N473" s="229"/>
      <c r="O473" s="229"/>
      <c r="P473" s="229"/>
      <c r="Q473" s="229"/>
      <c r="R473" s="229"/>
      <c r="S473" s="229"/>
      <c r="T473" s="229"/>
      <c r="U473" s="229"/>
      <c r="V473" s="229"/>
      <c r="W473" s="229"/>
      <c r="X473" s="229"/>
      <c r="Y473" s="229"/>
      <c r="Z473" s="229"/>
    </row>
    <row r="474" spans="1:26" ht="25.5" customHeight="1">
      <c r="A474" s="229"/>
      <c r="B474" s="233"/>
      <c r="C474" s="233"/>
      <c r="D474" s="233"/>
      <c r="E474" s="229"/>
      <c r="F474" s="229"/>
      <c r="G474" s="229"/>
      <c r="H474" s="229"/>
      <c r="I474" s="233"/>
      <c r="J474" s="229"/>
      <c r="K474" s="229"/>
      <c r="L474" s="229"/>
      <c r="M474" s="229"/>
      <c r="N474" s="229"/>
      <c r="O474" s="229"/>
      <c r="P474" s="229"/>
      <c r="Q474" s="229"/>
      <c r="R474" s="229"/>
      <c r="S474" s="229"/>
      <c r="T474" s="229"/>
      <c r="U474" s="229"/>
      <c r="V474" s="229"/>
      <c r="W474" s="229"/>
      <c r="X474" s="229"/>
      <c r="Y474" s="229"/>
      <c r="Z474" s="229"/>
    </row>
    <row r="475" spans="1:26" ht="25.5" customHeight="1">
      <c r="A475" s="229"/>
      <c r="B475" s="233"/>
      <c r="C475" s="233"/>
      <c r="D475" s="233"/>
      <c r="E475" s="229"/>
      <c r="F475" s="229"/>
      <c r="G475" s="229"/>
      <c r="H475" s="229"/>
      <c r="I475" s="233"/>
      <c r="J475" s="229"/>
      <c r="K475" s="229"/>
      <c r="L475" s="229"/>
      <c r="M475" s="229"/>
      <c r="N475" s="229"/>
      <c r="O475" s="229"/>
      <c r="P475" s="229"/>
      <c r="Q475" s="229"/>
      <c r="R475" s="229"/>
      <c r="S475" s="229"/>
      <c r="T475" s="229"/>
      <c r="U475" s="229"/>
      <c r="V475" s="229"/>
      <c r="W475" s="229"/>
      <c r="X475" s="229"/>
      <c r="Y475" s="229"/>
      <c r="Z475" s="229"/>
    </row>
    <row r="476" spans="1:26" ht="25.5" customHeight="1">
      <c r="A476" s="229"/>
      <c r="B476" s="233"/>
      <c r="C476" s="233"/>
      <c r="D476" s="233"/>
      <c r="E476" s="229"/>
      <c r="F476" s="229"/>
      <c r="G476" s="229"/>
      <c r="H476" s="229"/>
      <c r="I476" s="233"/>
      <c r="J476" s="229"/>
      <c r="K476" s="229"/>
      <c r="L476" s="229"/>
      <c r="M476" s="229"/>
      <c r="N476" s="229"/>
      <c r="O476" s="229"/>
      <c r="P476" s="229"/>
      <c r="Q476" s="229"/>
      <c r="R476" s="229"/>
      <c r="S476" s="229"/>
      <c r="T476" s="229"/>
      <c r="U476" s="229"/>
      <c r="V476" s="229"/>
      <c r="W476" s="229"/>
      <c r="X476" s="229"/>
      <c r="Y476" s="229"/>
      <c r="Z476" s="229"/>
    </row>
    <row r="477" spans="1:26" ht="25.5" customHeight="1">
      <c r="A477" s="229"/>
      <c r="B477" s="233"/>
      <c r="C477" s="233"/>
      <c r="D477" s="233"/>
      <c r="E477" s="229"/>
      <c r="F477" s="229"/>
      <c r="G477" s="229"/>
      <c r="H477" s="229"/>
      <c r="I477" s="233"/>
      <c r="J477" s="229"/>
      <c r="K477" s="229"/>
      <c r="L477" s="229"/>
      <c r="M477" s="229"/>
      <c r="N477" s="229"/>
      <c r="O477" s="229"/>
      <c r="P477" s="229"/>
      <c r="Q477" s="229"/>
      <c r="R477" s="229"/>
      <c r="S477" s="229"/>
      <c r="T477" s="229"/>
      <c r="U477" s="229"/>
      <c r="V477" s="229"/>
      <c r="W477" s="229"/>
      <c r="X477" s="229"/>
      <c r="Y477" s="229"/>
      <c r="Z477" s="229"/>
    </row>
    <row r="478" spans="1:26" ht="25.5" customHeight="1">
      <c r="A478" s="229"/>
      <c r="B478" s="233"/>
      <c r="C478" s="233"/>
      <c r="D478" s="233"/>
      <c r="E478" s="229"/>
      <c r="F478" s="229"/>
      <c r="G478" s="229"/>
      <c r="H478" s="229"/>
      <c r="I478" s="233"/>
      <c r="J478" s="229"/>
      <c r="K478" s="229"/>
      <c r="L478" s="229"/>
      <c r="M478" s="229"/>
      <c r="N478" s="229"/>
      <c r="O478" s="229"/>
      <c r="P478" s="229"/>
      <c r="Q478" s="229"/>
      <c r="R478" s="229"/>
      <c r="S478" s="229"/>
      <c r="T478" s="229"/>
      <c r="U478" s="229"/>
      <c r="V478" s="229"/>
      <c r="W478" s="229"/>
      <c r="X478" s="229"/>
      <c r="Y478" s="229"/>
      <c r="Z478" s="229"/>
    </row>
    <row r="479" spans="1:26" ht="25.5" customHeight="1">
      <c r="A479" s="229"/>
      <c r="B479" s="233"/>
      <c r="C479" s="233"/>
      <c r="D479" s="233"/>
      <c r="E479" s="229"/>
      <c r="F479" s="229"/>
      <c r="G479" s="229"/>
      <c r="H479" s="229"/>
      <c r="I479" s="233"/>
      <c r="J479" s="229"/>
      <c r="K479" s="229"/>
      <c r="L479" s="229"/>
      <c r="M479" s="229"/>
      <c r="N479" s="229"/>
      <c r="O479" s="229"/>
      <c r="P479" s="229"/>
      <c r="Q479" s="229"/>
      <c r="R479" s="229"/>
      <c r="S479" s="229"/>
      <c r="T479" s="229"/>
      <c r="U479" s="229"/>
      <c r="V479" s="229"/>
      <c r="W479" s="229"/>
      <c r="X479" s="229"/>
      <c r="Y479" s="229"/>
      <c r="Z479" s="229"/>
    </row>
    <row r="480" spans="1:26" ht="25.5" customHeight="1">
      <c r="A480" s="229"/>
      <c r="B480" s="233"/>
      <c r="C480" s="233"/>
      <c r="D480" s="233"/>
      <c r="E480" s="229"/>
      <c r="F480" s="229"/>
      <c r="G480" s="229"/>
      <c r="H480" s="229"/>
      <c r="I480" s="233"/>
      <c r="J480" s="229"/>
      <c r="K480" s="229"/>
      <c r="L480" s="229"/>
      <c r="M480" s="229"/>
      <c r="N480" s="229"/>
      <c r="O480" s="229"/>
      <c r="P480" s="229"/>
      <c r="Q480" s="229"/>
      <c r="R480" s="229"/>
      <c r="S480" s="229"/>
      <c r="T480" s="229"/>
      <c r="U480" s="229"/>
      <c r="V480" s="229"/>
      <c r="W480" s="229"/>
      <c r="X480" s="229"/>
      <c r="Y480" s="229"/>
      <c r="Z480" s="229"/>
    </row>
    <row r="481" spans="1:26" ht="25.5" customHeight="1">
      <c r="A481" s="229"/>
      <c r="B481" s="233"/>
      <c r="C481" s="233"/>
      <c r="D481" s="233"/>
      <c r="E481" s="229"/>
      <c r="F481" s="229"/>
      <c r="G481" s="229"/>
      <c r="H481" s="229"/>
      <c r="I481" s="233"/>
      <c r="J481" s="229"/>
      <c r="K481" s="229"/>
      <c r="L481" s="229"/>
      <c r="M481" s="229"/>
      <c r="N481" s="229"/>
      <c r="O481" s="229"/>
      <c r="P481" s="229"/>
      <c r="Q481" s="229"/>
      <c r="R481" s="229"/>
      <c r="S481" s="229"/>
      <c r="T481" s="229"/>
      <c r="U481" s="229"/>
      <c r="V481" s="229"/>
      <c r="W481" s="229"/>
      <c r="X481" s="229"/>
      <c r="Y481" s="229"/>
      <c r="Z481" s="229"/>
    </row>
    <row r="482" spans="1:26" ht="25.5" customHeight="1">
      <c r="A482" s="229"/>
      <c r="B482" s="233"/>
      <c r="C482" s="233"/>
      <c r="D482" s="233"/>
      <c r="E482" s="229"/>
      <c r="F482" s="229"/>
      <c r="G482" s="229"/>
      <c r="H482" s="229"/>
      <c r="I482" s="233"/>
      <c r="J482" s="229"/>
      <c r="K482" s="229"/>
      <c r="L482" s="229"/>
      <c r="M482" s="229"/>
      <c r="N482" s="229"/>
      <c r="O482" s="229"/>
      <c r="P482" s="229"/>
      <c r="Q482" s="229"/>
      <c r="R482" s="229"/>
      <c r="S482" s="229"/>
      <c r="T482" s="229"/>
      <c r="U482" s="229"/>
      <c r="V482" s="229"/>
      <c r="W482" s="229"/>
      <c r="X482" s="229"/>
      <c r="Y482" s="229"/>
      <c r="Z482" s="229"/>
    </row>
    <row r="483" spans="1:26" ht="25.5" customHeight="1">
      <c r="A483" s="229"/>
      <c r="B483" s="233"/>
      <c r="C483" s="233"/>
      <c r="D483" s="233"/>
      <c r="E483" s="229"/>
      <c r="F483" s="229"/>
      <c r="G483" s="229"/>
      <c r="H483" s="229"/>
      <c r="I483" s="233"/>
      <c r="J483" s="229"/>
      <c r="K483" s="229"/>
      <c r="L483" s="229"/>
      <c r="M483" s="229"/>
      <c r="N483" s="229"/>
      <c r="O483" s="229"/>
      <c r="P483" s="229"/>
      <c r="Q483" s="229"/>
      <c r="R483" s="229"/>
      <c r="S483" s="229"/>
      <c r="T483" s="229"/>
      <c r="U483" s="229"/>
      <c r="V483" s="229"/>
      <c r="W483" s="229"/>
      <c r="X483" s="229"/>
      <c r="Y483" s="229"/>
      <c r="Z483" s="229"/>
    </row>
    <row r="484" spans="1:26" ht="25.5" customHeight="1">
      <c r="A484" s="229"/>
      <c r="B484" s="233"/>
      <c r="C484" s="233"/>
      <c r="D484" s="233"/>
      <c r="E484" s="229"/>
      <c r="F484" s="229"/>
      <c r="G484" s="229"/>
      <c r="H484" s="229"/>
      <c r="I484" s="233"/>
      <c r="J484" s="229"/>
      <c r="K484" s="229"/>
      <c r="L484" s="229"/>
      <c r="M484" s="229"/>
      <c r="N484" s="229"/>
      <c r="O484" s="229"/>
      <c r="P484" s="229"/>
      <c r="Q484" s="229"/>
      <c r="R484" s="229"/>
      <c r="S484" s="229"/>
      <c r="T484" s="229"/>
      <c r="U484" s="229"/>
      <c r="V484" s="229"/>
      <c r="W484" s="229"/>
      <c r="X484" s="229"/>
      <c r="Y484" s="229"/>
      <c r="Z484" s="229"/>
    </row>
    <row r="485" spans="1:26" ht="25.5" customHeight="1">
      <c r="A485" s="229"/>
      <c r="B485" s="233"/>
      <c r="C485" s="233"/>
      <c r="D485" s="233"/>
      <c r="E485" s="229"/>
      <c r="F485" s="229"/>
      <c r="G485" s="229"/>
      <c r="H485" s="229"/>
      <c r="I485" s="233"/>
      <c r="J485" s="229"/>
      <c r="K485" s="229"/>
      <c r="L485" s="229"/>
      <c r="M485" s="229"/>
      <c r="N485" s="229"/>
      <c r="O485" s="229"/>
      <c r="P485" s="229"/>
      <c r="Q485" s="229"/>
      <c r="R485" s="229"/>
      <c r="S485" s="229"/>
      <c r="T485" s="229"/>
      <c r="U485" s="229"/>
      <c r="V485" s="229"/>
      <c r="W485" s="229"/>
      <c r="X485" s="229"/>
      <c r="Y485" s="229"/>
      <c r="Z485" s="229"/>
    </row>
    <row r="486" spans="1:26" ht="25.5" customHeight="1">
      <c r="A486" s="229"/>
      <c r="B486" s="233"/>
      <c r="C486" s="233"/>
      <c r="D486" s="233"/>
      <c r="E486" s="229"/>
      <c r="F486" s="229"/>
      <c r="G486" s="229"/>
      <c r="H486" s="229"/>
      <c r="I486" s="233"/>
      <c r="J486" s="229"/>
      <c r="K486" s="229"/>
      <c r="L486" s="229"/>
      <c r="M486" s="229"/>
      <c r="N486" s="229"/>
      <c r="O486" s="229"/>
      <c r="P486" s="229"/>
      <c r="Q486" s="229"/>
      <c r="R486" s="229"/>
      <c r="S486" s="229"/>
      <c r="T486" s="229"/>
      <c r="U486" s="229"/>
      <c r="V486" s="229"/>
      <c r="W486" s="229"/>
      <c r="X486" s="229"/>
      <c r="Y486" s="229"/>
      <c r="Z486" s="229"/>
    </row>
    <row r="487" spans="1:26" ht="25.5" customHeight="1">
      <c r="A487" s="229"/>
      <c r="B487" s="233"/>
      <c r="C487" s="233"/>
      <c r="D487" s="233"/>
      <c r="E487" s="229"/>
      <c r="F487" s="229"/>
      <c r="G487" s="229"/>
      <c r="H487" s="229"/>
      <c r="I487" s="233"/>
      <c r="J487" s="229"/>
      <c r="K487" s="229"/>
      <c r="L487" s="229"/>
      <c r="M487" s="229"/>
      <c r="N487" s="229"/>
      <c r="O487" s="229"/>
      <c r="P487" s="229"/>
      <c r="Q487" s="229"/>
      <c r="R487" s="229"/>
      <c r="S487" s="229"/>
      <c r="T487" s="229"/>
      <c r="U487" s="229"/>
      <c r="V487" s="229"/>
      <c r="W487" s="229"/>
      <c r="X487" s="229"/>
      <c r="Y487" s="229"/>
      <c r="Z487" s="229"/>
    </row>
    <row r="488" spans="1:26" ht="25.5" customHeight="1">
      <c r="A488" s="229"/>
      <c r="B488" s="233"/>
      <c r="C488" s="233"/>
      <c r="D488" s="233"/>
      <c r="E488" s="229"/>
      <c r="F488" s="229"/>
      <c r="G488" s="229"/>
      <c r="H488" s="229"/>
      <c r="I488" s="233"/>
      <c r="J488" s="229"/>
      <c r="K488" s="229"/>
      <c r="L488" s="229"/>
      <c r="M488" s="229"/>
      <c r="N488" s="229"/>
      <c r="O488" s="229"/>
      <c r="P488" s="229"/>
      <c r="Q488" s="229"/>
      <c r="R488" s="229"/>
      <c r="S488" s="229"/>
      <c r="T488" s="229"/>
      <c r="U488" s="229"/>
      <c r="V488" s="229"/>
      <c r="W488" s="229"/>
      <c r="X488" s="229"/>
      <c r="Y488" s="229"/>
      <c r="Z488" s="229"/>
    </row>
    <row r="489" spans="1:26" ht="25.5" customHeight="1">
      <c r="A489" s="229"/>
      <c r="B489" s="233"/>
      <c r="C489" s="233"/>
      <c r="D489" s="233"/>
      <c r="E489" s="229"/>
      <c r="F489" s="229"/>
      <c r="G489" s="229"/>
      <c r="H489" s="229"/>
      <c r="I489" s="233"/>
      <c r="J489" s="229"/>
      <c r="K489" s="229"/>
      <c r="L489" s="229"/>
      <c r="M489" s="229"/>
      <c r="N489" s="229"/>
      <c r="O489" s="229"/>
      <c r="P489" s="229"/>
      <c r="Q489" s="229"/>
      <c r="R489" s="229"/>
      <c r="S489" s="229"/>
      <c r="T489" s="229"/>
      <c r="U489" s="229"/>
      <c r="V489" s="229"/>
      <c r="W489" s="229"/>
      <c r="X489" s="229"/>
      <c r="Y489" s="229"/>
      <c r="Z489" s="229"/>
    </row>
    <row r="490" spans="1:26" ht="25.5" customHeight="1">
      <c r="A490" s="229"/>
      <c r="B490" s="233"/>
      <c r="C490" s="233"/>
      <c r="D490" s="233"/>
      <c r="E490" s="229"/>
      <c r="F490" s="229"/>
      <c r="G490" s="229"/>
      <c r="H490" s="229"/>
      <c r="I490" s="233"/>
      <c r="J490" s="229"/>
      <c r="K490" s="229"/>
      <c r="L490" s="229"/>
      <c r="M490" s="229"/>
      <c r="N490" s="229"/>
      <c r="O490" s="229"/>
      <c r="P490" s="229"/>
      <c r="Q490" s="229"/>
      <c r="R490" s="229"/>
      <c r="S490" s="229"/>
      <c r="T490" s="229"/>
      <c r="U490" s="229"/>
      <c r="V490" s="229"/>
      <c r="W490" s="229"/>
      <c r="X490" s="229"/>
      <c r="Y490" s="229"/>
      <c r="Z490" s="229"/>
    </row>
    <row r="491" spans="1:26" ht="25.5" customHeight="1">
      <c r="A491" s="229"/>
      <c r="B491" s="233"/>
      <c r="C491" s="233"/>
      <c r="D491" s="233"/>
      <c r="E491" s="229"/>
      <c r="F491" s="229"/>
      <c r="G491" s="229"/>
      <c r="H491" s="229"/>
      <c r="I491" s="233"/>
      <c r="J491" s="229"/>
      <c r="K491" s="229"/>
      <c r="L491" s="229"/>
      <c r="M491" s="229"/>
      <c r="N491" s="229"/>
      <c r="O491" s="229"/>
      <c r="P491" s="229"/>
      <c r="Q491" s="229"/>
      <c r="R491" s="229"/>
      <c r="S491" s="229"/>
      <c r="T491" s="229"/>
      <c r="U491" s="229"/>
      <c r="V491" s="229"/>
      <c r="W491" s="229"/>
      <c r="X491" s="229"/>
      <c r="Y491" s="229"/>
      <c r="Z491" s="229"/>
    </row>
    <row r="492" spans="1:26" ht="25.5" customHeight="1">
      <c r="A492" s="229"/>
      <c r="B492" s="233"/>
      <c r="C492" s="233"/>
      <c r="D492" s="233"/>
      <c r="E492" s="229"/>
      <c r="F492" s="229"/>
      <c r="G492" s="229"/>
      <c r="H492" s="229"/>
      <c r="I492" s="233"/>
      <c r="J492" s="229"/>
      <c r="K492" s="229"/>
      <c r="L492" s="229"/>
      <c r="M492" s="229"/>
      <c r="N492" s="229"/>
      <c r="O492" s="229"/>
      <c r="P492" s="229"/>
      <c r="Q492" s="229"/>
      <c r="R492" s="229"/>
      <c r="S492" s="229"/>
      <c r="T492" s="229"/>
      <c r="U492" s="229"/>
      <c r="V492" s="229"/>
      <c r="W492" s="229"/>
      <c r="X492" s="229"/>
      <c r="Y492" s="229"/>
      <c r="Z492" s="229"/>
    </row>
    <row r="493" spans="1:26" ht="25.5" customHeight="1">
      <c r="A493" s="229"/>
      <c r="B493" s="233"/>
      <c r="C493" s="233"/>
      <c r="D493" s="233"/>
      <c r="E493" s="229"/>
      <c r="F493" s="229"/>
      <c r="G493" s="229"/>
      <c r="H493" s="229"/>
      <c r="I493" s="233"/>
      <c r="J493" s="229"/>
      <c r="K493" s="229"/>
      <c r="L493" s="229"/>
      <c r="M493" s="229"/>
      <c r="N493" s="229"/>
      <c r="O493" s="229"/>
      <c r="P493" s="229"/>
      <c r="Q493" s="229"/>
      <c r="R493" s="229"/>
      <c r="S493" s="229"/>
      <c r="T493" s="229"/>
      <c r="U493" s="229"/>
      <c r="V493" s="229"/>
      <c r="W493" s="229"/>
      <c r="X493" s="229"/>
      <c r="Y493" s="229"/>
      <c r="Z493" s="229"/>
    </row>
    <row r="494" spans="1:26" ht="25.5" customHeight="1">
      <c r="A494" s="229"/>
      <c r="B494" s="233"/>
      <c r="C494" s="233"/>
      <c r="D494" s="233"/>
      <c r="E494" s="229"/>
      <c r="F494" s="229"/>
      <c r="G494" s="229"/>
      <c r="H494" s="229"/>
      <c r="I494" s="233"/>
      <c r="J494" s="229"/>
      <c r="K494" s="229"/>
      <c r="L494" s="229"/>
      <c r="M494" s="229"/>
      <c r="N494" s="229"/>
      <c r="O494" s="229"/>
      <c r="P494" s="229"/>
      <c r="Q494" s="229"/>
      <c r="R494" s="229"/>
      <c r="S494" s="229"/>
      <c r="T494" s="229"/>
      <c r="U494" s="229"/>
      <c r="V494" s="229"/>
      <c r="W494" s="229"/>
      <c r="X494" s="229"/>
      <c r="Y494" s="229"/>
      <c r="Z494" s="229"/>
    </row>
    <row r="495" spans="1:26" ht="25.5" customHeight="1">
      <c r="A495" s="229"/>
      <c r="B495" s="233"/>
      <c r="C495" s="233"/>
      <c r="D495" s="233"/>
      <c r="E495" s="229"/>
      <c r="F495" s="229"/>
      <c r="G495" s="229"/>
      <c r="H495" s="229"/>
      <c r="I495" s="233"/>
      <c r="J495" s="229"/>
      <c r="K495" s="229"/>
      <c r="L495" s="229"/>
      <c r="M495" s="229"/>
      <c r="N495" s="229"/>
      <c r="O495" s="229"/>
      <c r="P495" s="229"/>
      <c r="Q495" s="229"/>
      <c r="R495" s="229"/>
      <c r="S495" s="229"/>
      <c r="T495" s="229"/>
      <c r="U495" s="229"/>
      <c r="V495" s="229"/>
      <c r="W495" s="229"/>
      <c r="X495" s="229"/>
      <c r="Y495" s="229"/>
      <c r="Z495" s="229"/>
    </row>
    <row r="496" spans="1:26" ht="25.5" customHeight="1">
      <c r="A496" s="229"/>
      <c r="B496" s="233"/>
      <c r="C496" s="233"/>
      <c r="D496" s="233"/>
      <c r="E496" s="229"/>
      <c r="F496" s="229"/>
      <c r="G496" s="229"/>
      <c r="H496" s="229"/>
      <c r="I496" s="233"/>
      <c r="J496" s="229"/>
      <c r="K496" s="229"/>
      <c r="L496" s="229"/>
      <c r="M496" s="229"/>
      <c r="N496" s="229"/>
      <c r="O496" s="229"/>
      <c r="P496" s="229"/>
      <c r="Q496" s="229"/>
      <c r="R496" s="229"/>
      <c r="S496" s="229"/>
      <c r="T496" s="229"/>
      <c r="U496" s="229"/>
      <c r="V496" s="229"/>
      <c r="W496" s="229"/>
      <c r="X496" s="229"/>
      <c r="Y496" s="229"/>
      <c r="Z496" s="229"/>
    </row>
    <row r="497" spans="1:26" ht="25.5" customHeight="1">
      <c r="A497" s="229"/>
      <c r="B497" s="233"/>
      <c r="C497" s="233"/>
      <c r="D497" s="233"/>
      <c r="E497" s="229"/>
      <c r="F497" s="229"/>
      <c r="G497" s="229"/>
      <c r="H497" s="229"/>
      <c r="I497" s="233"/>
      <c r="J497" s="229"/>
      <c r="K497" s="229"/>
      <c r="L497" s="229"/>
      <c r="M497" s="229"/>
      <c r="N497" s="229"/>
      <c r="O497" s="229"/>
      <c r="P497" s="229"/>
      <c r="Q497" s="229"/>
      <c r="R497" s="229"/>
      <c r="S497" s="229"/>
      <c r="T497" s="229"/>
      <c r="U497" s="229"/>
      <c r="V497" s="229"/>
      <c r="W497" s="229"/>
      <c r="X497" s="229"/>
      <c r="Y497" s="229"/>
      <c r="Z497" s="229"/>
    </row>
    <row r="498" spans="1:26" ht="25.5" customHeight="1">
      <c r="A498" s="229"/>
      <c r="B498" s="233"/>
      <c r="C498" s="233"/>
      <c r="D498" s="233"/>
      <c r="E498" s="229"/>
      <c r="F498" s="229"/>
      <c r="G498" s="229"/>
      <c r="H498" s="229"/>
      <c r="I498" s="233"/>
      <c r="J498" s="229"/>
      <c r="K498" s="229"/>
      <c r="L498" s="229"/>
      <c r="M498" s="229"/>
      <c r="N498" s="229"/>
      <c r="O498" s="229"/>
      <c r="P498" s="229"/>
      <c r="Q498" s="229"/>
      <c r="R498" s="229"/>
      <c r="S498" s="229"/>
      <c r="T498" s="229"/>
      <c r="U498" s="229"/>
      <c r="V498" s="229"/>
      <c r="W498" s="229"/>
      <c r="X498" s="229"/>
      <c r="Y498" s="229"/>
      <c r="Z498" s="229"/>
    </row>
    <row r="499" spans="1:26" ht="25.5" customHeight="1">
      <c r="A499" s="229"/>
      <c r="B499" s="233"/>
      <c r="C499" s="233"/>
      <c r="D499" s="233"/>
      <c r="E499" s="229"/>
      <c r="F499" s="229"/>
      <c r="G499" s="229"/>
      <c r="H499" s="229"/>
      <c r="I499" s="233"/>
      <c r="J499" s="229"/>
      <c r="K499" s="229"/>
      <c r="L499" s="229"/>
      <c r="M499" s="229"/>
      <c r="N499" s="229"/>
      <c r="O499" s="229"/>
      <c r="P499" s="229"/>
      <c r="Q499" s="229"/>
      <c r="R499" s="229"/>
      <c r="S499" s="229"/>
      <c r="T499" s="229"/>
      <c r="U499" s="229"/>
      <c r="V499" s="229"/>
      <c r="W499" s="229"/>
      <c r="X499" s="229"/>
      <c r="Y499" s="229"/>
      <c r="Z499" s="229"/>
    </row>
    <row r="500" spans="1:26" ht="25.5" customHeight="1">
      <c r="A500" s="229"/>
      <c r="B500" s="233"/>
      <c r="C500" s="233"/>
      <c r="D500" s="233"/>
      <c r="E500" s="229"/>
      <c r="F500" s="229"/>
      <c r="G500" s="229"/>
      <c r="H500" s="229"/>
      <c r="I500" s="233"/>
      <c r="J500" s="229"/>
      <c r="K500" s="229"/>
      <c r="L500" s="229"/>
      <c r="M500" s="229"/>
      <c r="N500" s="229"/>
      <c r="O500" s="229"/>
      <c r="P500" s="229"/>
      <c r="Q500" s="229"/>
      <c r="R500" s="229"/>
      <c r="S500" s="229"/>
      <c r="T500" s="229"/>
      <c r="U500" s="229"/>
      <c r="V500" s="229"/>
      <c r="W500" s="229"/>
      <c r="X500" s="229"/>
      <c r="Y500" s="229"/>
      <c r="Z500" s="229"/>
    </row>
    <row r="501" spans="1:26" ht="25.5" customHeight="1">
      <c r="A501" s="229"/>
      <c r="B501" s="233"/>
      <c r="C501" s="233"/>
      <c r="D501" s="233"/>
      <c r="E501" s="229"/>
      <c r="F501" s="229"/>
      <c r="G501" s="229"/>
      <c r="H501" s="229"/>
      <c r="I501" s="233"/>
      <c r="J501" s="229"/>
      <c r="K501" s="229"/>
      <c r="L501" s="229"/>
      <c r="M501" s="229"/>
      <c r="N501" s="229"/>
      <c r="O501" s="229"/>
      <c r="P501" s="229"/>
      <c r="Q501" s="229"/>
      <c r="R501" s="229"/>
      <c r="S501" s="229"/>
      <c r="T501" s="229"/>
      <c r="U501" s="229"/>
      <c r="V501" s="229"/>
      <c r="W501" s="229"/>
      <c r="X501" s="229"/>
      <c r="Y501" s="229"/>
      <c r="Z501" s="229"/>
    </row>
    <row r="502" spans="1:26" ht="25.5" customHeight="1">
      <c r="A502" s="229"/>
      <c r="B502" s="233"/>
      <c r="C502" s="233"/>
      <c r="D502" s="233"/>
      <c r="E502" s="229"/>
      <c r="F502" s="229"/>
      <c r="G502" s="229"/>
      <c r="H502" s="229"/>
      <c r="I502" s="233"/>
      <c r="J502" s="229"/>
      <c r="K502" s="229"/>
      <c r="L502" s="229"/>
      <c r="M502" s="229"/>
      <c r="N502" s="229"/>
      <c r="O502" s="229"/>
      <c r="P502" s="229"/>
      <c r="Q502" s="229"/>
      <c r="R502" s="229"/>
      <c r="S502" s="229"/>
      <c r="T502" s="229"/>
      <c r="U502" s="229"/>
      <c r="V502" s="229"/>
      <c r="W502" s="229"/>
      <c r="X502" s="229"/>
      <c r="Y502" s="229"/>
      <c r="Z502" s="229"/>
    </row>
    <row r="503" spans="1:26" ht="25.5" customHeight="1">
      <c r="A503" s="229"/>
      <c r="B503" s="233"/>
      <c r="C503" s="233"/>
      <c r="D503" s="233"/>
      <c r="E503" s="229"/>
      <c r="F503" s="229"/>
      <c r="G503" s="229"/>
      <c r="H503" s="229"/>
      <c r="I503" s="233"/>
      <c r="J503" s="229"/>
      <c r="K503" s="229"/>
      <c r="L503" s="229"/>
      <c r="M503" s="229"/>
      <c r="N503" s="229"/>
      <c r="O503" s="229"/>
      <c r="P503" s="229"/>
      <c r="Q503" s="229"/>
      <c r="R503" s="229"/>
      <c r="S503" s="229"/>
      <c r="T503" s="229"/>
      <c r="U503" s="229"/>
      <c r="V503" s="229"/>
      <c r="W503" s="229"/>
      <c r="X503" s="229"/>
      <c r="Y503" s="229"/>
      <c r="Z503" s="229"/>
    </row>
    <row r="504" spans="1:26" ht="25.5" customHeight="1">
      <c r="A504" s="229"/>
      <c r="B504" s="233"/>
      <c r="C504" s="233"/>
      <c r="D504" s="233"/>
      <c r="E504" s="229"/>
      <c r="F504" s="229"/>
      <c r="G504" s="229"/>
      <c r="H504" s="229"/>
      <c r="I504" s="233"/>
      <c r="J504" s="229"/>
      <c r="K504" s="229"/>
      <c r="L504" s="229"/>
      <c r="M504" s="229"/>
      <c r="N504" s="229"/>
      <c r="O504" s="229"/>
      <c r="P504" s="229"/>
      <c r="Q504" s="229"/>
      <c r="R504" s="229"/>
      <c r="S504" s="229"/>
      <c r="T504" s="229"/>
      <c r="U504" s="229"/>
      <c r="V504" s="229"/>
      <c r="W504" s="229"/>
      <c r="X504" s="229"/>
      <c r="Y504" s="229"/>
      <c r="Z504" s="229"/>
    </row>
    <row r="505" spans="1:26" ht="25.5" customHeight="1">
      <c r="A505" s="229"/>
      <c r="B505" s="233"/>
      <c r="C505" s="233"/>
      <c r="D505" s="233"/>
      <c r="E505" s="229"/>
      <c r="F505" s="229"/>
      <c r="G505" s="229"/>
      <c r="H505" s="229"/>
      <c r="I505" s="233"/>
      <c r="J505" s="229"/>
      <c r="K505" s="229"/>
      <c r="L505" s="229"/>
      <c r="M505" s="229"/>
      <c r="N505" s="229"/>
      <c r="O505" s="229"/>
      <c r="P505" s="229"/>
      <c r="Q505" s="229"/>
      <c r="R505" s="229"/>
      <c r="S505" s="229"/>
      <c r="T505" s="229"/>
      <c r="U505" s="229"/>
      <c r="V505" s="229"/>
      <c r="W505" s="229"/>
      <c r="X505" s="229"/>
      <c r="Y505" s="229"/>
      <c r="Z505" s="229"/>
    </row>
    <row r="506" spans="1:26" ht="25.5" customHeight="1">
      <c r="A506" s="229"/>
      <c r="B506" s="233"/>
      <c r="C506" s="233"/>
      <c r="D506" s="233"/>
      <c r="E506" s="229"/>
      <c r="F506" s="229"/>
      <c r="G506" s="229"/>
      <c r="H506" s="229"/>
      <c r="I506" s="233"/>
      <c r="J506" s="229"/>
      <c r="K506" s="229"/>
      <c r="L506" s="229"/>
      <c r="M506" s="229"/>
      <c r="N506" s="229"/>
      <c r="O506" s="229"/>
      <c r="P506" s="229"/>
      <c r="Q506" s="229"/>
      <c r="R506" s="229"/>
      <c r="S506" s="229"/>
      <c r="T506" s="229"/>
      <c r="U506" s="229"/>
      <c r="V506" s="229"/>
      <c r="W506" s="229"/>
      <c r="X506" s="229"/>
      <c r="Y506" s="229"/>
      <c r="Z506" s="229"/>
    </row>
    <row r="507" spans="1:26" ht="25.5" customHeight="1">
      <c r="A507" s="229"/>
      <c r="B507" s="233"/>
      <c r="C507" s="233"/>
      <c r="D507" s="233"/>
      <c r="E507" s="229"/>
      <c r="F507" s="229"/>
      <c r="G507" s="229"/>
      <c r="H507" s="229"/>
      <c r="I507" s="233"/>
      <c r="J507" s="229"/>
      <c r="K507" s="229"/>
      <c r="L507" s="229"/>
      <c r="M507" s="229"/>
      <c r="N507" s="229"/>
      <c r="O507" s="229"/>
      <c r="P507" s="229"/>
      <c r="Q507" s="229"/>
      <c r="R507" s="229"/>
      <c r="S507" s="229"/>
      <c r="T507" s="229"/>
      <c r="U507" s="229"/>
      <c r="V507" s="229"/>
      <c r="W507" s="229"/>
      <c r="X507" s="229"/>
      <c r="Y507" s="229"/>
      <c r="Z507" s="229"/>
    </row>
    <row r="508" spans="1:26" ht="25.5" customHeight="1">
      <c r="A508" s="229"/>
      <c r="B508" s="233"/>
      <c r="C508" s="233"/>
      <c r="D508" s="233"/>
      <c r="E508" s="229"/>
      <c r="F508" s="229"/>
      <c r="G508" s="229"/>
      <c r="H508" s="229"/>
      <c r="I508" s="233"/>
      <c r="J508" s="229"/>
      <c r="K508" s="229"/>
      <c r="L508" s="229"/>
      <c r="M508" s="229"/>
      <c r="N508" s="229"/>
      <c r="O508" s="229"/>
      <c r="P508" s="229"/>
      <c r="Q508" s="229"/>
      <c r="R508" s="229"/>
      <c r="S508" s="229"/>
      <c r="T508" s="229"/>
      <c r="U508" s="229"/>
      <c r="V508" s="229"/>
      <c r="W508" s="229"/>
      <c r="X508" s="229"/>
      <c r="Y508" s="229"/>
      <c r="Z508" s="229"/>
    </row>
    <row r="509" spans="1:26" ht="25.5" customHeight="1">
      <c r="A509" s="229"/>
      <c r="B509" s="233"/>
      <c r="C509" s="233"/>
      <c r="D509" s="233"/>
      <c r="E509" s="229"/>
      <c r="F509" s="229"/>
      <c r="G509" s="229"/>
      <c r="H509" s="229"/>
      <c r="I509" s="233"/>
      <c r="J509" s="229"/>
      <c r="K509" s="229"/>
      <c r="L509" s="229"/>
      <c r="M509" s="229"/>
      <c r="N509" s="229"/>
      <c r="O509" s="229"/>
      <c r="P509" s="229"/>
      <c r="Q509" s="229"/>
      <c r="R509" s="229"/>
      <c r="S509" s="229"/>
      <c r="T509" s="229"/>
      <c r="U509" s="229"/>
      <c r="V509" s="229"/>
      <c r="W509" s="229"/>
      <c r="X509" s="229"/>
      <c r="Y509" s="229"/>
      <c r="Z509" s="229"/>
    </row>
    <row r="510" spans="1:26" ht="25.5" customHeight="1">
      <c r="A510" s="229"/>
      <c r="B510" s="233"/>
      <c r="C510" s="233"/>
      <c r="D510" s="233"/>
      <c r="E510" s="229"/>
      <c r="F510" s="229"/>
      <c r="G510" s="229"/>
      <c r="H510" s="229"/>
      <c r="I510" s="233"/>
      <c r="J510" s="229"/>
      <c r="K510" s="229"/>
      <c r="L510" s="229"/>
      <c r="M510" s="229"/>
      <c r="N510" s="229"/>
      <c r="O510" s="229"/>
      <c r="P510" s="229"/>
      <c r="Q510" s="229"/>
      <c r="R510" s="229"/>
      <c r="S510" s="229"/>
      <c r="T510" s="229"/>
      <c r="U510" s="229"/>
      <c r="V510" s="229"/>
      <c r="W510" s="229"/>
      <c r="X510" s="229"/>
      <c r="Y510" s="229"/>
      <c r="Z510" s="229"/>
    </row>
    <row r="511" spans="1:26" ht="25.5" customHeight="1">
      <c r="A511" s="229"/>
      <c r="B511" s="233"/>
      <c r="C511" s="233"/>
      <c r="D511" s="233"/>
      <c r="E511" s="229"/>
      <c r="F511" s="229"/>
      <c r="G511" s="229"/>
      <c r="H511" s="229"/>
      <c r="I511" s="233"/>
      <c r="J511" s="229"/>
      <c r="K511" s="229"/>
      <c r="L511" s="229"/>
      <c r="M511" s="229"/>
      <c r="N511" s="229"/>
      <c r="O511" s="229"/>
      <c r="P511" s="229"/>
      <c r="Q511" s="229"/>
      <c r="R511" s="229"/>
      <c r="S511" s="229"/>
      <c r="T511" s="229"/>
      <c r="U511" s="229"/>
      <c r="V511" s="229"/>
      <c r="W511" s="229"/>
      <c r="X511" s="229"/>
      <c r="Y511" s="229"/>
      <c r="Z511" s="229"/>
    </row>
    <row r="512" spans="1:26" ht="25.5" customHeight="1">
      <c r="A512" s="229"/>
      <c r="B512" s="233"/>
      <c r="C512" s="233"/>
      <c r="D512" s="233"/>
      <c r="E512" s="229"/>
      <c r="F512" s="229"/>
      <c r="G512" s="229"/>
      <c r="H512" s="229"/>
      <c r="I512" s="233"/>
      <c r="J512" s="229"/>
      <c r="K512" s="229"/>
      <c r="L512" s="229"/>
      <c r="M512" s="229"/>
      <c r="N512" s="229"/>
      <c r="O512" s="229"/>
      <c r="P512" s="229"/>
      <c r="Q512" s="229"/>
      <c r="R512" s="229"/>
      <c r="S512" s="229"/>
      <c r="T512" s="229"/>
      <c r="U512" s="229"/>
      <c r="V512" s="229"/>
      <c r="W512" s="229"/>
      <c r="X512" s="229"/>
      <c r="Y512" s="229"/>
      <c r="Z512" s="229"/>
    </row>
    <row r="513" spans="1:26" ht="25.5" customHeight="1">
      <c r="A513" s="229"/>
      <c r="B513" s="233"/>
      <c r="C513" s="233"/>
      <c r="D513" s="233"/>
      <c r="E513" s="229"/>
      <c r="F513" s="229"/>
      <c r="G513" s="229"/>
      <c r="H513" s="229"/>
      <c r="I513" s="233"/>
      <c r="J513" s="229"/>
      <c r="K513" s="229"/>
      <c r="L513" s="229"/>
      <c r="M513" s="229"/>
      <c r="N513" s="229"/>
      <c r="O513" s="229"/>
      <c r="P513" s="229"/>
      <c r="Q513" s="229"/>
      <c r="R513" s="229"/>
      <c r="S513" s="229"/>
      <c r="T513" s="229"/>
      <c r="U513" s="229"/>
      <c r="V513" s="229"/>
      <c r="W513" s="229"/>
      <c r="X513" s="229"/>
      <c r="Y513" s="229"/>
      <c r="Z513" s="229"/>
    </row>
    <row r="514" spans="1:26" ht="25.5" customHeight="1">
      <c r="A514" s="229"/>
      <c r="B514" s="233"/>
      <c r="C514" s="233"/>
      <c r="D514" s="233"/>
      <c r="E514" s="229"/>
      <c r="F514" s="229"/>
      <c r="G514" s="229"/>
      <c r="H514" s="229"/>
      <c r="I514" s="233"/>
      <c r="J514" s="229"/>
      <c r="K514" s="229"/>
      <c r="L514" s="229"/>
      <c r="M514" s="229"/>
      <c r="N514" s="229"/>
      <c r="O514" s="229"/>
      <c r="P514" s="229"/>
      <c r="Q514" s="229"/>
      <c r="R514" s="229"/>
      <c r="S514" s="229"/>
      <c r="T514" s="229"/>
      <c r="U514" s="229"/>
      <c r="V514" s="229"/>
      <c r="W514" s="229"/>
      <c r="X514" s="229"/>
      <c r="Y514" s="229"/>
      <c r="Z514" s="229"/>
    </row>
    <row r="515" spans="1:26" ht="25.5" customHeight="1">
      <c r="A515" s="229"/>
      <c r="B515" s="233"/>
      <c r="C515" s="233"/>
      <c r="D515" s="233"/>
      <c r="E515" s="229"/>
      <c r="F515" s="229"/>
      <c r="G515" s="229"/>
      <c r="H515" s="229"/>
      <c r="I515" s="233"/>
      <c r="J515" s="229"/>
      <c r="K515" s="229"/>
      <c r="L515" s="229"/>
      <c r="M515" s="229"/>
      <c r="N515" s="229"/>
      <c r="O515" s="229"/>
      <c r="P515" s="229"/>
      <c r="Q515" s="229"/>
      <c r="R515" s="229"/>
      <c r="S515" s="229"/>
      <c r="T515" s="229"/>
      <c r="U515" s="229"/>
      <c r="V515" s="229"/>
      <c r="W515" s="229"/>
      <c r="X515" s="229"/>
      <c r="Y515" s="229"/>
      <c r="Z515" s="229"/>
    </row>
    <row r="516" spans="1:26" ht="25.5" customHeight="1">
      <c r="A516" s="229"/>
      <c r="B516" s="233"/>
      <c r="C516" s="233"/>
      <c r="D516" s="233"/>
      <c r="E516" s="229"/>
      <c r="F516" s="229"/>
      <c r="G516" s="229"/>
      <c r="H516" s="229"/>
      <c r="I516" s="233"/>
      <c r="J516" s="229"/>
      <c r="K516" s="229"/>
      <c r="L516" s="229"/>
      <c r="M516" s="229"/>
      <c r="N516" s="229"/>
      <c r="O516" s="229"/>
      <c r="P516" s="229"/>
      <c r="Q516" s="229"/>
      <c r="R516" s="229"/>
      <c r="S516" s="229"/>
      <c r="T516" s="229"/>
      <c r="U516" s="229"/>
      <c r="V516" s="229"/>
      <c r="W516" s="229"/>
      <c r="X516" s="229"/>
      <c r="Y516" s="229"/>
      <c r="Z516" s="229"/>
    </row>
    <row r="517" spans="1:26" ht="25.5" customHeight="1">
      <c r="A517" s="229"/>
      <c r="B517" s="233"/>
      <c r="C517" s="233"/>
      <c r="D517" s="233"/>
      <c r="E517" s="229"/>
      <c r="F517" s="229"/>
      <c r="G517" s="229"/>
      <c r="H517" s="229"/>
      <c r="I517" s="233"/>
      <c r="J517" s="229"/>
      <c r="K517" s="229"/>
      <c r="L517" s="229"/>
      <c r="M517" s="229"/>
      <c r="N517" s="229"/>
      <c r="O517" s="229"/>
      <c r="P517" s="229"/>
      <c r="Q517" s="229"/>
      <c r="R517" s="229"/>
      <c r="S517" s="229"/>
      <c r="T517" s="229"/>
      <c r="U517" s="229"/>
      <c r="V517" s="229"/>
      <c r="W517" s="229"/>
      <c r="X517" s="229"/>
      <c r="Y517" s="229"/>
      <c r="Z517" s="229"/>
    </row>
    <row r="518" spans="1:26" ht="25.5" customHeight="1">
      <c r="A518" s="229"/>
      <c r="B518" s="233"/>
      <c r="C518" s="233"/>
      <c r="D518" s="233"/>
      <c r="E518" s="229"/>
      <c r="F518" s="229"/>
      <c r="G518" s="229"/>
      <c r="H518" s="229"/>
      <c r="I518" s="233"/>
      <c r="J518" s="229"/>
      <c r="K518" s="229"/>
      <c r="L518" s="229"/>
      <c r="M518" s="229"/>
      <c r="N518" s="229"/>
      <c r="O518" s="229"/>
      <c r="P518" s="229"/>
      <c r="Q518" s="229"/>
      <c r="R518" s="229"/>
      <c r="S518" s="229"/>
      <c r="T518" s="229"/>
      <c r="U518" s="229"/>
      <c r="V518" s="229"/>
      <c r="W518" s="229"/>
      <c r="X518" s="229"/>
      <c r="Y518" s="229"/>
      <c r="Z518" s="229"/>
    </row>
    <row r="519" spans="1:26" ht="25.5" customHeight="1">
      <c r="A519" s="229"/>
      <c r="B519" s="233"/>
      <c r="C519" s="233"/>
      <c r="D519" s="233"/>
      <c r="E519" s="229"/>
      <c r="F519" s="229"/>
      <c r="G519" s="229"/>
      <c r="H519" s="229"/>
      <c r="I519" s="233"/>
      <c r="J519" s="229"/>
      <c r="K519" s="229"/>
      <c r="L519" s="229"/>
      <c r="M519" s="229"/>
      <c r="N519" s="229"/>
      <c r="O519" s="229"/>
      <c r="P519" s="229"/>
      <c r="Q519" s="229"/>
      <c r="R519" s="229"/>
      <c r="S519" s="229"/>
      <c r="T519" s="229"/>
      <c r="U519" s="229"/>
      <c r="V519" s="229"/>
      <c r="W519" s="229"/>
      <c r="X519" s="229"/>
      <c r="Y519" s="229"/>
      <c r="Z519" s="229"/>
    </row>
    <row r="520" spans="1:26" ht="25.5" customHeight="1">
      <c r="A520" s="229"/>
      <c r="B520" s="233"/>
      <c r="C520" s="233"/>
      <c r="D520" s="233"/>
      <c r="E520" s="229"/>
      <c r="F520" s="229"/>
      <c r="G520" s="229"/>
      <c r="H520" s="229"/>
      <c r="I520" s="233"/>
      <c r="J520" s="229"/>
      <c r="K520" s="229"/>
      <c r="L520" s="229"/>
      <c r="M520" s="229"/>
      <c r="N520" s="229"/>
      <c r="O520" s="229"/>
      <c r="P520" s="229"/>
      <c r="Q520" s="229"/>
      <c r="R520" s="229"/>
      <c r="S520" s="229"/>
      <c r="T520" s="229"/>
      <c r="U520" s="229"/>
      <c r="V520" s="229"/>
      <c r="W520" s="229"/>
      <c r="X520" s="229"/>
      <c r="Y520" s="229"/>
      <c r="Z520" s="229"/>
    </row>
    <row r="521" spans="1:26" ht="25.5" customHeight="1">
      <c r="A521" s="229"/>
      <c r="B521" s="233"/>
      <c r="C521" s="233"/>
      <c r="D521" s="233"/>
      <c r="E521" s="229"/>
      <c r="F521" s="229"/>
      <c r="G521" s="229"/>
      <c r="H521" s="229"/>
      <c r="I521" s="233"/>
      <c r="J521" s="229"/>
      <c r="K521" s="229"/>
      <c r="L521" s="229"/>
      <c r="M521" s="229"/>
      <c r="N521" s="229"/>
      <c r="O521" s="229"/>
      <c r="P521" s="229"/>
      <c r="Q521" s="229"/>
      <c r="R521" s="229"/>
      <c r="S521" s="229"/>
      <c r="T521" s="229"/>
      <c r="U521" s="229"/>
      <c r="V521" s="229"/>
      <c r="W521" s="229"/>
      <c r="X521" s="229"/>
      <c r="Y521" s="229"/>
      <c r="Z521" s="229"/>
    </row>
    <row r="522" spans="1:26" ht="25.5" customHeight="1">
      <c r="A522" s="229"/>
      <c r="B522" s="233"/>
      <c r="C522" s="233"/>
      <c r="D522" s="233"/>
      <c r="E522" s="229"/>
      <c r="F522" s="229"/>
      <c r="G522" s="229"/>
      <c r="H522" s="229"/>
      <c r="I522" s="233"/>
      <c r="J522" s="229"/>
      <c r="K522" s="229"/>
      <c r="L522" s="229"/>
      <c r="M522" s="229"/>
      <c r="N522" s="229"/>
      <c r="O522" s="229"/>
      <c r="P522" s="229"/>
      <c r="Q522" s="229"/>
      <c r="R522" s="229"/>
      <c r="S522" s="229"/>
      <c r="T522" s="229"/>
      <c r="U522" s="229"/>
      <c r="V522" s="229"/>
      <c r="W522" s="229"/>
      <c r="X522" s="229"/>
      <c r="Y522" s="229"/>
      <c r="Z522" s="229"/>
    </row>
    <row r="523" spans="1:26" ht="25.5" customHeight="1">
      <c r="A523" s="229"/>
      <c r="B523" s="233"/>
      <c r="C523" s="233"/>
      <c r="D523" s="233"/>
      <c r="E523" s="229"/>
      <c r="F523" s="229"/>
      <c r="G523" s="229"/>
      <c r="H523" s="229"/>
      <c r="I523" s="233"/>
      <c r="J523" s="229"/>
      <c r="K523" s="229"/>
      <c r="L523" s="229"/>
      <c r="M523" s="229"/>
      <c r="N523" s="229"/>
      <c r="O523" s="229"/>
      <c r="P523" s="229"/>
      <c r="Q523" s="229"/>
      <c r="R523" s="229"/>
      <c r="S523" s="229"/>
      <c r="T523" s="229"/>
      <c r="U523" s="229"/>
      <c r="V523" s="229"/>
      <c r="W523" s="229"/>
      <c r="X523" s="229"/>
      <c r="Y523" s="229"/>
      <c r="Z523" s="229"/>
    </row>
    <row r="524" spans="1:26" ht="25.5" customHeight="1">
      <c r="A524" s="229"/>
      <c r="B524" s="233"/>
      <c r="C524" s="233"/>
      <c r="D524" s="233"/>
      <c r="E524" s="229"/>
      <c r="F524" s="229"/>
      <c r="G524" s="229"/>
      <c r="H524" s="229"/>
      <c r="I524" s="233"/>
      <c r="J524" s="229"/>
      <c r="K524" s="229"/>
      <c r="L524" s="229"/>
      <c r="M524" s="229"/>
      <c r="N524" s="229"/>
      <c r="O524" s="229"/>
      <c r="P524" s="229"/>
      <c r="Q524" s="229"/>
      <c r="R524" s="229"/>
      <c r="S524" s="229"/>
      <c r="T524" s="229"/>
      <c r="U524" s="229"/>
      <c r="V524" s="229"/>
      <c r="W524" s="229"/>
      <c r="X524" s="229"/>
      <c r="Y524" s="229"/>
      <c r="Z524" s="229"/>
    </row>
    <row r="525" spans="1:26" ht="25.5" customHeight="1">
      <c r="A525" s="229"/>
      <c r="B525" s="233"/>
      <c r="C525" s="233"/>
      <c r="D525" s="233"/>
      <c r="E525" s="229"/>
      <c r="F525" s="229"/>
      <c r="G525" s="229"/>
      <c r="H525" s="229"/>
      <c r="I525" s="233"/>
      <c r="J525" s="229"/>
      <c r="K525" s="229"/>
      <c r="L525" s="229"/>
      <c r="M525" s="229"/>
      <c r="N525" s="229"/>
      <c r="O525" s="229"/>
      <c r="P525" s="229"/>
      <c r="Q525" s="229"/>
      <c r="R525" s="229"/>
      <c r="S525" s="229"/>
      <c r="T525" s="229"/>
      <c r="U525" s="229"/>
      <c r="V525" s="229"/>
      <c r="W525" s="229"/>
      <c r="X525" s="229"/>
      <c r="Y525" s="229"/>
      <c r="Z525" s="229"/>
    </row>
    <row r="526" spans="1:26" ht="25.5" customHeight="1">
      <c r="A526" s="229"/>
      <c r="B526" s="233"/>
      <c r="C526" s="233"/>
      <c r="D526" s="233"/>
      <c r="E526" s="229"/>
      <c r="F526" s="229"/>
      <c r="G526" s="229"/>
      <c r="H526" s="229"/>
      <c r="I526" s="233"/>
      <c r="J526" s="229"/>
      <c r="K526" s="229"/>
      <c r="L526" s="229"/>
      <c r="M526" s="229"/>
      <c r="N526" s="229"/>
      <c r="O526" s="229"/>
      <c r="P526" s="229"/>
      <c r="Q526" s="229"/>
      <c r="R526" s="229"/>
      <c r="S526" s="229"/>
      <c r="T526" s="229"/>
      <c r="U526" s="229"/>
      <c r="V526" s="229"/>
      <c r="W526" s="229"/>
      <c r="X526" s="229"/>
      <c r="Y526" s="229"/>
      <c r="Z526" s="229"/>
    </row>
    <row r="527" spans="1:26" ht="25.5" customHeight="1">
      <c r="A527" s="229"/>
      <c r="B527" s="233"/>
      <c r="C527" s="233"/>
      <c r="D527" s="233"/>
      <c r="E527" s="229"/>
      <c r="F527" s="229"/>
      <c r="G527" s="229"/>
      <c r="H527" s="229"/>
      <c r="I527" s="233"/>
      <c r="J527" s="229"/>
      <c r="K527" s="229"/>
      <c r="L527" s="229"/>
      <c r="M527" s="229"/>
      <c r="N527" s="229"/>
      <c r="O527" s="229"/>
      <c r="P527" s="229"/>
      <c r="Q527" s="229"/>
      <c r="R527" s="229"/>
      <c r="S527" s="229"/>
      <c r="T527" s="229"/>
      <c r="U527" s="229"/>
      <c r="V527" s="229"/>
      <c r="W527" s="229"/>
      <c r="X527" s="229"/>
      <c r="Y527" s="229"/>
      <c r="Z527" s="229"/>
    </row>
    <row r="528" spans="1:26" ht="25.5" customHeight="1">
      <c r="A528" s="229"/>
      <c r="B528" s="233"/>
      <c r="C528" s="233"/>
      <c r="D528" s="233"/>
      <c r="E528" s="229"/>
      <c r="F528" s="229"/>
      <c r="G528" s="229"/>
      <c r="H528" s="229"/>
      <c r="I528" s="233"/>
      <c r="J528" s="229"/>
      <c r="K528" s="229"/>
      <c r="L528" s="229"/>
      <c r="M528" s="229"/>
      <c r="N528" s="229"/>
      <c r="O528" s="229"/>
      <c r="P528" s="229"/>
      <c r="Q528" s="229"/>
      <c r="R528" s="229"/>
      <c r="S528" s="229"/>
      <c r="T528" s="229"/>
      <c r="U528" s="229"/>
      <c r="V528" s="229"/>
      <c r="W528" s="229"/>
      <c r="X528" s="229"/>
      <c r="Y528" s="229"/>
      <c r="Z528" s="229"/>
    </row>
    <row r="529" spans="1:26" ht="25.5" customHeight="1">
      <c r="A529" s="229"/>
      <c r="B529" s="233"/>
      <c r="C529" s="233"/>
      <c r="D529" s="233"/>
      <c r="E529" s="229"/>
      <c r="F529" s="229"/>
      <c r="G529" s="229"/>
      <c r="H529" s="229"/>
      <c r="I529" s="233"/>
      <c r="J529" s="229"/>
      <c r="K529" s="229"/>
      <c r="L529" s="229"/>
      <c r="M529" s="229"/>
      <c r="N529" s="229"/>
      <c r="O529" s="229"/>
      <c r="P529" s="229"/>
      <c r="Q529" s="229"/>
      <c r="R529" s="229"/>
      <c r="S529" s="229"/>
      <c r="T529" s="229"/>
      <c r="U529" s="229"/>
      <c r="V529" s="229"/>
      <c r="W529" s="229"/>
      <c r="X529" s="229"/>
      <c r="Y529" s="229"/>
      <c r="Z529" s="229"/>
    </row>
    <row r="530" spans="1:26" ht="25.5" customHeight="1">
      <c r="A530" s="229"/>
      <c r="B530" s="233"/>
      <c r="C530" s="233"/>
      <c r="D530" s="233"/>
      <c r="E530" s="229"/>
      <c r="F530" s="229"/>
      <c r="G530" s="229"/>
      <c r="H530" s="229"/>
      <c r="I530" s="233"/>
      <c r="J530" s="229"/>
      <c r="K530" s="229"/>
      <c r="L530" s="229"/>
      <c r="M530" s="229"/>
      <c r="N530" s="229"/>
      <c r="O530" s="229"/>
      <c r="P530" s="229"/>
      <c r="Q530" s="229"/>
      <c r="R530" s="229"/>
      <c r="S530" s="229"/>
      <c r="T530" s="229"/>
      <c r="U530" s="229"/>
      <c r="V530" s="229"/>
      <c r="W530" s="229"/>
      <c r="X530" s="229"/>
      <c r="Y530" s="229"/>
      <c r="Z530" s="229"/>
    </row>
    <row r="531" spans="1:26" ht="25.5" customHeight="1">
      <c r="A531" s="229"/>
      <c r="B531" s="233"/>
      <c r="C531" s="233"/>
      <c r="D531" s="233"/>
      <c r="E531" s="229"/>
      <c r="F531" s="229"/>
      <c r="G531" s="229"/>
      <c r="H531" s="229"/>
      <c r="I531" s="233"/>
      <c r="J531" s="229"/>
      <c r="K531" s="229"/>
      <c r="L531" s="229"/>
      <c r="M531" s="229"/>
      <c r="N531" s="229"/>
      <c r="O531" s="229"/>
      <c r="P531" s="229"/>
      <c r="Q531" s="229"/>
      <c r="R531" s="229"/>
      <c r="S531" s="229"/>
      <c r="T531" s="229"/>
      <c r="U531" s="229"/>
      <c r="V531" s="229"/>
      <c r="W531" s="229"/>
      <c r="X531" s="229"/>
      <c r="Y531" s="229"/>
      <c r="Z531" s="229"/>
    </row>
    <row r="532" spans="1:26" ht="25.5" customHeight="1">
      <c r="A532" s="229"/>
      <c r="B532" s="233"/>
      <c r="C532" s="233"/>
      <c r="D532" s="233"/>
      <c r="E532" s="229"/>
      <c r="F532" s="229"/>
      <c r="G532" s="229"/>
      <c r="H532" s="229"/>
      <c r="I532" s="233"/>
      <c r="J532" s="229"/>
      <c r="K532" s="229"/>
      <c r="L532" s="229"/>
      <c r="M532" s="229"/>
      <c r="N532" s="229"/>
      <c r="O532" s="229"/>
      <c r="P532" s="229"/>
      <c r="Q532" s="229"/>
      <c r="R532" s="229"/>
      <c r="S532" s="229"/>
      <c r="T532" s="229"/>
      <c r="U532" s="229"/>
      <c r="V532" s="229"/>
      <c r="W532" s="229"/>
      <c r="X532" s="229"/>
      <c r="Y532" s="229"/>
      <c r="Z532" s="229"/>
    </row>
    <row r="533" spans="1:26" ht="25.5" customHeight="1">
      <c r="A533" s="229"/>
      <c r="B533" s="233"/>
      <c r="C533" s="233"/>
      <c r="D533" s="233"/>
      <c r="E533" s="229"/>
      <c r="F533" s="229"/>
      <c r="G533" s="229"/>
      <c r="H533" s="229"/>
      <c r="I533" s="233"/>
      <c r="J533" s="229"/>
      <c r="K533" s="229"/>
      <c r="L533" s="229"/>
      <c r="M533" s="229"/>
      <c r="N533" s="229"/>
      <c r="O533" s="229"/>
      <c r="P533" s="229"/>
      <c r="Q533" s="229"/>
      <c r="R533" s="229"/>
      <c r="S533" s="229"/>
      <c r="T533" s="229"/>
      <c r="U533" s="229"/>
      <c r="V533" s="229"/>
      <c r="W533" s="229"/>
      <c r="X533" s="229"/>
      <c r="Y533" s="229"/>
      <c r="Z533" s="229"/>
    </row>
    <row r="534" spans="1:26" ht="25.5" customHeight="1">
      <c r="A534" s="229"/>
      <c r="B534" s="233"/>
      <c r="C534" s="233"/>
      <c r="D534" s="233"/>
      <c r="E534" s="229"/>
      <c r="F534" s="229"/>
      <c r="G534" s="229"/>
      <c r="H534" s="229"/>
      <c r="I534" s="233"/>
      <c r="J534" s="229"/>
      <c r="K534" s="229"/>
      <c r="L534" s="229"/>
      <c r="M534" s="229"/>
      <c r="N534" s="229"/>
      <c r="O534" s="229"/>
      <c r="P534" s="229"/>
      <c r="Q534" s="229"/>
      <c r="R534" s="229"/>
      <c r="S534" s="229"/>
      <c r="T534" s="229"/>
      <c r="U534" s="229"/>
      <c r="V534" s="229"/>
      <c r="W534" s="229"/>
      <c r="X534" s="229"/>
      <c r="Y534" s="229"/>
      <c r="Z534" s="229"/>
    </row>
    <row r="535" spans="1:26" ht="25.5" customHeight="1">
      <c r="A535" s="229"/>
      <c r="B535" s="233"/>
      <c r="C535" s="233"/>
      <c r="D535" s="233"/>
      <c r="E535" s="229"/>
      <c r="F535" s="229"/>
      <c r="G535" s="229"/>
      <c r="H535" s="229"/>
      <c r="I535" s="233"/>
      <c r="J535" s="229"/>
      <c r="K535" s="229"/>
      <c r="L535" s="229"/>
      <c r="M535" s="229"/>
      <c r="N535" s="229"/>
      <c r="O535" s="229"/>
      <c r="P535" s="229"/>
      <c r="Q535" s="229"/>
      <c r="R535" s="229"/>
      <c r="S535" s="229"/>
      <c r="T535" s="229"/>
      <c r="U535" s="229"/>
      <c r="V535" s="229"/>
      <c r="W535" s="229"/>
      <c r="X535" s="229"/>
      <c r="Y535" s="229"/>
      <c r="Z535" s="229"/>
    </row>
    <row r="536" spans="1:26" ht="25.5" customHeight="1">
      <c r="A536" s="229"/>
      <c r="B536" s="233"/>
      <c r="C536" s="233"/>
      <c r="D536" s="233"/>
      <c r="E536" s="229"/>
      <c r="F536" s="229"/>
      <c r="G536" s="229"/>
      <c r="H536" s="229"/>
      <c r="I536" s="233"/>
      <c r="J536" s="229"/>
      <c r="K536" s="229"/>
      <c r="L536" s="229"/>
      <c r="M536" s="229"/>
      <c r="N536" s="229"/>
      <c r="O536" s="229"/>
      <c r="P536" s="229"/>
      <c r="Q536" s="229"/>
      <c r="R536" s="229"/>
      <c r="S536" s="229"/>
      <c r="T536" s="229"/>
      <c r="U536" s="229"/>
      <c r="V536" s="229"/>
      <c r="W536" s="229"/>
      <c r="X536" s="229"/>
      <c r="Y536" s="229"/>
      <c r="Z536" s="229"/>
    </row>
    <row r="537" spans="1:26" ht="25.5" customHeight="1">
      <c r="A537" s="229"/>
      <c r="B537" s="233"/>
      <c r="C537" s="233"/>
      <c r="D537" s="233"/>
      <c r="E537" s="229"/>
      <c r="F537" s="229"/>
      <c r="G537" s="229"/>
      <c r="H537" s="229"/>
      <c r="I537" s="233"/>
      <c r="J537" s="229"/>
      <c r="K537" s="229"/>
      <c r="L537" s="229"/>
      <c r="M537" s="229"/>
      <c r="N537" s="229"/>
      <c r="O537" s="229"/>
      <c r="P537" s="229"/>
      <c r="Q537" s="229"/>
      <c r="R537" s="229"/>
      <c r="S537" s="229"/>
      <c r="T537" s="229"/>
      <c r="U537" s="229"/>
      <c r="V537" s="229"/>
      <c r="W537" s="229"/>
      <c r="X537" s="229"/>
      <c r="Y537" s="229"/>
      <c r="Z537" s="229"/>
    </row>
    <row r="538" spans="1:26" ht="25.5" customHeight="1">
      <c r="A538" s="229"/>
      <c r="B538" s="233"/>
      <c r="C538" s="233"/>
      <c r="D538" s="233"/>
      <c r="E538" s="229"/>
      <c r="F538" s="229"/>
      <c r="G538" s="229"/>
      <c r="H538" s="229"/>
      <c r="I538" s="233"/>
      <c r="J538" s="229"/>
      <c r="K538" s="229"/>
      <c r="L538" s="229"/>
      <c r="M538" s="229"/>
      <c r="N538" s="229"/>
      <c r="O538" s="229"/>
      <c r="P538" s="229"/>
      <c r="Q538" s="229"/>
      <c r="R538" s="229"/>
      <c r="S538" s="229"/>
      <c r="T538" s="229"/>
      <c r="U538" s="229"/>
      <c r="V538" s="229"/>
      <c r="W538" s="229"/>
      <c r="X538" s="229"/>
      <c r="Y538" s="229"/>
      <c r="Z538" s="229"/>
    </row>
    <row r="539" spans="1:26" ht="25.5" customHeight="1">
      <c r="A539" s="229"/>
      <c r="B539" s="233"/>
      <c r="C539" s="233"/>
      <c r="D539" s="233"/>
      <c r="E539" s="229"/>
      <c r="F539" s="229"/>
      <c r="G539" s="229"/>
      <c r="H539" s="229"/>
      <c r="I539" s="233"/>
      <c r="J539" s="229"/>
      <c r="K539" s="229"/>
      <c r="L539" s="229"/>
      <c r="M539" s="229"/>
      <c r="N539" s="229"/>
      <c r="O539" s="229"/>
      <c r="P539" s="229"/>
      <c r="Q539" s="229"/>
      <c r="R539" s="229"/>
      <c r="S539" s="229"/>
      <c r="T539" s="229"/>
      <c r="U539" s="229"/>
      <c r="V539" s="229"/>
      <c r="W539" s="229"/>
      <c r="X539" s="229"/>
      <c r="Y539" s="229"/>
      <c r="Z539" s="229"/>
    </row>
    <row r="540" spans="1:26" ht="25.5" customHeight="1">
      <c r="A540" s="229"/>
      <c r="B540" s="233"/>
      <c r="C540" s="233"/>
      <c r="D540" s="233"/>
      <c r="E540" s="229"/>
      <c r="F540" s="229"/>
      <c r="G540" s="229"/>
      <c r="H540" s="229"/>
      <c r="I540" s="233"/>
      <c r="J540" s="229"/>
      <c r="K540" s="229"/>
      <c r="L540" s="229"/>
      <c r="M540" s="229"/>
      <c r="N540" s="229"/>
      <c r="O540" s="229"/>
      <c r="P540" s="229"/>
      <c r="Q540" s="229"/>
      <c r="R540" s="229"/>
      <c r="S540" s="229"/>
      <c r="T540" s="229"/>
      <c r="U540" s="229"/>
      <c r="V540" s="229"/>
      <c r="W540" s="229"/>
      <c r="X540" s="229"/>
      <c r="Y540" s="229"/>
      <c r="Z540" s="229"/>
    </row>
    <row r="541" spans="1:26" ht="25.5" customHeight="1">
      <c r="A541" s="229"/>
      <c r="B541" s="233"/>
      <c r="C541" s="233"/>
      <c r="D541" s="233"/>
      <c r="E541" s="229"/>
      <c r="F541" s="229"/>
      <c r="G541" s="229"/>
      <c r="H541" s="229"/>
      <c r="I541" s="233"/>
      <c r="J541" s="229"/>
      <c r="K541" s="229"/>
      <c r="L541" s="229"/>
      <c r="M541" s="229"/>
      <c r="N541" s="229"/>
      <c r="O541" s="229"/>
      <c r="P541" s="229"/>
      <c r="Q541" s="229"/>
      <c r="R541" s="229"/>
      <c r="S541" s="229"/>
      <c r="T541" s="229"/>
      <c r="U541" s="229"/>
      <c r="V541" s="229"/>
      <c r="W541" s="229"/>
      <c r="X541" s="229"/>
      <c r="Y541" s="229"/>
      <c r="Z541" s="229"/>
    </row>
    <row r="542" spans="1:26" ht="25.5" customHeight="1">
      <c r="A542" s="229"/>
      <c r="B542" s="233"/>
      <c r="C542" s="233"/>
      <c r="D542" s="233"/>
      <c r="E542" s="229"/>
      <c r="F542" s="229"/>
      <c r="G542" s="229"/>
      <c r="H542" s="229"/>
      <c r="I542" s="233"/>
      <c r="J542" s="229"/>
      <c r="K542" s="229"/>
      <c r="L542" s="229"/>
      <c r="M542" s="229"/>
      <c r="N542" s="229"/>
      <c r="O542" s="229"/>
      <c r="P542" s="229"/>
      <c r="Q542" s="229"/>
      <c r="R542" s="229"/>
      <c r="S542" s="229"/>
      <c r="T542" s="229"/>
      <c r="U542" s="229"/>
      <c r="V542" s="229"/>
      <c r="W542" s="229"/>
      <c r="X542" s="229"/>
      <c r="Y542" s="229"/>
      <c r="Z542" s="229"/>
    </row>
    <row r="543" spans="1:26" ht="25.5" customHeight="1">
      <c r="A543" s="229"/>
      <c r="B543" s="233"/>
      <c r="C543" s="233"/>
      <c r="D543" s="233"/>
      <c r="E543" s="229"/>
      <c r="F543" s="229"/>
      <c r="G543" s="229"/>
      <c r="H543" s="229"/>
      <c r="I543" s="233"/>
      <c r="J543" s="229"/>
      <c r="K543" s="229"/>
      <c r="L543" s="229"/>
      <c r="M543" s="229"/>
      <c r="N543" s="229"/>
      <c r="O543" s="229"/>
      <c r="P543" s="229"/>
      <c r="Q543" s="229"/>
      <c r="R543" s="229"/>
      <c r="S543" s="229"/>
      <c r="T543" s="229"/>
      <c r="U543" s="229"/>
      <c r="V543" s="229"/>
      <c r="W543" s="229"/>
      <c r="X543" s="229"/>
      <c r="Y543" s="229"/>
      <c r="Z543" s="229"/>
    </row>
    <row r="544" spans="1:26" ht="25.5" customHeight="1">
      <c r="A544" s="229"/>
      <c r="B544" s="233"/>
      <c r="C544" s="233"/>
      <c r="D544" s="233"/>
      <c r="E544" s="229"/>
      <c r="F544" s="229"/>
      <c r="G544" s="229"/>
      <c r="H544" s="229"/>
      <c r="I544" s="233"/>
      <c r="J544" s="229"/>
      <c r="K544" s="229"/>
      <c r="L544" s="229"/>
      <c r="M544" s="229"/>
      <c r="N544" s="229"/>
      <c r="O544" s="229"/>
      <c r="P544" s="229"/>
      <c r="Q544" s="229"/>
      <c r="R544" s="229"/>
      <c r="S544" s="229"/>
      <c r="T544" s="229"/>
      <c r="U544" s="229"/>
      <c r="V544" s="229"/>
      <c r="W544" s="229"/>
      <c r="X544" s="229"/>
      <c r="Y544" s="229"/>
      <c r="Z544" s="229"/>
    </row>
    <row r="545" spans="1:26" ht="25.5" customHeight="1">
      <c r="A545" s="229"/>
      <c r="B545" s="233"/>
      <c r="C545" s="233"/>
      <c r="D545" s="233"/>
      <c r="E545" s="229"/>
      <c r="F545" s="229"/>
      <c r="G545" s="229"/>
      <c r="H545" s="229"/>
      <c r="I545" s="233"/>
      <c r="J545" s="229"/>
      <c r="K545" s="229"/>
      <c r="L545" s="229"/>
      <c r="M545" s="229"/>
      <c r="N545" s="229"/>
      <c r="O545" s="229"/>
      <c r="P545" s="229"/>
      <c r="Q545" s="229"/>
      <c r="R545" s="229"/>
      <c r="S545" s="229"/>
      <c r="T545" s="229"/>
      <c r="U545" s="229"/>
      <c r="V545" s="229"/>
      <c r="W545" s="229"/>
      <c r="X545" s="229"/>
      <c r="Y545" s="229"/>
      <c r="Z545" s="229"/>
    </row>
    <row r="546" spans="1:26" ht="25.5" customHeight="1">
      <c r="A546" s="229"/>
      <c r="B546" s="233"/>
      <c r="C546" s="233"/>
      <c r="D546" s="233"/>
      <c r="E546" s="229"/>
      <c r="F546" s="229"/>
      <c r="G546" s="229"/>
      <c r="H546" s="229"/>
      <c r="I546" s="233"/>
      <c r="J546" s="229"/>
      <c r="K546" s="229"/>
      <c r="L546" s="229"/>
      <c r="M546" s="229"/>
      <c r="N546" s="229"/>
      <c r="O546" s="229"/>
      <c r="P546" s="229"/>
      <c r="Q546" s="229"/>
      <c r="R546" s="229"/>
      <c r="S546" s="229"/>
      <c r="T546" s="229"/>
      <c r="U546" s="229"/>
      <c r="V546" s="229"/>
      <c r="W546" s="229"/>
      <c r="X546" s="229"/>
      <c r="Y546" s="229"/>
      <c r="Z546" s="229"/>
    </row>
    <row r="547" spans="1:26" ht="25.5" customHeight="1">
      <c r="A547" s="229"/>
      <c r="B547" s="233"/>
      <c r="C547" s="233"/>
      <c r="D547" s="233"/>
      <c r="E547" s="229"/>
      <c r="F547" s="229"/>
      <c r="G547" s="229"/>
      <c r="H547" s="229"/>
      <c r="I547" s="233"/>
      <c r="J547" s="229"/>
      <c r="K547" s="229"/>
      <c r="L547" s="229"/>
      <c r="M547" s="229"/>
      <c r="N547" s="229"/>
      <c r="O547" s="229"/>
      <c r="P547" s="229"/>
      <c r="Q547" s="229"/>
      <c r="R547" s="229"/>
      <c r="S547" s="229"/>
      <c r="T547" s="229"/>
      <c r="U547" s="229"/>
      <c r="V547" s="229"/>
      <c r="W547" s="229"/>
      <c r="X547" s="229"/>
      <c r="Y547" s="229"/>
      <c r="Z547" s="229"/>
    </row>
    <row r="548" spans="1:26" ht="25.5" customHeight="1">
      <c r="A548" s="229"/>
      <c r="B548" s="233"/>
      <c r="C548" s="233"/>
      <c r="D548" s="233"/>
      <c r="E548" s="229"/>
      <c r="F548" s="229"/>
      <c r="G548" s="229"/>
      <c r="H548" s="229"/>
      <c r="I548" s="233"/>
      <c r="J548" s="229"/>
      <c r="K548" s="229"/>
      <c r="L548" s="229"/>
      <c r="M548" s="229"/>
      <c r="N548" s="229"/>
      <c r="O548" s="229"/>
      <c r="P548" s="229"/>
      <c r="Q548" s="229"/>
      <c r="R548" s="229"/>
      <c r="S548" s="229"/>
      <c r="T548" s="229"/>
      <c r="U548" s="229"/>
      <c r="V548" s="229"/>
      <c r="W548" s="229"/>
      <c r="X548" s="229"/>
      <c r="Y548" s="229"/>
      <c r="Z548" s="229"/>
    </row>
    <row r="549" spans="1:26" ht="25.5" customHeight="1">
      <c r="A549" s="229"/>
      <c r="B549" s="233"/>
      <c r="C549" s="233"/>
      <c r="D549" s="233"/>
      <c r="E549" s="229"/>
      <c r="F549" s="229"/>
      <c r="G549" s="229"/>
      <c r="H549" s="229"/>
      <c r="I549" s="233"/>
      <c r="J549" s="229"/>
      <c r="K549" s="229"/>
      <c r="L549" s="229"/>
      <c r="M549" s="229"/>
      <c r="N549" s="229"/>
      <c r="O549" s="229"/>
      <c r="P549" s="229"/>
      <c r="Q549" s="229"/>
      <c r="R549" s="229"/>
      <c r="S549" s="229"/>
      <c r="T549" s="229"/>
      <c r="U549" s="229"/>
      <c r="V549" s="229"/>
      <c r="W549" s="229"/>
      <c r="X549" s="229"/>
      <c r="Y549" s="229"/>
      <c r="Z549" s="229"/>
    </row>
    <row r="550" spans="1:26" ht="25.5" customHeight="1">
      <c r="A550" s="229"/>
      <c r="B550" s="233"/>
      <c r="C550" s="233"/>
      <c r="D550" s="233"/>
      <c r="E550" s="229"/>
      <c r="F550" s="229"/>
      <c r="G550" s="229"/>
      <c r="H550" s="229"/>
      <c r="I550" s="233"/>
      <c r="J550" s="229"/>
      <c r="K550" s="229"/>
      <c r="L550" s="229"/>
      <c r="M550" s="229"/>
      <c r="N550" s="229"/>
      <c r="O550" s="229"/>
      <c r="P550" s="229"/>
      <c r="Q550" s="229"/>
      <c r="R550" s="229"/>
      <c r="S550" s="229"/>
      <c r="T550" s="229"/>
      <c r="U550" s="229"/>
      <c r="V550" s="229"/>
      <c r="W550" s="229"/>
      <c r="X550" s="229"/>
      <c r="Y550" s="229"/>
      <c r="Z550" s="229"/>
    </row>
    <row r="551" spans="1:26" ht="25.5" customHeight="1">
      <c r="A551" s="229"/>
      <c r="B551" s="233"/>
      <c r="C551" s="233"/>
      <c r="D551" s="233"/>
      <c r="E551" s="229"/>
      <c r="F551" s="229"/>
      <c r="G551" s="229"/>
      <c r="H551" s="229"/>
      <c r="I551" s="233"/>
      <c r="J551" s="229"/>
      <c r="K551" s="229"/>
      <c r="L551" s="229"/>
      <c r="M551" s="229"/>
      <c r="N551" s="229"/>
      <c r="O551" s="229"/>
      <c r="P551" s="229"/>
      <c r="Q551" s="229"/>
      <c r="R551" s="229"/>
      <c r="S551" s="229"/>
      <c r="T551" s="229"/>
      <c r="U551" s="229"/>
      <c r="V551" s="229"/>
      <c r="W551" s="229"/>
      <c r="X551" s="229"/>
      <c r="Y551" s="229"/>
      <c r="Z551" s="229"/>
    </row>
    <row r="552" spans="1:26" ht="25.5" customHeight="1">
      <c r="A552" s="229"/>
      <c r="B552" s="233"/>
      <c r="C552" s="233"/>
      <c r="D552" s="233"/>
      <c r="E552" s="229"/>
      <c r="F552" s="229"/>
      <c r="G552" s="229"/>
      <c r="H552" s="229"/>
      <c r="I552" s="233"/>
      <c r="J552" s="229"/>
      <c r="K552" s="229"/>
      <c r="L552" s="229"/>
      <c r="M552" s="229"/>
      <c r="N552" s="229"/>
      <c r="O552" s="229"/>
      <c r="P552" s="229"/>
      <c r="Q552" s="229"/>
      <c r="R552" s="229"/>
      <c r="S552" s="229"/>
      <c r="T552" s="229"/>
      <c r="U552" s="229"/>
      <c r="V552" s="229"/>
      <c r="W552" s="229"/>
      <c r="X552" s="229"/>
      <c r="Y552" s="229"/>
      <c r="Z552" s="229"/>
    </row>
    <row r="553" spans="1:26" ht="25.5" customHeight="1">
      <c r="A553" s="229"/>
      <c r="B553" s="233"/>
      <c r="C553" s="233"/>
      <c r="D553" s="233"/>
      <c r="E553" s="229"/>
      <c r="F553" s="229"/>
      <c r="G553" s="229"/>
      <c r="H553" s="229"/>
      <c r="I553" s="233"/>
      <c r="J553" s="229"/>
      <c r="K553" s="229"/>
      <c r="L553" s="229"/>
      <c r="M553" s="229"/>
      <c r="N553" s="229"/>
      <c r="O553" s="229"/>
      <c r="P553" s="229"/>
      <c r="Q553" s="229"/>
      <c r="R553" s="229"/>
      <c r="S553" s="229"/>
      <c r="T553" s="229"/>
      <c r="U553" s="229"/>
      <c r="V553" s="229"/>
      <c r="W553" s="229"/>
      <c r="X553" s="229"/>
      <c r="Y553" s="229"/>
      <c r="Z553" s="229"/>
    </row>
    <row r="554" spans="1:26" ht="25.5" customHeight="1">
      <c r="A554" s="229"/>
      <c r="B554" s="233"/>
      <c r="C554" s="233"/>
      <c r="D554" s="233"/>
      <c r="E554" s="229"/>
      <c r="F554" s="229"/>
      <c r="G554" s="229"/>
      <c r="H554" s="229"/>
      <c r="I554" s="233"/>
      <c r="J554" s="229"/>
      <c r="K554" s="229"/>
      <c r="L554" s="229"/>
      <c r="M554" s="229"/>
      <c r="N554" s="229"/>
      <c r="O554" s="229"/>
      <c r="P554" s="229"/>
      <c r="Q554" s="229"/>
      <c r="R554" s="229"/>
      <c r="S554" s="229"/>
      <c r="T554" s="229"/>
      <c r="U554" s="229"/>
      <c r="V554" s="229"/>
      <c r="W554" s="229"/>
      <c r="X554" s="229"/>
      <c r="Y554" s="229"/>
      <c r="Z554" s="229"/>
    </row>
    <row r="555" spans="1:26" ht="25.5" customHeight="1">
      <c r="A555" s="229"/>
      <c r="B555" s="233"/>
      <c r="C555" s="233"/>
      <c r="D555" s="233"/>
      <c r="E555" s="229"/>
      <c r="F555" s="229"/>
      <c r="G555" s="229"/>
      <c r="H555" s="229"/>
      <c r="I555" s="233"/>
      <c r="J555" s="229"/>
      <c r="K555" s="229"/>
      <c r="L555" s="229"/>
      <c r="M555" s="229"/>
      <c r="N555" s="229"/>
      <c r="O555" s="229"/>
      <c r="P555" s="229"/>
      <c r="Q555" s="229"/>
      <c r="R555" s="229"/>
      <c r="S555" s="229"/>
      <c r="T555" s="229"/>
      <c r="U555" s="229"/>
      <c r="V555" s="229"/>
      <c r="W555" s="229"/>
      <c r="X555" s="229"/>
      <c r="Y555" s="229"/>
      <c r="Z555" s="229"/>
    </row>
    <row r="556" spans="1:26" ht="25.5" customHeight="1">
      <c r="A556" s="229"/>
      <c r="B556" s="233"/>
      <c r="C556" s="233"/>
      <c r="D556" s="233"/>
      <c r="E556" s="229"/>
      <c r="F556" s="229"/>
      <c r="G556" s="229"/>
      <c r="H556" s="229"/>
      <c r="I556" s="233"/>
      <c r="J556" s="229"/>
      <c r="K556" s="229"/>
      <c r="L556" s="229"/>
      <c r="M556" s="229"/>
      <c r="N556" s="229"/>
      <c r="O556" s="229"/>
      <c r="P556" s="229"/>
      <c r="Q556" s="229"/>
      <c r="R556" s="229"/>
      <c r="S556" s="229"/>
      <c r="T556" s="229"/>
      <c r="U556" s="229"/>
      <c r="V556" s="229"/>
      <c r="W556" s="229"/>
      <c r="X556" s="229"/>
      <c r="Y556" s="229"/>
      <c r="Z556" s="229"/>
    </row>
    <row r="557" spans="1:26" ht="25.5" customHeight="1">
      <c r="A557" s="229"/>
      <c r="B557" s="233"/>
      <c r="C557" s="233"/>
      <c r="D557" s="233"/>
      <c r="E557" s="229"/>
      <c r="F557" s="229"/>
      <c r="G557" s="229"/>
      <c r="H557" s="229"/>
      <c r="I557" s="233"/>
      <c r="J557" s="229"/>
      <c r="K557" s="229"/>
      <c r="L557" s="229"/>
      <c r="M557" s="229"/>
      <c r="N557" s="229"/>
      <c r="O557" s="229"/>
      <c r="P557" s="229"/>
      <c r="Q557" s="229"/>
      <c r="R557" s="229"/>
      <c r="S557" s="229"/>
      <c r="T557" s="229"/>
      <c r="U557" s="229"/>
      <c r="V557" s="229"/>
      <c r="W557" s="229"/>
      <c r="X557" s="229"/>
      <c r="Y557" s="229"/>
      <c r="Z557" s="229"/>
    </row>
    <row r="558" spans="1:26" ht="25.5" customHeight="1">
      <c r="A558" s="229"/>
      <c r="B558" s="233"/>
      <c r="C558" s="233"/>
      <c r="D558" s="233"/>
      <c r="E558" s="229"/>
      <c r="F558" s="229"/>
      <c r="G558" s="229"/>
      <c r="H558" s="229"/>
      <c r="I558" s="233"/>
      <c r="J558" s="229"/>
      <c r="K558" s="229"/>
      <c r="L558" s="229"/>
      <c r="M558" s="229"/>
      <c r="N558" s="229"/>
      <c r="O558" s="229"/>
      <c r="P558" s="229"/>
      <c r="Q558" s="229"/>
      <c r="R558" s="229"/>
      <c r="S558" s="229"/>
      <c r="T558" s="229"/>
      <c r="U558" s="229"/>
      <c r="V558" s="229"/>
      <c r="W558" s="229"/>
      <c r="X558" s="229"/>
      <c r="Y558" s="229"/>
      <c r="Z558" s="229"/>
    </row>
    <row r="559" spans="1:26" ht="25.5" customHeight="1">
      <c r="A559" s="229"/>
      <c r="B559" s="233"/>
      <c r="C559" s="233"/>
      <c r="D559" s="233"/>
      <c r="E559" s="229"/>
      <c r="F559" s="229"/>
      <c r="G559" s="229"/>
      <c r="H559" s="229"/>
      <c r="I559" s="233"/>
      <c r="J559" s="229"/>
      <c r="K559" s="229"/>
      <c r="L559" s="229"/>
      <c r="M559" s="229"/>
      <c r="N559" s="229"/>
      <c r="O559" s="229"/>
      <c r="P559" s="229"/>
      <c r="Q559" s="229"/>
      <c r="R559" s="229"/>
      <c r="S559" s="229"/>
      <c r="T559" s="229"/>
      <c r="U559" s="229"/>
      <c r="V559" s="229"/>
      <c r="W559" s="229"/>
      <c r="X559" s="229"/>
      <c r="Y559" s="229"/>
      <c r="Z559" s="229"/>
    </row>
    <row r="560" spans="1:26" ht="25.5" customHeight="1">
      <c r="A560" s="229"/>
      <c r="B560" s="233"/>
      <c r="C560" s="233"/>
      <c r="D560" s="233"/>
      <c r="E560" s="229"/>
      <c r="F560" s="229"/>
      <c r="G560" s="229"/>
      <c r="H560" s="229"/>
      <c r="I560" s="233"/>
      <c r="J560" s="229"/>
      <c r="K560" s="229"/>
      <c r="L560" s="229"/>
      <c r="M560" s="229"/>
      <c r="N560" s="229"/>
      <c r="O560" s="229"/>
      <c r="P560" s="229"/>
      <c r="Q560" s="229"/>
      <c r="R560" s="229"/>
      <c r="S560" s="229"/>
      <c r="T560" s="229"/>
      <c r="U560" s="229"/>
      <c r="V560" s="229"/>
      <c r="W560" s="229"/>
      <c r="X560" s="229"/>
      <c r="Y560" s="229"/>
      <c r="Z560" s="229"/>
    </row>
    <row r="561" spans="1:26" ht="25.5" customHeight="1">
      <c r="A561" s="229"/>
      <c r="B561" s="233"/>
      <c r="C561" s="233"/>
      <c r="D561" s="233"/>
      <c r="E561" s="229"/>
      <c r="F561" s="229"/>
      <c r="G561" s="229"/>
      <c r="H561" s="229"/>
      <c r="I561" s="233"/>
      <c r="J561" s="229"/>
      <c r="K561" s="229"/>
      <c r="L561" s="229"/>
      <c r="M561" s="229"/>
      <c r="N561" s="229"/>
      <c r="O561" s="229"/>
      <c r="P561" s="229"/>
      <c r="Q561" s="229"/>
      <c r="R561" s="229"/>
      <c r="S561" s="229"/>
      <c r="T561" s="229"/>
      <c r="U561" s="229"/>
      <c r="V561" s="229"/>
      <c r="W561" s="229"/>
      <c r="X561" s="229"/>
      <c r="Y561" s="229"/>
      <c r="Z561" s="229"/>
    </row>
    <row r="562" spans="1:26" ht="25.5" customHeight="1">
      <c r="A562" s="229"/>
      <c r="B562" s="233"/>
      <c r="C562" s="233"/>
      <c r="D562" s="233"/>
      <c r="E562" s="229"/>
      <c r="F562" s="229"/>
      <c r="G562" s="229"/>
      <c r="H562" s="229"/>
      <c r="I562" s="233"/>
      <c r="J562" s="229"/>
      <c r="K562" s="229"/>
      <c r="L562" s="229"/>
      <c r="M562" s="229"/>
      <c r="N562" s="229"/>
      <c r="O562" s="229"/>
      <c r="P562" s="229"/>
      <c r="Q562" s="229"/>
      <c r="R562" s="229"/>
      <c r="S562" s="229"/>
      <c r="T562" s="229"/>
      <c r="U562" s="229"/>
      <c r="V562" s="229"/>
      <c r="W562" s="229"/>
      <c r="X562" s="229"/>
      <c r="Y562" s="229"/>
      <c r="Z562" s="229"/>
    </row>
    <row r="563" spans="1:26" ht="25.5" customHeight="1">
      <c r="A563" s="229"/>
      <c r="B563" s="233"/>
      <c r="C563" s="233"/>
      <c r="D563" s="233"/>
      <c r="E563" s="229"/>
      <c r="F563" s="229"/>
      <c r="G563" s="229"/>
      <c r="H563" s="229"/>
      <c r="I563" s="233"/>
      <c r="J563" s="229"/>
      <c r="K563" s="229"/>
      <c r="L563" s="229"/>
      <c r="M563" s="229"/>
      <c r="N563" s="229"/>
      <c r="O563" s="229"/>
      <c r="P563" s="229"/>
      <c r="Q563" s="229"/>
      <c r="R563" s="229"/>
      <c r="S563" s="229"/>
      <c r="T563" s="229"/>
      <c r="U563" s="229"/>
      <c r="V563" s="229"/>
      <c r="W563" s="229"/>
      <c r="X563" s="229"/>
      <c r="Y563" s="229"/>
      <c r="Z563" s="229"/>
    </row>
    <row r="564" spans="1:26" ht="25.5" customHeight="1">
      <c r="A564" s="229"/>
      <c r="B564" s="233"/>
      <c r="C564" s="233"/>
      <c r="D564" s="233"/>
      <c r="E564" s="229"/>
      <c r="F564" s="229"/>
      <c r="G564" s="229"/>
      <c r="H564" s="229"/>
      <c r="I564" s="233"/>
      <c r="J564" s="229"/>
      <c r="K564" s="229"/>
      <c r="L564" s="229"/>
      <c r="M564" s="229"/>
      <c r="N564" s="229"/>
      <c r="O564" s="229"/>
      <c r="P564" s="229"/>
      <c r="Q564" s="229"/>
      <c r="R564" s="229"/>
      <c r="S564" s="229"/>
      <c r="T564" s="229"/>
      <c r="U564" s="229"/>
      <c r="V564" s="229"/>
      <c r="W564" s="229"/>
      <c r="X564" s="229"/>
      <c r="Y564" s="229"/>
      <c r="Z564" s="229"/>
    </row>
    <row r="565" spans="1:26" ht="25.5" customHeight="1">
      <c r="A565" s="229"/>
      <c r="B565" s="233"/>
      <c r="C565" s="233"/>
      <c r="D565" s="233"/>
      <c r="E565" s="229"/>
      <c r="F565" s="229"/>
      <c r="G565" s="229"/>
      <c r="H565" s="229"/>
      <c r="I565" s="233"/>
      <c r="J565" s="229"/>
      <c r="K565" s="229"/>
      <c r="L565" s="229"/>
      <c r="M565" s="229"/>
      <c r="N565" s="229"/>
      <c r="O565" s="229"/>
      <c r="P565" s="229"/>
      <c r="Q565" s="229"/>
      <c r="R565" s="229"/>
      <c r="S565" s="229"/>
      <c r="T565" s="229"/>
      <c r="U565" s="229"/>
      <c r="V565" s="229"/>
      <c r="W565" s="229"/>
      <c r="X565" s="229"/>
      <c r="Y565" s="229"/>
      <c r="Z565" s="229"/>
    </row>
    <row r="566" spans="1:26" ht="25.5" customHeight="1">
      <c r="A566" s="229"/>
      <c r="B566" s="233"/>
      <c r="C566" s="233"/>
      <c r="D566" s="233"/>
      <c r="E566" s="229"/>
      <c r="F566" s="229"/>
      <c r="G566" s="229"/>
      <c r="H566" s="229"/>
      <c r="I566" s="233"/>
      <c r="J566" s="229"/>
      <c r="K566" s="229"/>
      <c r="L566" s="229"/>
      <c r="M566" s="229"/>
      <c r="N566" s="229"/>
      <c r="O566" s="229"/>
      <c r="P566" s="229"/>
      <c r="Q566" s="229"/>
      <c r="R566" s="229"/>
      <c r="S566" s="229"/>
      <c r="T566" s="229"/>
      <c r="U566" s="229"/>
      <c r="V566" s="229"/>
      <c r="W566" s="229"/>
      <c r="X566" s="229"/>
      <c r="Y566" s="229"/>
      <c r="Z566" s="229"/>
    </row>
    <row r="567" spans="1:26" ht="25.5" customHeight="1">
      <c r="A567" s="229"/>
      <c r="B567" s="233"/>
      <c r="C567" s="233"/>
      <c r="D567" s="233"/>
      <c r="E567" s="229"/>
      <c r="F567" s="229"/>
      <c r="G567" s="229"/>
      <c r="H567" s="229"/>
      <c r="I567" s="233"/>
      <c r="J567" s="229"/>
      <c r="K567" s="229"/>
      <c r="L567" s="229"/>
      <c r="M567" s="229"/>
      <c r="N567" s="229"/>
      <c r="O567" s="229"/>
      <c r="P567" s="229"/>
      <c r="Q567" s="229"/>
      <c r="R567" s="229"/>
      <c r="S567" s="229"/>
      <c r="T567" s="229"/>
      <c r="U567" s="229"/>
      <c r="V567" s="229"/>
      <c r="W567" s="229"/>
      <c r="X567" s="229"/>
      <c r="Y567" s="229"/>
      <c r="Z567" s="229"/>
    </row>
    <row r="568" spans="1:26" ht="25.5" customHeight="1">
      <c r="A568" s="229"/>
      <c r="B568" s="233"/>
      <c r="C568" s="233"/>
      <c r="D568" s="233"/>
      <c r="E568" s="229"/>
      <c r="F568" s="229"/>
      <c r="G568" s="229"/>
      <c r="H568" s="229"/>
      <c r="I568" s="233"/>
      <c r="J568" s="229"/>
      <c r="K568" s="229"/>
      <c r="L568" s="229"/>
      <c r="M568" s="229"/>
      <c r="N568" s="229"/>
      <c r="O568" s="229"/>
      <c r="P568" s="229"/>
      <c r="Q568" s="229"/>
      <c r="R568" s="229"/>
      <c r="S568" s="229"/>
      <c r="T568" s="229"/>
      <c r="U568" s="229"/>
      <c r="V568" s="229"/>
      <c r="W568" s="229"/>
      <c r="X568" s="229"/>
      <c r="Y568" s="229"/>
      <c r="Z568" s="229"/>
    </row>
    <row r="569" spans="1:26" ht="25.5" customHeight="1">
      <c r="A569" s="229"/>
      <c r="B569" s="233"/>
      <c r="C569" s="233"/>
      <c r="D569" s="233"/>
      <c r="E569" s="229"/>
      <c r="F569" s="229"/>
      <c r="G569" s="229"/>
      <c r="H569" s="229"/>
      <c r="I569" s="233"/>
      <c r="J569" s="229"/>
      <c r="K569" s="229"/>
      <c r="L569" s="229"/>
      <c r="M569" s="229"/>
      <c r="N569" s="229"/>
      <c r="O569" s="229"/>
      <c r="P569" s="229"/>
      <c r="Q569" s="229"/>
      <c r="R569" s="229"/>
      <c r="S569" s="229"/>
      <c r="T569" s="229"/>
      <c r="U569" s="229"/>
      <c r="V569" s="229"/>
      <c r="W569" s="229"/>
      <c r="X569" s="229"/>
      <c r="Y569" s="229"/>
      <c r="Z569" s="229"/>
    </row>
    <row r="570" spans="1:26" ht="25.5" customHeight="1">
      <c r="A570" s="229"/>
      <c r="B570" s="233"/>
      <c r="C570" s="233"/>
      <c r="D570" s="233"/>
      <c r="E570" s="229"/>
      <c r="F570" s="229"/>
      <c r="G570" s="229"/>
      <c r="H570" s="229"/>
      <c r="I570" s="233"/>
      <c r="J570" s="229"/>
      <c r="K570" s="229"/>
      <c r="L570" s="229"/>
      <c r="M570" s="229"/>
      <c r="N570" s="229"/>
      <c r="O570" s="229"/>
      <c r="P570" s="229"/>
      <c r="Q570" s="229"/>
      <c r="R570" s="229"/>
      <c r="S570" s="229"/>
      <c r="T570" s="229"/>
      <c r="U570" s="229"/>
      <c r="V570" s="229"/>
      <c r="W570" s="229"/>
      <c r="X570" s="229"/>
      <c r="Y570" s="229"/>
      <c r="Z570" s="229"/>
    </row>
    <row r="571" spans="1:26" ht="25.5" customHeight="1">
      <c r="A571" s="229"/>
      <c r="B571" s="233"/>
      <c r="C571" s="233"/>
      <c r="D571" s="233"/>
      <c r="E571" s="229"/>
      <c r="F571" s="229"/>
      <c r="G571" s="229"/>
      <c r="H571" s="229"/>
      <c r="I571" s="233"/>
      <c r="J571" s="229"/>
      <c r="K571" s="229"/>
      <c r="L571" s="229"/>
      <c r="M571" s="229"/>
      <c r="N571" s="229"/>
      <c r="O571" s="229"/>
      <c r="P571" s="229"/>
      <c r="Q571" s="229"/>
      <c r="R571" s="229"/>
      <c r="S571" s="229"/>
      <c r="T571" s="229"/>
      <c r="U571" s="229"/>
      <c r="V571" s="229"/>
      <c r="W571" s="229"/>
      <c r="X571" s="229"/>
      <c r="Y571" s="229"/>
      <c r="Z571" s="229"/>
    </row>
    <row r="572" spans="1:26" ht="25.5" customHeight="1">
      <c r="A572" s="229"/>
      <c r="B572" s="233"/>
      <c r="C572" s="233"/>
      <c r="D572" s="233"/>
      <c r="E572" s="229"/>
      <c r="F572" s="229"/>
      <c r="G572" s="229"/>
      <c r="H572" s="229"/>
      <c r="I572" s="233"/>
      <c r="J572" s="229"/>
      <c r="K572" s="229"/>
      <c r="L572" s="229"/>
      <c r="M572" s="229"/>
      <c r="N572" s="229"/>
      <c r="O572" s="229"/>
      <c r="P572" s="229"/>
      <c r="Q572" s="229"/>
      <c r="R572" s="229"/>
      <c r="S572" s="229"/>
      <c r="T572" s="229"/>
      <c r="U572" s="229"/>
      <c r="V572" s="229"/>
      <c r="W572" s="229"/>
      <c r="X572" s="229"/>
      <c r="Y572" s="229"/>
      <c r="Z572" s="229"/>
    </row>
    <row r="573" spans="1:26" ht="25.5" customHeight="1">
      <c r="A573" s="229"/>
      <c r="B573" s="233"/>
      <c r="C573" s="233"/>
      <c r="D573" s="233"/>
      <c r="E573" s="229"/>
      <c r="F573" s="229"/>
      <c r="G573" s="229"/>
      <c r="H573" s="229"/>
      <c r="I573" s="233"/>
      <c r="J573" s="229"/>
      <c r="K573" s="229"/>
      <c r="L573" s="229"/>
      <c r="M573" s="229"/>
      <c r="N573" s="229"/>
      <c r="O573" s="229"/>
      <c r="P573" s="229"/>
      <c r="Q573" s="229"/>
      <c r="R573" s="229"/>
      <c r="S573" s="229"/>
      <c r="T573" s="229"/>
      <c r="U573" s="229"/>
      <c r="V573" s="229"/>
      <c r="W573" s="229"/>
      <c r="X573" s="229"/>
      <c r="Y573" s="229"/>
      <c r="Z573" s="229"/>
    </row>
    <row r="574" spans="1:26" ht="25.5" customHeight="1">
      <c r="A574" s="229"/>
      <c r="B574" s="233"/>
      <c r="C574" s="233"/>
      <c r="D574" s="233"/>
      <c r="E574" s="229"/>
      <c r="F574" s="229"/>
      <c r="G574" s="229"/>
      <c r="H574" s="229"/>
      <c r="I574" s="233"/>
      <c r="J574" s="229"/>
      <c r="K574" s="229"/>
      <c r="L574" s="229"/>
      <c r="M574" s="229"/>
      <c r="N574" s="229"/>
      <c r="O574" s="229"/>
      <c r="P574" s="229"/>
      <c r="Q574" s="229"/>
      <c r="R574" s="229"/>
      <c r="S574" s="229"/>
      <c r="T574" s="229"/>
      <c r="U574" s="229"/>
      <c r="V574" s="229"/>
      <c r="W574" s="229"/>
      <c r="X574" s="229"/>
      <c r="Y574" s="229"/>
      <c r="Z574" s="229"/>
    </row>
    <row r="575" spans="1:26" ht="25.5" customHeight="1">
      <c r="A575" s="229"/>
      <c r="B575" s="233"/>
      <c r="C575" s="233"/>
      <c r="D575" s="233"/>
      <c r="E575" s="229"/>
      <c r="F575" s="229"/>
      <c r="G575" s="229"/>
      <c r="H575" s="229"/>
      <c r="I575" s="233"/>
      <c r="J575" s="229"/>
      <c r="K575" s="229"/>
      <c r="L575" s="229"/>
      <c r="M575" s="229"/>
      <c r="N575" s="229"/>
      <c r="O575" s="229"/>
      <c r="P575" s="229"/>
      <c r="Q575" s="229"/>
      <c r="R575" s="229"/>
      <c r="S575" s="229"/>
      <c r="T575" s="229"/>
      <c r="U575" s="229"/>
      <c r="V575" s="229"/>
      <c r="W575" s="229"/>
      <c r="X575" s="229"/>
      <c r="Y575" s="229"/>
      <c r="Z575" s="229"/>
    </row>
    <row r="576" spans="1:26" ht="25.5" customHeight="1">
      <c r="A576" s="229"/>
      <c r="B576" s="233"/>
      <c r="C576" s="233"/>
      <c r="D576" s="233"/>
      <c r="E576" s="229"/>
      <c r="F576" s="229"/>
      <c r="G576" s="229"/>
      <c r="H576" s="229"/>
      <c r="I576" s="233"/>
      <c r="J576" s="229"/>
      <c r="K576" s="229"/>
      <c r="L576" s="229"/>
      <c r="M576" s="229"/>
      <c r="N576" s="229"/>
      <c r="O576" s="229"/>
      <c r="P576" s="229"/>
      <c r="Q576" s="229"/>
      <c r="R576" s="229"/>
      <c r="S576" s="229"/>
      <c r="T576" s="229"/>
      <c r="U576" s="229"/>
      <c r="V576" s="229"/>
      <c r="W576" s="229"/>
      <c r="X576" s="229"/>
      <c r="Y576" s="229"/>
      <c r="Z576" s="229"/>
    </row>
    <row r="577" spans="1:26" ht="25.5" customHeight="1">
      <c r="A577" s="229"/>
      <c r="B577" s="233"/>
      <c r="C577" s="233"/>
      <c r="D577" s="233"/>
      <c r="E577" s="229"/>
      <c r="F577" s="229"/>
      <c r="G577" s="229"/>
      <c r="H577" s="229"/>
      <c r="I577" s="233"/>
      <c r="J577" s="229"/>
      <c r="K577" s="229"/>
      <c r="L577" s="229"/>
      <c r="M577" s="229"/>
      <c r="N577" s="229"/>
      <c r="O577" s="229"/>
      <c r="P577" s="229"/>
      <c r="Q577" s="229"/>
      <c r="R577" s="229"/>
      <c r="S577" s="229"/>
      <c r="T577" s="229"/>
      <c r="U577" s="229"/>
      <c r="V577" s="229"/>
      <c r="W577" s="229"/>
      <c r="X577" s="229"/>
      <c r="Y577" s="229"/>
      <c r="Z577" s="229"/>
    </row>
    <row r="578" spans="1:26" ht="25.5" customHeight="1">
      <c r="A578" s="229"/>
      <c r="B578" s="233"/>
      <c r="C578" s="233"/>
      <c r="D578" s="233"/>
      <c r="E578" s="229"/>
      <c r="F578" s="229"/>
      <c r="G578" s="229"/>
      <c r="H578" s="229"/>
      <c r="I578" s="233"/>
      <c r="J578" s="229"/>
      <c r="K578" s="229"/>
      <c r="L578" s="229"/>
      <c r="M578" s="229"/>
      <c r="N578" s="229"/>
      <c r="O578" s="229"/>
      <c r="P578" s="229"/>
      <c r="Q578" s="229"/>
      <c r="R578" s="229"/>
      <c r="S578" s="229"/>
      <c r="T578" s="229"/>
      <c r="U578" s="229"/>
      <c r="V578" s="229"/>
      <c r="W578" s="229"/>
      <c r="X578" s="229"/>
      <c r="Y578" s="229"/>
      <c r="Z578" s="229"/>
    </row>
    <row r="579" spans="1:26" ht="25.5" customHeight="1">
      <c r="A579" s="229"/>
      <c r="B579" s="233"/>
      <c r="C579" s="233"/>
      <c r="D579" s="233"/>
      <c r="E579" s="229"/>
      <c r="F579" s="229"/>
      <c r="G579" s="229"/>
      <c r="H579" s="229"/>
      <c r="I579" s="233"/>
      <c r="J579" s="229"/>
      <c r="K579" s="229"/>
      <c r="L579" s="229"/>
      <c r="M579" s="229"/>
      <c r="N579" s="229"/>
      <c r="O579" s="229"/>
      <c r="P579" s="229"/>
      <c r="Q579" s="229"/>
      <c r="R579" s="229"/>
      <c r="S579" s="229"/>
      <c r="T579" s="229"/>
      <c r="U579" s="229"/>
      <c r="V579" s="229"/>
      <c r="W579" s="229"/>
      <c r="X579" s="229"/>
      <c r="Y579" s="229"/>
      <c r="Z579" s="229"/>
    </row>
    <row r="580" spans="1:26" ht="25.5" customHeight="1">
      <c r="A580" s="229"/>
      <c r="B580" s="233"/>
      <c r="C580" s="233"/>
      <c r="D580" s="233"/>
      <c r="E580" s="229"/>
      <c r="F580" s="229"/>
      <c r="G580" s="229"/>
      <c r="H580" s="229"/>
      <c r="I580" s="233"/>
      <c r="J580" s="229"/>
      <c r="K580" s="229"/>
      <c r="L580" s="229"/>
      <c r="M580" s="229"/>
      <c r="N580" s="229"/>
      <c r="O580" s="229"/>
      <c r="P580" s="229"/>
      <c r="Q580" s="229"/>
      <c r="R580" s="229"/>
      <c r="S580" s="229"/>
      <c r="T580" s="229"/>
      <c r="U580" s="229"/>
      <c r="V580" s="229"/>
      <c r="W580" s="229"/>
      <c r="X580" s="229"/>
      <c r="Y580" s="229"/>
      <c r="Z580" s="229"/>
    </row>
    <row r="581" spans="1:26" ht="25.5" customHeight="1">
      <c r="A581" s="229"/>
      <c r="B581" s="233"/>
      <c r="C581" s="233"/>
      <c r="D581" s="233"/>
      <c r="E581" s="229"/>
      <c r="F581" s="229"/>
      <c r="G581" s="229"/>
      <c r="H581" s="229"/>
      <c r="I581" s="233"/>
      <c r="J581" s="229"/>
      <c r="K581" s="229"/>
      <c r="L581" s="229"/>
      <c r="M581" s="229"/>
      <c r="N581" s="229"/>
      <c r="O581" s="229"/>
      <c r="P581" s="229"/>
      <c r="Q581" s="229"/>
      <c r="R581" s="229"/>
      <c r="S581" s="229"/>
      <c r="T581" s="229"/>
      <c r="U581" s="229"/>
      <c r="V581" s="229"/>
      <c r="W581" s="229"/>
      <c r="X581" s="229"/>
      <c r="Y581" s="229"/>
      <c r="Z581" s="229"/>
    </row>
    <row r="582" spans="1:26" ht="25.5" customHeight="1">
      <c r="A582" s="229"/>
      <c r="B582" s="233"/>
      <c r="C582" s="233"/>
      <c r="D582" s="233"/>
      <c r="E582" s="229"/>
      <c r="F582" s="229"/>
      <c r="G582" s="229"/>
      <c r="H582" s="229"/>
      <c r="I582" s="233"/>
      <c r="J582" s="229"/>
      <c r="K582" s="229"/>
      <c r="L582" s="229"/>
      <c r="M582" s="229"/>
      <c r="N582" s="229"/>
      <c r="O582" s="229"/>
      <c r="P582" s="229"/>
      <c r="Q582" s="229"/>
      <c r="R582" s="229"/>
      <c r="S582" s="229"/>
      <c r="T582" s="229"/>
      <c r="U582" s="229"/>
      <c r="V582" s="229"/>
      <c r="W582" s="229"/>
      <c r="X582" s="229"/>
      <c r="Y582" s="229"/>
      <c r="Z582" s="229"/>
    </row>
    <row r="583" spans="1:26" ht="25.5" customHeight="1">
      <c r="A583" s="229"/>
      <c r="B583" s="233"/>
      <c r="C583" s="233"/>
      <c r="D583" s="233"/>
      <c r="E583" s="229"/>
      <c r="F583" s="229"/>
      <c r="G583" s="229"/>
      <c r="H583" s="229"/>
      <c r="I583" s="233"/>
      <c r="J583" s="229"/>
      <c r="K583" s="229"/>
      <c r="L583" s="229"/>
      <c r="M583" s="229"/>
      <c r="N583" s="229"/>
      <c r="O583" s="229"/>
      <c r="P583" s="229"/>
      <c r="Q583" s="229"/>
      <c r="R583" s="229"/>
      <c r="S583" s="229"/>
      <c r="T583" s="229"/>
      <c r="U583" s="229"/>
      <c r="V583" s="229"/>
      <c r="W583" s="229"/>
      <c r="X583" s="229"/>
      <c r="Y583" s="229"/>
      <c r="Z583" s="229"/>
    </row>
    <row r="584" spans="1:26" ht="25.5" customHeight="1">
      <c r="A584" s="229"/>
      <c r="B584" s="233"/>
      <c r="C584" s="233"/>
      <c r="D584" s="233"/>
      <c r="E584" s="229"/>
      <c r="F584" s="229"/>
      <c r="G584" s="229"/>
      <c r="H584" s="229"/>
      <c r="I584" s="233"/>
      <c r="J584" s="229"/>
      <c r="K584" s="229"/>
      <c r="L584" s="229"/>
      <c r="M584" s="229"/>
      <c r="N584" s="229"/>
      <c r="O584" s="229"/>
      <c r="P584" s="229"/>
      <c r="Q584" s="229"/>
      <c r="R584" s="229"/>
      <c r="S584" s="229"/>
      <c r="T584" s="229"/>
      <c r="U584" s="229"/>
      <c r="V584" s="229"/>
      <c r="W584" s="229"/>
      <c r="X584" s="229"/>
      <c r="Y584" s="229"/>
      <c r="Z584" s="229"/>
    </row>
    <row r="585" spans="1:26" ht="25.5" customHeight="1">
      <c r="A585" s="229"/>
      <c r="B585" s="233"/>
      <c r="C585" s="233"/>
      <c r="D585" s="233"/>
      <c r="E585" s="229"/>
      <c r="F585" s="229"/>
      <c r="G585" s="229"/>
      <c r="H585" s="229"/>
      <c r="I585" s="233"/>
      <c r="J585" s="229"/>
      <c r="K585" s="229"/>
      <c r="L585" s="229"/>
      <c r="M585" s="229"/>
      <c r="N585" s="229"/>
      <c r="O585" s="229"/>
      <c r="P585" s="229"/>
      <c r="Q585" s="229"/>
      <c r="R585" s="229"/>
      <c r="S585" s="229"/>
      <c r="T585" s="229"/>
      <c r="U585" s="229"/>
      <c r="V585" s="229"/>
      <c r="W585" s="229"/>
      <c r="X585" s="229"/>
      <c r="Y585" s="229"/>
      <c r="Z585" s="229"/>
    </row>
    <row r="586" spans="1:26" ht="25.5" customHeight="1">
      <c r="A586" s="229"/>
      <c r="B586" s="233"/>
      <c r="C586" s="233"/>
      <c r="D586" s="233"/>
      <c r="E586" s="229"/>
      <c r="F586" s="229"/>
      <c r="G586" s="229"/>
      <c r="H586" s="229"/>
      <c r="I586" s="233"/>
      <c r="J586" s="229"/>
      <c r="K586" s="229"/>
      <c r="L586" s="229"/>
      <c r="M586" s="229"/>
      <c r="N586" s="229"/>
      <c r="O586" s="229"/>
      <c r="P586" s="229"/>
      <c r="Q586" s="229"/>
      <c r="R586" s="229"/>
      <c r="S586" s="229"/>
      <c r="T586" s="229"/>
      <c r="U586" s="229"/>
      <c r="V586" s="229"/>
      <c r="W586" s="229"/>
      <c r="X586" s="229"/>
      <c r="Y586" s="229"/>
      <c r="Z586" s="229"/>
    </row>
    <row r="587" spans="1:26" ht="25.5" customHeight="1">
      <c r="A587" s="229"/>
      <c r="B587" s="233"/>
      <c r="C587" s="233"/>
      <c r="D587" s="233"/>
      <c r="E587" s="229"/>
      <c r="F587" s="229"/>
      <c r="G587" s="229"/>
      <c r="H587" s="229"/>
      <c r="I587" s="233"/>
      <c r="J587" s="229"/>
      <c r="K587" s="229"/>
      <c r="L587" s="229"/>
      <c r="M587" s="229"/>
      <c r="N587" s="229"/>
      <c r="O587" s="229"/>
      <c r="P587" s="229"/>
      <c r="Q587" s="229"/>
      <c r="R587" s="229"/>
      <c r="S587" s="229"/>
      <c r="T587" s="229"/>
      <c r="U587" s="229"/>
      <c r="V587" s="229"/>
      <c r="W587" s="229"/>
      <c r="X587" s="229"/>
      <c r="Y587" s="229"/>
      <c r="Z587" s="229"/>
    </row>
    <row r="588" spans="1:26" ht="25.5" customHeight="1">
      <c r="A588" s="229"/>
      <c r="B588" s="233"/>
      <c r="C588" s="233"/>
      <c r="D588" s="233"/>
      <c r="E588" s="229"/>
      <c r="F588" s="229"/>
      <c r="G588" s="229"/>
      <c r="H588" s="229"/>
      <c r="I588" s="233"/>
      <c r="J588" s="229"/>
      <c r="K588" s="229"/>
      <c r="L588" s="229"/>
      <c r="M588" s="229"/>
      <c r="N588" s="229"/>
      <c r="O588" s="229"/>
      <c r="P588" s="229"/>
      <c r="Q588" s="229"/>
      <c r="R588" s="229"/>
      <c r="S588" s="229"/>
      <c r="T588" s="229"/>
      <c r="U588" s="229"/>
      <c r="V588" s="229"/>
      <c r="W588" s="229"/>
      <c r="X588" s="229"/>
      <c r="Y588" s="229"/>
      <c r="Z588" s="229"/>
    </row>
    <row r="589" spans="1:26" ht="25.5" customHeight="1">
      <c r="A589" s="229"/>
      <c r="B589" s="233"/>
      <c r="C589" s="233"/>
      <c r="D589" s="233"/>
      <c r="E589" s="229"/>
      <c r="F589" s="229"/>
      <c r="G589" s="229"/>
      <c r="H589" s="229"/>
      <c r="I589" s="233"/>
      <c r="J589" s="229"/>
      <c r="K589" s="229"/>
      <c r="L589" s="229"/>
      <c r="M589" s="229"/>
      <c r="N589" s="229"/>
      <c r="O589" s="229"/>
      <c r="P589" s="229"/>
      <c r="Q589" s="229"/>
      <c r="R589" s="229"/>
      <c r="S589" s="229"/>
      <c r="T589" s="229"/>
      <c r="U589" s="229"/>
      <c r="V589" s="229"/>
      <c r="W589" s="229"/>
      <c r="X589" s="229"/>
      <c r="Y589" s="229"/>
      <c r="Z589" s="229"/>
    </row>
    <row r="590" spans="1:26" ht="25.5" customHeight="1">
      <c r="A590" s="229"/>
      <c r="B590" s="233"/>
      <c r="C590" s="233"/>
      <c r="D590" s="233"/>
      <c r="E590" s="229"/>
      <c r="F590" s="229"/>
      <c r="G590" s="229"/>
      <c r="H590" s="229"/>
      <c r="I590" s="233"/>
      <c r="J590" s="229"/>
      <c r="K590" s="229"/>
      <c r="L590" s="229"/>
      <c r="M590" s="229"/>
      <c r="N590" s="229"/>
      <c r="O590" s="229"/>
      <c r="P590" s="229"/>
      <c r="Q590" s="229"/>
      <c r="R590" s="229"/>
      <c r="S590" s="229"/>
      <c r="T590" s="229"/>
      <c r="U590" s="229"/>
      <c r="V590" s="229"/>
      <c r="W590" s="229"/>
      <c r="X590" s="229"/>
      <c r="Y590" s="229"/>
      <c r="Z590" s="229"/>
    </row>
    <row r="591" spans="1:26" ht="25.5" customHeight="1">
      <c r="A591" s="229"/>
      <c r="B591" s="233"/>
      <c r="C591" s="233"/>
      <c r="D591" s="233"/>
      <c r="E591" s="229"/>
      <c r="F591" s="229"/>
      <c r="G591" s="229"/>
      <c r="H591" s="229"/>
      <c r="I591" s="233"/>
      <c r="J591" s="229"/>
      <c r="K591" s="229"/>
      <c r="L591" s="229"/>
      <c r="M591" s="229"/>
      <c r="N591" s="229"/>
      <c r="O591" s="229"/>
      <c r="P591" s="229"/>
      <c r="Q591" s="229"/>
      <c r="R591" s="229"/>
      <c r="S591" s="229"/>
      <c r="T591" s="229"/>
      <c r="U591" s="229"/>
      <c r="V591" s="229"/>
      <c r="W591" s="229"/>
      <c r="X591" s="229"/>
      <c r="Y591" s="229"/>
      <c r="Z591" s="229"/>
    </row>
    <row r="592" spans="1:26" ht="25.5" customHeight="1">
      <c r="A592" s="229"/>
      <c r="B592" s="233"/>
      <c r="C592" s="233"/>
      <c r="D592" s="233"/>
      <c r="E592" s="229"/>
      <c r="F592" s="229"/>
      <c r="G592" s="229"/>
      <c r="H592" s="229"/>
      <c r="I592" s="233"/>
      <c r="J592" s="229"/>
      <c r="K592" s="229"/>
      <c r="L592" s="229"/>
      <c r="M592" s="229"/>
      <c r="N592" s="229"/>
      <c r="O592" s="229"/>
      <c r="P592" s="229"/>
      <c r="Q592" s="229"/>
      <c r="R592" s="229"/>
      <c r="S592" s="229"/>
      <c r="T592" s="229"/>
      <c r="U592" s="229"/>
      <c r="V592" s="229"/>
      <c r="W592" s="229"/>
      <c r="X592" s="229"/>
      <c r="Y592" s="229"/>
      <c r="Z592" s="229"/>
    </row>
    <row r="593" spans="1:26" ht="25.5" customHeight="1">
      <c r="A593" s="229"/>
      <c r="B593" s="233"/>
      <c r="C593" s="233"/>
      <c r="D593" s="233"/>
      <c r="E593" s="229"/>
      <c r="F593" s="229"/>
      <c r="G593" s="229"/>
      <c r="H593" s="229"/>
      <c r="I593" s="233"/>
      <c r="J593" s="229"/>
      <c r="K593" s="229"/>
      <c r="L593" s="229"/>
      <c r="M593" s="229"/>
      <c r="N593" s="229"/>
      <c r="O593" s="229"/>
      <c r="P593" s="229"/>
      <c r="Q593" s="229"/>
      <c r="R593" s="229"/>
      <c r="S593" s="229"/>
      <c r="T593" s="229"/>
      <c r="U593" s="229"/>
      <c r="V593" s="229"/>
      <c r="W593" s="229"/>
      <c r="X593" s="229"/>
      <c r="Y593" s="229"/>
      <c r="Z593" s="229"/>
    </row>
    <row r="594" spans="1:26" ht="25.5" customHeight="1">
      <c r="A594" s="229"/>
      <c r="B594" s="233"/>
      <c r="C594" s="233"/>
      <c r="D594" s="233"/>
      <c r="E594" s="229"/>
      <c r="F594" s="229"/>
      <c r="G594" s="229"/>
      <c r="H594" s="229"/>
      <c r="I594" s="233"/>
      <c r="J594" s="229"/>
      <c r="K594" s="229"/>
      <c r="L594" s="229"/>
      <c r="M594" s="229"/>
      <c r="N594" s="229"/>
      <c r="O594" s="229"/>
      <c r="P594" s="229"/>
      <c r="Q594" s="229"/>
      <c r="R594" s="229"/>
      <c r="S594" s="229"/>
      <c r="T594" s="229"/>
      <c r="U594" s="229"/>
      <c r="V594" s="229"/>
      <c r="W594" s="229"/>
      <c r="X594" s="229"/>
      <c r="Y594" s="229"/>
      <c r="Z594" s="229"/>
    </row>
    <row r="595" spans="1:26" ht="25.5" customHeight="1">
      <c r="A595" s="229"/>
      <c r="B595" s="233"/>
      <c r="C595" s="233"/>
      <c r="D595" s="233"/>
      <c r="E595" s="229"/>
      <c r="F595" s="229"/>
      <c r="G595" s="229"/>
      <c r="H595" s="229"/>
      <c r="I595" s="233"/>
      <c r="J595" s="229"/>
      <c r="K595" s="229"/>
      <c r="L595" s="229"/>
      <c r="M595" s="229"/>
      <c r="N595" s="229"/>
      <c r="O595" s="229"/>
      <c r="P595" s="229"/>
      <c r="Q595" s="229"/>
      <c r="R595" s="229"/>
      <c r="S595" s="229"/>
      <c r="T595" s="229"/>
      <c r="U595" s="229"/>
      <c r="V595" s="229"/>
      <c r="W595" s="229"/>
      <c r="X595" s="229"/>
      <c r="Y595" s="229"/>
      <c r="Z595" s="229"/>
    </row>
    <row r="596" spans="1:26" ht="25.5" customHeight="1">
      <c r="A596" s="229"/>
      <c r="B596" s="233"/>
      <c r="C596" s="233"/>
      <c r="D596" s="233"/>
      <c r="E596" s="229"/>
      <c r="F596" s="229"/>
      <c r="G596" s="229"/>
      <c r="H596" s="229"/>
      <c r="I596" s="233"/>
      <c r="J596" s="229"/>
      <c r="K596" s="229"/>
      <c r="L596" s="229"/>
      <c r="M596" s="229"/>
      <c r="N596" s="229"/>
      <c r="O596" s="229"/>
      <c r="P596" s="229"/>
      <c r="Q596" s="229"/>
      <c r="R596" s="229"/>
      <c r="S596" s="229"/>
      <c r="T596" s="229"/>
      <c r="U596" s="229"/>
      <c r="V596" s="229"/>
      <c r="W596" s="229"/>
      <c r="X596" s="229"/>
      <c r="Y596" s="229"/>
      <c r="Z596" s="229"/>
    </row>
    <row r="597" spans="1:26" ht="25.5" customHeight="1">
      <c r="A597" s="229"/>
      <c r="B597" s="233"/>
      <c r="C597" s="233"/>
      <c r="D597" s="233"/>
      <c r="E597" s="229"/>
      <c r="F597" s="229"/>
      <c r="G597" s="229"/>
      <c r="H597" s="229"/>
      <c r="I597" s="233"/>
      <c r="J597" s="229"/>
      <c r="K597" s="229"/>
      <c r="L597" s="229"/>
      <c r="M597" s="229"/>
      <c r="N597" s="229"/>
      <c r="O597" s="229"/>
      <c r="P597" s="229"/>
      <c r="Q597" s="229"/>
      <c r="R597" s="229"/>
      <c r="S597" s="229"/>
      <c r="T597" s="229"/>
      <c r="U597" s="229"/>
      <c r="V597" s="229"/>
      <c r="W597" s="229"/>
      <c r="X597" s="229"/>
      <c r="Y597" s="229"/>
      <c r="Z597" s="229"/>
    </row>
    <row r="598" spans="1:26" ht="25.5" customHeight="1">
      <c r="A598" s="229"/>
      <c r="B598" s="233"/>
      <c r="C598" s="233"/>
      <c r="D598" s="233"/>
      <c r="E598" s="229"/>
      <c r="F598" s="229"/>
      <c r="G598" s="229"/>
      <c r="H598" s="229"/>
      <c r="I598" s="233"/>
      <c r="J598" s="229"/>
      <c r="K598" s="229"/>
      <c r="L598" s="229"/>
      <c r="M598" s="229"/>
      <c r="N598" s="229"/>
      <c r="O598" s="229"/>
      <c r="P598" s="229"/>
      <c r="Q598" s="229"/>
      <c r="R598" s="229"/>
      <c r="S598" s="229"/>
      <c r="T598" s="229"/>
      <c r="U598" s="229"/>
      <c r="V598" s="229"/>
      <c r="W598" s="229"/>
      <c r="X598" s="229"/>
      <c r="Y598" s="229"/>
      <c r="Z598" s="229"/>
    </row>
    <row r="599" spans="1:26" ht="25.5" customHeight="1">
      <c r="A599" s="229"/>
      <c r="B599" s="233"/>
      <c r="C599" s="233"/>
      <c r="D599" s="233"/>
      <c r="E599" s="229"/>
      <c r="F599" s="229"/>
      <c r="G599" s="229"/>
      <c r="H599" s="229"/>
      <c r="I599" s="233"/>
      <c r="J599" s="229"/>
      <c r="K599" s="229"/>
      <c r="L599" s="229"/>
      <c r="M599" s="229"/>
      <c r="N599" s="229"/>
      <c r="O599" s="229"/>
      <c r="P599" s="229"/>
      <c r="Q599" s="229"/>
      <c r="R599" s="229"/>
      <c r="S599" s="229"/>
      <c r="T599" s="229"/>
      <c r="U599" s="229"/>
      <c r="V599" s="229"/>
      <c r="W599" s="229"/>
      <c r="X599" s="229"/>
      <c r="Y599" s="229"/>
      <c r="Z599" s="229"/>
    </row>
    <row r="600" spans="1:26" ht="25.5" customHeight="1">
      <c r="A600" s="229"/>
      <c r="B600" s="233"/>
      <c r="C600" s="233"/>
      <c r="D600" s="233"/>
      <c r="E600" s="229"/>
      <c r="F600" s="229"/>
      <c r="G600" s="229"/>
      <c r="H600" s="229"/>
      <c r="I600" s="233"/>
      <c r="J600" s="229"/>
      <c r="K600" s="229"/>
      <c r="L600" s="229"/>
      <c r="M600" s="229"/>
      <c r="N600" s="229"/>
      <c r="O600" s="229"/>
      <c r="P600" s="229"/>
      <c r="Q600" s="229"/>
      <c r="R600" s="229"/>
      <c r="S600" s="229"/>
      <c r="T600" s="229"/>
      <c r="U600" s="229"/>
      <c r="V600" s="229"/>
      <c r="W600" s="229"/>
      <c r="X600" s="229"/>
      <c r="Y600" s="229"/>
      <c r="Z600" s="229"/>
    </row>
    <row r="601" spans="1:26" ht="25.5" customHeight="1">
      <c r="A601" s="229"/>
      <c r="B601" s="233"/>
      <c r="C601" s="233"/>
      <c r="D601" s="233"/>
      <c r="E601" s="229"/>
      <c r="F601" s="229"/>
      <c r="G601" s="229"/>
      <c r="H601" s="229"/>
      <c r="I601" s="233"/>
      <c r="J601" s="229"/>
      <c r="K601" s="229"/>
      <c r="L601" s="229"/>
      <c r="M601" s="229"/>
      <c r="N601" s="229"/>
      <c r="O601" s="229"/>
      <c r="P601" s="229"/>
      <c r="Q601" s="229"/>
      <c r="R601" s="229"/>
      <c r="S601" s="229"/>
      <c r="T601" s="229"/>
      <c r="U601" s="229"/>
      <c r="V601" s="229"/>
      <c r="W601" s="229"/>
      <c r="X601" s="229"/>
      <c r="Y601" s="229"/>
      <c r="Z601" s="229"/>
    </row>
    <row r="602" spans="1:26" ht="25.5" customHeight="1">
      <c r="A602" s="229"/>
      <c r="B602" s="233"/>
      <c r="C602" s="233"/>
      <c r="D602" s="233"/>
      <c r="E602" s="229"/>
      <c r="F602" s="229"/>
      <c r="G602" s="229"/>
      <c r="H602" s="229"/>
      <c r="I602" s="233"/>
      <c r="J602" s="229"/>
      <c r="K602" s="229"/>
      <c r="L602" s="229"/>
      <c r="M602" s="229"/>
      <c r="N602" s="229"/>
      <c r="O602" s="229"/>
      <c r="P602" s="229"/>
      <c r="Q602" s="229"/>
      <c r="R602" s="229"/>
      <c r="S602" s="229"/>
      <c r="T602" s="229"/>
      <c r="U602" s="229"/>
      <c r="V602" s="229"/>
      <c r="W602" s="229"/>
      <c r="X602" s="229"/>
      <c r="Y602" s="229"/>
      <c r="Z602" s="229"/>
    </row>
    <row r="603" spans="1:26" ht="25.5" customHeight="1">
      <c r="A603" s="229"/>
      <c r="B603" s="233"/>
      <c r="C603" s="233"/>
      <c r="D603" s="233"/>
      <c r="E603" s="229"/>
      <c r="F603" s="229"/>
      <c r="G603" s="229"/>
      <c r="H603" s="229"/>
      <c r="I603" s="233"/>
      <c r="J603" s="229"/>
      <c r="K603" s="229"/>
      <c r="L603" s="229"/>
      <c r="M603" s="229"/>
      <c r="N603" s="229"/>
      <c r="O603" s="229"/>
      <c r="P603" s="229"/>
      <c r="Q603" s="229"/>
      <c r="R603" s="229"/>
      <c r="S603" s="229"/>
      <c r="T603" s="229"/>
      <c r="U603" s="229"/>
      <c r="V603" s="229"/>
      <c r="W603" s="229"/>
      <c r="X603" s="229"/>
      <c r="Y603" s="229"/>
      <c r="Z603" s="229"/>
    </row>
    <row r="604" spans="1:26" ht="25.5" customHeight="1">
      <c r="A604" s="229"/>
      <c r="B604" s="233"/>
      <c r="C604" s="233"/>
      <c r="D604" s="233"/>
      <c r="E604" s="229"/>
      <c r="F604" s="229"/>
      <c r="G604" s="229"/>
      <c r="H604" s="229"/>
      <c r="I604" s="233"/>
      <c r="J604" s="229"/>
      <c r="K604" s="229"/>
      <c r="L604" s="229"/>
      <c r="M604" s="229"/>
      <c r="N604" s="229"/>
      <c r="O604" s="229"/>
      <c r="P604" s="229"/>
      <c r="Q604" s="229"/>
      <c r="R604" s="229"/>
      <c r="S604" s="229"/>
      <c r="T604" s="229"/>
      <c r="U604" s="229"/>
      <c r="V604" s="229"/>
      <c r="W604" s="229"/>
      <c r="X604" s="229"/>
      <c r="Y604" s="229"/>
      <c r="Z604" s="229"/>
    </row>
    <row r="605" spans="1:26" ht="25.5" customHeight="1">
      <c r="A605" s="229"/>
      <c r="B605" s="233"/>
      <c r="C605" s="233"/>
      <c r="D605" s="233"/>
      <c r="E605" s="229"/>
      <c r="F605" s="229"/>
      <c r="G605" s="229"/>
      <c r="H605" s="229"/>
      <c r="I605" s="233"/>
      <c r="J605" s="229"/>
      <c r="K605" s="229"/>
      <c r="L605" s="229"/>
      <c r="M605" s="229"/>
      <c r="N605" s="229"/>
      <c r="O605" s="229"/>
      <c r="P605" s="229"/>
      <c r="Q605" s="229"/>
      <c r="R605" s="229"/>
      <c r="S605" s="229"/>
      <c r="T605" s="229"/>
      <c r="U605" s="229"/>
      <c r="V605" s="229"/>
      <c r="W605" s="229"/>
      <c r="X605" s="229"/>
      <c r="Y605" s="229"/>
      <c r="Z605" s="229"/>
    </row>
    <row r="606" spans="1:26" ht="25.5" customHeight="1">
      <c r="A606" s="229"/>
      <c r="B606" s="233"/>
      <c r="C606" s="233"/>
      <c r="D606" s="233"/>
      <c r="E606" s="229"/>
      <c r="F606" s="229"/>
      <c r="G606" s="229"/>
      <c r="H606" s="229"/>
      <c r="I606" s="233"/>
      <c r="J606" s="229"/>
      <c r="K606" s="229"/>
      <c r="L606" s="229"/>
      <c r="M606" s="229"/>
      <c r="N606" s="229"/>
      <c r="O606" s="229"/>
      <c r="P606" s="229"/>
      <c r="Q606" s="229"/>
      <c r="R606" s="229"/>
      <c r="S606" s="229"/>
      <c r="T606" s="229"/>
      <c r="U606" s="229"/>
      <c r="V606" s="229"/>
      <c r="W606" s="229"/>
      <c r="X606" s="229"/>
      <c r="Y606" s="229"/>
      <c r="Z606" s="229"/>
    </row>
    <row r="607" spans="1:26" ht="25.5" customHeight="1">
      <c r="A607" s="229"/>
      <c r="B607" s="233"/>
      <c r="C607" s="233"/>
      <c r="D607" s="233"/>
      <c r="E607" s="229"/>
      <c r="F607" s="229"/>
      <c r="G607" s="229"/>
      <c r="H607" s="229"/>
      <c r="I607" s="233"/>
      <c r="J607" s="229"/>
      <c r="K607" s="229"/>
      <c r="L607" s="229"/>
      <c r="M607" s="229"/>
      <c r="N607" s="229"/>
      <c r="O607" s="229"/>
      <c r="P607" s="229"/>
      <c r="Q607" s="229"/>
      <c r="R607" s="229"/>
      <c r="S607" s="229"/>
      <c r="T607" s="229"/>
      <c r="U607" s="229"/>
      <c r="V607" s="229"/>
      <c r="W607" s="229"/>
      <c r="X607" s="229"/>
      <c r="Y607" s="229"/>
      <c r="Z607" s="229"/>
    </row>
    <row r="608" spans="1:26" ht="25.5" customHeight="1">
      <c r="A608" s="229"/>
      <c r="B608" s="233"/>
      <c r="C608" s="233"/>
      <c r="D608" s="233"/>
      <c r="E608" s="229"/>
      <c r="F608" s="229"/>
      <c r="G608" s="229"/>
      <c r="H608" s="229"/>
      <c r="I608" s="233"/>
      <c r="J608" s="229"/>
      <c r="K608" s="229"/>
      <c r="L608" s="229"/>
      <c r="M608" s="229"/>
      <c r="N608" s="229"/>
      <c r="O608" s="229"/>
      <c r="P608" s="229"/>
      <c r="Q608" s="229"/>
      <c r="R608" s="229"/>
      <c r="S608" s="229"/>
      <c r="T608" s="229"/>
      <c r="U608" s="229"/>
      <c r="V608" s="229"/>
      <c r="W608" s="229"/>
      <c r="X608" s="229"/>
      <c r="Y608" s="229"/>
      <c r="Z608" s="229"/>
    </row>
    <row r="609" spans="1:26" ht="25.5" customHeight="1">
      <c r="A609" s="229"/>
      <c r="B609" s="233"/>
      <c r="C609" s="233"/>
      <c r="D609" s="233"/>
      <c r="E609" s="229"/>
      <c r="F609" s="229"/>
      <c r="G609" s="229"/>
      <c r="H609" s="229"/>
      <c r="I609" s="233"/>
      <c r="J609" s="229"/>
      <c r="K609" s="229"/>
      <c r="L609" s="229"/>
      <c r="M609" s="229"/>
      <c r="N609" s="229"/>
      <c r="O609" s="229"/>
      <c r="P609" s="229"/>
      <c r="Q609" s="229"/>
      <c r="R609" s="229"/>
      <c r="S609" s="229"/>
      <c r="T609" s="229"/>
      <c r="U609" s="229"/>
      <c r="V609" s="229"/>
      <c r="W609" s="229"/>
      <c r="X609" s="229"/>
      <c r="Y609" s="229"/>
      <c r="Z609" s="229"/>
    </row>
    <row r="610" spans="1:26" ht="25.5" customHeight="1">
      <c r="A610" s="229"/>
      <c r="B610" s="233"/>
      <c r="C610" s="233"/>
      <c r="D610" s="233"/>
      <c r="E610" s="229"/>
      <c r="F610" s="229"/>
      <c r="G610" s="229"/>
      <c r="H610" s="229"/>
      <c r="I610" s="233"/>
      <c r="J610" s="229"/>
      <c r="K610" s="229"/>
      <c r="L610" s="229"/>
      <c r="M610" s="229"/>
      <c r="N610" s="229"/>
      <c r="O610" s="229"/>
      <c r="P610" s="229"/>
      <c r="Q610" s="229"/>
      <c r="R610" s="229"/>
      <c r="S610" s="229"/>
      <c r="T610" s="229"/>
      <c r="U610" s="229"/>
      <c r="V610" s="229"/>
      <c r="W610" s="229"/>
      <c r="X610" s="229"/>
      <c r="Y610" s="229"/>
      <c r="Z610" s="229"/>
    </row>
    <row r="611" spans="1:26" ht="25.5" customHeight="1">
      <c r="A611" s="229"/>
      <c r="B611" s="233"/>
      <c r="C611" s="233"/>
      <c r="D611" s="233"/>
      <c r="E611" s="229"/>
      <c r="F611" s="229"/>
      <c r="G611" s="229"/>
      <c r="H611" s="229"/>
      <c r="I611" s="233"/>
      <c r="J611" s="229"/>
      <c r="K611" s="229"/>
      <c r="L611" s="229"/>
      <c r="M611" s="229"/>
      <c r="N611" s="229"/>
      <c r="O611" s="229"/>
      <c r="P611" s="229"/>
      <c r="Q611" s="229"/>
      <c r="R611" s="229"/>
      <c r="S611" s="229"/>
      <c r="T611" s="229"/>
      <c r="U611" s="229"/>
      <c r="V611" s="229"/>
      <c r="W611" s="229"/>
      <c r="X611" s="229"/>
      <c r="Y611" s="229"/>
      <c r="Z611" s="229"/>
    </row>
    <row r="612" spans="1:26" ht="25.5" customHeight="1">
      <c r="A612" s="229"/>
      <c r="B612" s="233"/>
      <c r="C612" s="233"/>
      <c r="D612" s="233"/>
      <c r="E612" s="229"/>
      <c r="F612" s="229"/>
      <c r="G612" s="229"/>
      <c r="H612" s="229"/>
      <c r="I612" s="233"/>
      <c r="J612" s="229"/>
      <c r="K612" s="229"/>
      <c r="L612" s="229"/>
      <c r="M612" s="229"/>
      <c r="N612" s="229"/>
      <c r="O612" s="229"/>
      <c r="P612" s="229"/>
      <c r="Q612" s="229"/>
      <c r="R612" s="229"/>
      <c r="S612" s="229"/>
      <c r="T612" s="229"/>
      <c r="U612" s="229"/>
      <c r="V612" s="229"/>
      <c r="W612" s="229"/>
      <c r="X612" s="229"/>
      <c r="Y612" s="229"/>
      <c r="Z612" s="229"/>
    </row>
    <row r="613" spans="1:26" ht="25.5" customHeight="1">
      <c r="A613" s="229"/>
      <c r="B613" s="233"/>
      <c r="C613" s="233"/>
      <c r="D613" s="233"/>
      <c r="E613" s="229"/>
      <c r="F613" s="229"/>
      <c r="G613" s="229"/>
      <c r="H613" s="229"/>
      <c r="I613" s="233"/>
      <c r="J613" s="229"/>
      <c r="K613" s="229"/>
      <c r="L613" s="229"/>
      <c r="M613" s="229"/>
      <c r="N613" s="229"/>
      <c r="O613" s="229"/>
      <c r="P613" s="229"/>
      <c r="Q613" s="229"/>
      <c r="R613" s="229"/>
      <c r="S613" s="229"/>
      <c r="T613" s="229"/>
      <c r="U613" s="229"/>
      <c r="V613" s="229"/>
      <c r="W613" s="229"/>
      <c r="X613" s="229"/>
      <c r="Y613" s="229"/>
      <c r="Z613" s="229"/>
    </row>
    <row r="614" spans="1:26" ht="25.5" customHeight="1">
      <c r="A614" s="229"/>
      <c r="B614" s="233"/>
      <c r="C614" s="233"/>
      <c r="D614" s="233"/>
      <c r="E614" s="229"/>
      <c r="F614" s="229"/>
      <c r="G614" s="229"/>
      <c r="H614" s="229"/>
      <c r="I614" s="233"/>
      <c r="J614" s="229"/>
      <c r="K614" s="229"/>
      <c r="L614" s="229"/>
      <c r="M614" s="229"/>
      <c r="N614" s="229"/>
      <c r="O614" s="229"/>
      <c r="P614" s="229"/>
      <c r="Q614" s="229"/>
      <c r="R614" s="229"/>
      <c r="S614" s="229"/>
      <c r="T614" s="229"/>
      <c r="U614" s="229"/>
      <c r="V614" s="229"/>
      <c r="W614" s="229"/>
      <c r="X614" s="229"/>
      <c r="Y614" s="229"/>
      <c r="Z614" s="229"/>
    </row>
    <row r="615" spans="1:26" ht="25.5" customHeight="1">
      <c r="A615" s="229"/>
      <c r="B615" s="233"/>
      <c r="C615" s="233"/>
      <c r="D615" s="233"/>
      <c r="E615" s="229"/>
      <c r="F615" s="229"/>
      <c r="G615" s="229"/>
      <c r="H615" s="229"/>
      <c r="I615" s="233"/>
      <c r="J615" s="229"/>
      <c r="K615" s="229"/>
      <c r="L615" s="229"/>
      <c r="M615" s="229"/>
      <c r="N615" s="229"/>
      <c r="O615" s="229"/>
      <c r="P615" s="229"/>
      <c r="Q615" s="229"/>
      <c r="R615" s="229"/>
      <c r="S615" s="229"/>
      <c r="T615" s="229"/>
      <c r="U615" s="229"/>
      <c r="V615" s="229"/>
      <c r="W615" s="229"/>
      <c r="X615" s="229"/>
      <c r="Y615" s="229"/>
      <c r="Z615" s="229"/>
    </row>
    <row r="616" spans="1:26" ht="25.5" customHeight="1">
      <c r="A616" s="229"/>
      <c r="B616" s="233"/>
      <c r="C616" s="233"/>
      <c r="D616" s="233"/>
      <c r="E616" s="229"/>
      <c r="F616" s="229"/>
      <c r="G616" s="229"/>
      <c r="H616" s="229"/>
      <c r="I616" s="233"/>
      <c r="J616" s="229"/>
      <c r="K616" s="229"/>
      <c r="L616" s="229"/>
      <c r="M616" s="229"/>
      <c r="N616" s="229"/>
      <c r="O616" s="229"/>
      <c r="P616" s="229"/>
      <c r="Q616" s="229"/>
      <c r="R616" s="229"/>
      <c r="S616" s="229"/>
      <c r="T616" s="229"/>
      <c r="U616" s="229"/>
      <c r="V616" s="229"/>
      <c r="W616" s="229"/>
      <c r="X616" s="229"/>
      <c r="Y616" s="229"/>
      <c r="Z616" s="229"/>
    </row>
    <row r="617" spans="1:26" ht="25.5" customHeight="1">
      <c r="A617" s="229"/>
      <c r="B617" s="233"/>
      <c r="C617" s="233"/>
      <c r="D617" s="233"/>
      <c r="E617" s="229"/>
      <c r="F617" s="229"/>
      <c r="G617" s="229"/>
      <c r="H617" s="229"/>
      <c r="I617" s="233"/>
      <c r="J617" s="229"/>
      <c r="K617" s="229"/>
      <c r="L617" s="229"/>
      <c r="M617" s="229"/>
      <c r="N617" s="229"/>
      <c r="O617" s="229"/>
      <c r="P617" s="229"/>
      <c r="Q617" s="229"/>
      <c r="R617" s="229"/>
      <c r="S617" s="229"/>
      <c r="T617" s="229"/>
      <c r="U617" s="229"/>
      <c r="V617" s="229"/>
      <c r="W617" s="229"/>
      <c r="X617" s="229"/>
      <c r="Y617" s="229"/>
      <c r="Z617" s="229"/>
    </row>
    <row r="618" spans="1:26" ht="25.5" customHeight="1">
      <c r="A618" s="229"/>
      <c r="B618" s="233"/>
      <c r="C618" s="233"/>
      <c r="D618" s="233"/>
      <c r="E618" s="229"/>
      <c r="F618" s="229"/>
      <c r="G618" s="229"/>
      <c r="H618" s="229"/>
      <c r="I618" s="233"/>
      <c r="J618" s="229"/>
      <c r="K618" s="229"/>
      <c r="L618" s="229"/>
      <c r="M618" s="229"/>
      <c r="N618" s="229"/>
      <c r="O618" s="229"/>
      <c r="P618" s="229"/>
      <c r="Q618" s="229"/>
      <c r="R618" s="229"/>
      <c r="S618" s="229"/>
      <c r="T618" s="229"/>
      <c r="U618" s="229"/>
      <c r="V618" s="229"/>
      <c r="W618" s="229"/>
      <c r="X618" s="229"/>
      <c r="Y618" s="229"/>
      <c r="Z618" s="229"/>
    </row>
    <row r="619" spans="1:26" ht="25.5" customHeight="1">
      <c r="A619" s="229"/>
      <c r="B619" s="233"/>
      <c r="C619" s="233"/>
      <c r="D619" s="233"/>
      <c r="E619" s="229"/>
      <c r="F619" s="229"/>
      <c r="G619" s="229"/>
      <c r="H619" s="229"/>
      <c r="I619" s="233"/>
      <c r="J619" s="229"/>
      <c r="K619" s="229"/>
      <c r="L619" s="229"/>
      <c r="M619" s="229"/>
      <c r="N619" s="229"/>
      <c r="O619" s="229"/>
      <c r="P619" s="229"/>
      <c r="Q619" s="229"/>
      <c r="R619" s="229"/>
      <c r="S619" s="229"/>
      <c r="T619" s="229"/>
      <c r="U619" s="229"/>
      <c r="V619" s="229"/>
      <c r="W619" s="229"/>
      <c r="X619" s="229"/>
      <c r="Y619" s="229"/>
      <c r="Z619" s="229"/>
    </row>
    <row r="620" spans="1:26" ht="25.5" customHeight="1">
      <c r="A620" s="229"/>
      <c r="B620" s="233"/>
      <c r="C620" s="233"/>
      <c r="D620" s="233"/>
      <c r="E620" s="229"/>
      <c r="F620" s="229"/>
      <c r="G620" s="229"/>
      <c r="H620" s="229"/>
      <c r="I620" s="233"/>
      <c r="J620" s="229"/>
      <c r="K620" s="229"/>
      <c r="L620" s="229"/>
      <c r="M620" s="229"/>
      <c r="N620" s="229"/>
      <c r="O620" s="229"/>
      <c r="P620" s="229"/>
      <c r="Q620" s="229"/>
      <c r="R620" s="229"/>
      <c r="S620" s="229"/>
      <c r="T620" s="229"/>
      <c r="U620" s="229"/>
      <c r="V620" s="229"/>
      <c r="W620" s="229"/>
      <c r="X620" s="229"/>
      <c r="Y620" s="229"/>
      <c r="Z620" s="229"/>
    </row>
    <row r="621" spans="1:26" ht="25.5" customHeight="1">
      <c r="A621" s="229"/>
      <c r="B621" s="233"/>
      <c r="C621" s="233"/>
      <c r="D621" s="233"/>
      <c r="E621" s="229"/>
      <c r="F621" s="229"/>
      <c r="G621" s="229"/>
      <c r="H621" s="229"/>
      <c r="I621" s="233"/>
      <c r="J621" s="229"/>
      <c r="K621" s="229"/>
      <c r="L621" s="229"/>
      <c r="M621" s="229"/>
      <c r="N621" s="229"/>
      <c r="O621" s="229"/>
      <c r="P621" s="229"/>
      <c r="Q621" s="229"/>
      <c r="R621" s="229"/>
      <c r="S621" s="229"/>
      <c r="T621" s="229"/>
      <c r="U621" s="229"/>
      <c r="V621" s="229"/>
      <c r="W621" s="229"/>
      <c r="X621" s="229"/>
      <c r="Y621" s="229"/>
      <c r="Z621" s="229"/>
    </row>
    <row r="622" spans="1:26" ht="25.5" customHeight="1">
      <c r="A622" s="229"/>
      <c r="B622" s="233"/>
      <c r="C622" s="233"/>
      <c r="D622" s="233"/>
      <c r="E622" s="229"/>
      <c r="F622" s="229"/>
      <c r="G622" s="229"/>
      <c r="H622" s="229"/>
      <c r="I622" s="233"/>
      <c r="J622" s="229"/>
      <c r="K622" s="229"/>
      <c r="L622" s="229"/>
      <c r="M622" s="229"/>
      <c r="N622" s="229"/>
      <c r="O622" s="229"/>
      <c r="P622" s="229"/>
      <c r="Q622" s="229"/>
      <c r="R622" s="229"/>
      <c r="S622" s="229"/>
      <c r="T622" s="229"/>
      <c r="U622" s="229"/>
      <c r="V622" s="229"/>
      <c r="W622" s="229"/>
      <c r="X622" s="229"/>
      <c r="Y622" s="229"/>
      <c r="Z622" s="229"/>
    </row>
    <row r="623" spans="1:26" ht="25.5" customHeight="1">
      <c r="A623" s="229"/>
      <c r="B623" s="233"/>
      <c r="C623" s="233"/>
      <c r="D623" s="233"/>
      <c r="E623" s="229"/>
      <c r="F623" s="229"/>
      <c r="G623" s="229"/>
      <c r="H623" s="229"/>
      <c r="I623" s="233"/>
      <c r="J623" s="229"/>
      <c r="K623" s="229"/>
      <c r="L623" s="229"/>
      <c r="M623" s="229"/>
      <c r="N623" s="229"/>
      <c r="O623" s="229"/>
      <c r="P623" s="229"/>
      <c r="Q623" s="229"/>
      <c r="R623" s="229"/>
      <c r="S623" s="229"/>
      <c r="T623" s="229"/>
      <c r="U623" s="229"/>
      <c r="V623" s="229"/>
      <c r="W623" s="229"/>
      <c r="X623" s="229"/>
      <c r="Y623" s="229"/>
      <c r="Z623" s="229"/>
    </row>
    <row r="624" spans="1:26" ht="25.5" customHeight="1">
      <c r="A624" s="229"/>
      <c r="B624" s="233"/>
      <c r="C624" s="233"/>
      <c r="D624" s="233"/>
      <c r="E624" s="229"/>
      <c r="F624" s="229"/>
      <c r="G624" s="229"/>
      <c r="H624" s="229"/>
      <c r="I624" s="233"/>
      <c r="J624" s="229"/>
      <c r="K624" s="229"/>
      <c r="L624" s="229"/>
      <c r="M624" s="229"/>
      <c r="N624" s="229"/>
      <c r="O624" s="229"/>
      <c r="P624" s="229"/>
      <c r="Q624" s="229"/>
      <c r="R624" s="229"/>
      <c r="S624" s="229"/>
      <c r="T624" s="229"/>
      <c r="U624" s="229"/>
      <c r="V624" s="229"/>
      <c r="W624" s="229"/>
      <c r="X624" s="229"/>
      <c r="Y624" s="229"/>
      <c r="Z624" s="229"/>
    </row>
    <row r="625" spans="1:26" ht="25.5" customHeight="1">
      <c r="A625" s="229"/>
      <c r="B625" s="233"/>
      <c r="C625" s="233"/>
      <c r="D625" s="233"/>
      <c r="E625" s="229"/>
      <c r="F625" s="229"/>
      <c r="G625" s="229"/>
      <c r="H625" s="229"/>
      <c r="I625" s="233"/>
      <c r="J625" s="229"/>
      <c r="K625" s="229"/>
      <c r="L625" s="229"/>
      <c r="M625" s="229"/>
      <c r="N625" s="229"/>
      <c r="O625" s="229"/>
      <c r="P625" s="229"/>
      <c r="Q625" s="229"/>
      <c r="R625" s="229"/>
      <c r="S625" s="229"/>
      <c r="T625" s="229"/>
      <c r="U625" s="229"/>
      <c r="V625" s="229"/>
      <c r="W625" s="229"/>
      <c r="X625" s="229"/>
      <c r="Y625" s="229"/>
      <c r="Z625" s="229"/>
    </row>
    <row r="626" spans="1:26" ht="25.5" customHeight="1">
      <c r="A626" s="229"/>
      <c r="B626" s="233"/>
      <c r="C626" s="233"/>
      <c r="D626" s="233"/>
      <c r="E626" s="229"/>
      <c r="F626" s="229"/>
      <c r="G626" s="229"/>
      <c r="H626" s="229"/>
      <c r="I626" s="233"/>
      <c r="J626" s="229"/>
      <c r="K626" s="229"/>
      <c r="L626" s="229"/>
      <c r="M626" s="229"/>
      <c r="N626" s="229"/>
      <c r="O626" s="229"/>
      <c r="P626" s="229"/>
      <c r="Q626" s="229"/>
      <c r="R626" s="229"/>
      <c r="S626" s="229"/>
      <c r="T626" s="229"/>
      <c r="U626" s="229"/>
      <c r="V626" s="229"/>
      <c r="W626" s="229"/>
      <c r="X626" s="229"/>
      <c r="Y626" s="229"/>
      <c r="Z626" s="229"/>
    </row>
    <row r="627" spans="1:26" ht="25.5" customHeight="1">
      <c r="A627" s="229"/>
      <c r="B627" s="233"/>
      <c r="C627" s="233"/>
      <c r="D627" s="233"/>
      <c r="E627" s="229"/>
      <c r="F627" s="229"/>
      <c r="G627" s="229"/>
      <c r="H627" s="229"/>
      <c r="I627" s="233"/>
      <c r="J627" s="229"/>
      <c r="K627" s="229"/>
      <c r="L627" s="229"/>
      <c r="M627" s="229"/>
      <c r="N627" s="229"/>
      <c r="O627" s="229"/>
      <c r="P627" s="229"/>
      <c r="Q627" s="229"/>
      <c r="R627" s="229"/>
      <c r="S627" s="229"/>
      <c r="T627" s="229"/>
      <c r="U627" s="229"/>
      <c r="V627" s="229"/>
      <c r="W627" s="229"/>
      <c r="X627" s="229"/>
      <c r="Y627" s="229"/>
      <c r="Z627" s="229"/>
    </row>
    <row r="628" spans="1:26" ht="25.5" customHeight="1">
      <c r="A628" s="229"/>
      <c r="B628" s="233"/>
      <c r="C628" s="233"/>
      <c r="D628" s="233"/>
      <c r="E628" s="229"/>
      <c r="F628" s="229"/>
      <c r="G628" s="229"/>
      <c r="H628" s="229"/>
      <c r="I628" s="233"/>
      <c r="J628" s="229"/>
      <c r="K628" s="229"/>
      <c r="L628" s="229"/>
      <c r="M628" s="229"/>
      <c r="N628" s="229"/>
      <c r="O628" s="229"/>
      <c r="P628" s="229"/>
      <c r="Q628" s="229"/>
      <c r="R628" s="229"/>
      <c r="S628" s="229"/>
      <c r="T628" s="229"/>
      <c r="U628" s="229"/>
      <c r="V628" s="229"/>
      <c r="W628" s="229"/>
      <c r="X628" s="229"/>
      <c r="Y628" s="229"/>
      <c r="Z628" s="229"/>
    </row>
    <row r="629" spans="1:26" ht="25.5" customHeight="1">
      <c r="A629" s="229"/>
      <c r="B629" s="233"/>
      <c r="C629" s="233"/>
      <c r="D629" s="233"/>
      <c r="E629" s="229"/>
      <c r="F629" s="229"/>
      <c r="G629" s="229"/>
      <c r="H629" s="229"/>
      <c r="I629" s="233"/>
      <c r="J629" s="229"/>
      <c r="K629" s="229"/>
      <c r="L629" s="229"/>
      <c r="M629" s="229"/>
      <c r="N629" s="229"/>
      <c r="O629" s="229"/>
      <c r="P629" s="229"/>
      <c r="Q629" s="229"/>
      <c r="R629" s="229"/>
      <c r="S629" s="229"/>
      <c r="T629" s="229"/>
      <c r="U629" s="229"/>
      <c r="V629" s="229"/>
      <c r="W629" s="229"/>
      <c r="X629" s="229"/>
      <c r="Y629" s="229"/>
      <c r="Z629" s="229"/>
    </row>
    <row r="630" spans="1:26" ht="25.5" customHeight="1">
      <c r="A630" s="229"/>
      <c r="B630" s="233"/>
      <c r="C630" s="233"/>
      <c r="D630" s="233"/>
      <c r="E630" s="229"/>
      <c r="F630" s="229"/>
      <c r="G630" s="229"/>
      <c r="H630" s="229"/>
      <c r="I630" s="233"/>
      <c r="J630" s="229"/>
      <c r="K630" s="229"/>
      <c r="L630" s="229"/>
      <c r="M630" s="229"/>
      <c r="N630" s="229"/>
      <c r="O630" s="229"/>
      <c r="P630" s="229"/>
      <c r="Q630" s="229"/>
      <c r="R630" s="229"/>
      <c r="S630" s="229"/>
      <c r="T630" s="229"/>
      <c r="U630" s="229"/>
      <c r="V630" s="229"/>
      <c r="W630" s="229"/>
      <c r="X630" s="229"/>
      <c r="Y630" s="229"/>
      <c r="Z630" s="229"/>
    </row>
    <row r="631" spans="1:26" ht="25.5" customHeight="1">
      <c r="A631" s="229"/>
      <c r="B631" s="233"/>
      <c r="C631" s="233"/>
      <c r="D631" s="233"/>
      <c r="E631" s="229"/>
      <c r="F631" s="229"/>
      <c r="G631" s="229"/>
      <c r="H631" s="229"/>
      <c r="I631" s="233"/>
      <c r="J631" s="229"/>
      <c r="K631" s="229"/>
      <c r="L631" s="229"/>
      <c r="M631" s="229"/>
      <c r="N631" s="229"/>
      <c r="O631" s="229"/>
      <c r="P631" s="229"/>
      <c r="Q631" s="229"/>
      <c r="R631" s="229"/>
      <c r="S631" s="229"/>
      <c r="T631" s="229"/>
      <c r="U631" s="229"/>
      <c r="V631" s="229"/>
      <c r="W631" s="229"/>
      <c r="X631" s="229"/>
      <c r="Y631" s="229"/>
      <c r="Z631" s="229"/>
    </row>
    <row r="632" spans="1:26" ht="25.5" customHeight="1">
      <c r="A632" s="229"/>
      <c r="B632" s="233"/>
      <c r="C632" s="233"/>
      <c r="D632" s="233"/>
      <c r="E632" s="229"/>
      <c r="F632" s="229"/>
      <c r="G632" s="229"/>
      <c r="H632" s="229"/>
      <c r="I632" s="233"/>
      <c r="J632" s="229"/>
      <c r="K632" s="229"/>
      <c r="L632" s="229"/>
      <c r="M632" s="229"/>
      <c r="N632" s="229"/>
      <c r="O632" s="229"/>
      <c r="P632" s="229"/>
      <c r="Q632" s="229"/>
      <c r="R632" s="229"/>
      <c r="S632" s="229"/>
      <c r="T632" s="229"/>
      <c r="U632" s="229"/>
      <c r="V632" s="229"/>
      <c r="W632" s="229"/>
      <c r="X632" s="229"/>
      <c r="Y632" s="229"/>
      <c r="Z632" s="229"/>
    </row>
    <row r="633" spans="1:26" ht="25.5" customHeight="1">
      <c r="A633" s="229"/>
      <c r="B633" s="233"/>
      <c r="C633" s="233"/>
      <c r="D633" s="233"/>
      <c r="E633" s="229"/>
      <c r="F633" s="229"/>
      <c r="G633" s="229"/>
      <c r="H633" s="229"/>
      <c r="I633" s="233"/>
      <c r="J633" s="229"/>
      <c r="K633" s="229"/>
      <c r="L633" s="229"/>
      <c r="M633" s="229"/>
      <c r="N633" s="229"/>
      <c r="O633" s="229"/>
      <c r="P633" s="229"/>
      <c r="Q633" s="229"/>
      <c r="R633" s="229"/>
      <c r="S633" s="229"/>
      <c r="T633" s="229"/>
      <c r="U633" s="229"/>
      <c r="V633" s="229"/>
      <c r="W633" s="229"/>
      <c r="X633" s="229"/>
      <c r="Y633" s="229"/>
      <c r="Z633" s="229"/>
    </row>
    <row r="634" spans="1:26" ht="25.5" customHeight="1">
      <c r="A634" s="229"/>
      <c r="B634" s="233"/>
      <c r="C634" s="233"/>
      <c r="D634" s="233"/>
      <c r="E634" s="229"/>
      <c r="F634" s="229"/>
      <c r="G634" s="229"/>
      <c r="H634" s="229"/>
      <c r="I634" s="233"/>
      <c r="J634" s="229"/>
      <c r="K634" s="229"/>
      <c r="L634" s="229"/>
      <c r="M634" s="229"/>
      <c r="N634" s="229"/>
      <c r="O634" s="229"/>
      <c r="P634" s="229"/>
      <c r="Q634" s="229"/>
      <c r="R634" s="229"/>
      <c r="S634" s="229"/>
      <c r="T634" s="229"/>
      <c r="U634" s="229"/>
      <c r="V634" s="229"/>
      <c r="W634" s="229"/>
      <c r="X634" s="229"/>
      <c r="Y634" s="229"/>
      <c r="Z634" s="229"/>
    </row>
    <row r="635" spans="1:26" ht="25.5" customHeight="1">
      <c r="A635" s="229"/>
      <c r="B635" s="233"/>
      <c r="C635" s="233"/>
      <c r="D635" s="233"/>
      <c r="E635" s="229"/>
      <c r="F635" s="229"/>
      <c r="G635" s="229"/>
      <c r="H635" s="229"/>
      <c r="I635" s="233"/>
      <c r="J635" s="229"/>
      <c r="K635" s="229"/>
      <c r="L635" s="229"/>
      <c r="M635" s="229"/>
      <c r="N635" s="229"/>
      <c r="O635" s="229"/>
      <c r="P635" s="229"/>
      <c r="Q635" s="229"/>
      <c r="R635" s="229"/>
      <c r="S635" s="229"/>
      <c r="T635" s="229"/>
      <c r="U635" s="229"/>
      <c r="V635" s="229"/>
      <c r="W635" s="229"/>
      <c r="X635" s="229"/>
      <c r="Y635" s="229"/>
      <c r="Z635" s="229"/>
    </row>
    <row r="636" spans="1:26" ht="25.5" customHeight="1">
      <c r="A636" s="229"/>
      <c r="B636" s="233"/>
      <c r="C636" s="233"/>
      <c r="D636" s="233"/>
      <c r="E636" s="229"/>
      <c r="F636" s="229"/>
      <c r="G636" s="229"/>
      <c r="H636" s="229"/>
      <c r="I636" s="233"/>
      <c r="J636" s="229"/>
      <c r="K636" s="229"/>
      <c r="L636" s="229"/>
      <c r="M636" s="229"/>
      <c r="N636" s="229"/>
      <c r="O636" s="229"/>
      <c r="P636" s="229"/>
      <c r="Q636" s="229"/>
      <c r="R636" s="229"/>
      <c r="S636" s="229"/>
      <c r="T636" s="229"/>
      <c r="U636" s="229"/>
      <c r="V636" s="229"/>
      <c r="W636" s="229"/>
      <c r="X636" s="229"/>
      <c r="Y636" s="229"/>
      <c r="Z636" s="229"/>
    </row>
    <row r="637" spans="1:26" ht="25.5" customHeight="1">
      <c r="A637" s="229"/>
      <c r="B637" s="233"/>
      <c r="C637" s="233"/>
      <c r="D637" s="233"/>
      <c r="E637" s="229"/>
      <c r="F637" s="229"/>
      <c r="G637" s="229"/>
      <c r="H637" s="229"/>
      <c r="I637" s="233"/>
      <c r="J637" s="229"/>
      <c r="K637" s="229"/>
      <c r="L637" s="229"/>
      <c r="M637" s="229"/>
      <c r="N637" s="229"/>
      <c r="O637" s="229"/>
      <c r="P637" s="229"/>
      <c r="Q637" s="229"/>
      <c r="R637" s="229"/>
      <c r="S637" s="229"/>
      <c r="T637" s="229"/>
      <c r="U637" s="229"/>
      <c r="V637" s="229"/>
      <c r="W637" s="229"/>
      <c r="X637" s="229"/>
      <c r="Y637" s="229"/>
      <c r="Z637" s="229"/>
    </row>
    <row r="638" spans="1:26" ht="25.5" customHeight="1">
      <c r="A638" s="229"/>
      <c r="B638" s="233"/>
      <c r="C638" s="233"/>
      <c r="D638" s="233"/>
      <c r="E638" s="229"/>
      <c r="F638" s="229"/>
      <c r="G638" s="229"/>
      <c r="H638" s="229"/>
      <c r="I638" s="233"/>
      <c r="J638" s="229"/>
      <c r="K638" s="229"/>
      <c r="L638" s="229"/>
      <c r="M638" s="229"/>
      <c r="N638" s="229"/>
      <c r="O638" s="229"/>
      <c r="P638" s="229"/>
      <c r="Q638" s="229"/>
      <c r="R638" s="229"/>
      <c r="S638" s="229"/>
      <c r="T638" s="229"/>
      <c r="U638" s="229"/>
      <c r="V638" s="229"/>
      <c r="W638" s="229"/>
      <c r="X638" s="229"/>
      <c r="Y638" s="229"/>
      <c r="Z638" s="229"/>
    </row>
    <row r="639" spans="1:26" ht="25.5" customHeight="1">
      <c r="A639" s="229"/>
      <c r="B639" s="233"/>
      <c r="C639" s="233"/>
      <c r="D639" s="233"/>
      <c r="E639" s="229"/>
      <c r="F639" s="229"/>
      <c r="G639" s="229"/>
      <c r="H639" s="229"/>
      <c r="I639" s="233"/>
      <c r="J639" s="229"/>
      <c r="K639" s="229"/>
      <c r="L639" s="229"/>
      <c r="M639" s="229"/>
      <c r="N639" s="229"/>
      <c r="O639" s="229"/>
      <c r="P639" s="229"/>
      <c r="Q639" s="229"/>
      <c r="R639" s="229"/>
      <c r="S639" s="229"/>
      <c r="T639" s="229"/>
      <c r="U639" s="229"/>
      <c r="V639" s="229"/>
      <c r="W639" s="229"/>
      <c r="X639" s="229"/>
      <c r="Y639" s="229"/>
      <c r="Z639" s="229"/>
    </row>
    <row r="640" spans="1:26" ht="25.5" customHeight="1">
      <c r="A640" s="229"/>
      <c r="B640" s="233"/>
      <c r="C640" s="233"/>
      <c r="D640" s="233"/>
      <c r="E640" s="229"/>
      <c r="F640" s="229"/>
      <c r="G640" s="229"/>
      <c r="H640" s="229"/>
      <c r="I640" s="233"/>
      <c r="J640" s="229"/>
      <c r="K640" s="229"/>
      <c r="L640" s="229"/>
      <c r="M640" s="229"/>
      <c r="N640" s="229"/>
      <c r="O640" s="229"/>
      <c r="P640" s="229"/>
      <c r="Q640" s="229"/>
      <c r="R640" s="229"/>
      <c r="S640" s="229"/>
      <c r="T640" s="229"/>
      <c r="U640" s="229"/>
      <c r="V640" s="229"/>
      <c r="W640" s="229"/>
      <c r="X640" s="229"/>
      <c r="Y640" s="229"/>
      <c r="Z640" s="229"/>
    </row>
    <row r="641" spans="1:26" ht="25.5" customHeight="1">
      <c r="A641" s="229"/>
      <c r="B641" s="233"/>
      <c r="C641" s="233"/>
      <c r="D641" s="233"/>
      <c r="E641" s="229"/>
      <c r="F641" s="229"/>
      <c r="G641" s="229"/>
      <c r="H641" s="229"/>
      <c r="I641" s="233"/>
      <c r="J641" s="229"/>
      <c r="K641" s="229"/>
      <c r="L641" s="229"/>
      <c r="M641" s="229"/>
      <c r="N641" s="229"/>
      <c r="O641" s="229"/>
      <c r="P641" s="229"/>
      <c r="Q641" s="229"/>
      <c r="R641" s="229"/>
      <c r="S641" s="229"/>
      <c r="T641" s="229"/>
      <c r="U641" s="229"/>
      <c r="V641" s="229"/>
      <c r="W641" s="229"/>
      <c r="X641" s="229"/>
      <c r="Y641" s="229"/>
      <c r="Z641" s="229"/>
    </row>
    <row r="642" spans="1:26" ht="25.5" customHeight="1">
      <c r="A642" s="229"/>
      <c r="B642" s="233"/>
      <c r="C642" s="233"/>
      <c r="D642" s="233"/>
      <c r="E642" s="229"/>
      <c r="F642" s="229"/>
      <c r="G642" s="229"/>
      <c r="H642" s="229"/>
      <c r="I642" s="233"/>
      <c r="J642" s="229"/>
      <c r="K642" s="229"/>
      <c r="L642" s="229"/>
      <c r="M642" s="229"/>
      <c r="N642" s="229"/>
      <c r="O642" s="229"/>
      <c r="P642" s="229"/>
      <c r="Q642" s="229"/>
      <c r="R642" s="229"/>
      <c r="S642" s="229"/>
      <c r="T642" s="229"/>
      <c r="U642" s="229"/>
      <c r="V642" s="229"/>
      <c r="W642" s="229"/>
      <c r="X642" s="229"/>
      <c r="Y642" s="229"/>
      <c r="Z642" s="229"/>
    </row>
    <row r="643" spans="1:26" ht="25.5" customHeight="1">
      <c r="A643" s="229"/>
      <c r="B643" s="233"/>
      <c r="C643" s="233"/>
      <c r="D643" s="233"/>
      <c r="E643" s="229"/>
      <c r="F643" s="229"/>
      <c r="G643" s="229"/>
      <c r="H643" s="229"/>
      <c r="I643" s="233"/>
      <c r="J643" s="229"/>
      <c r="K643" s="229"/>
      <c r="L643" s="229"/>
      <c r="M643" s="229"/>
      <c r="N643" s="229"/>
      <c r="O643" s="229"/>
      <c r="P643" s="229"/>
      <c r="Q643" s="229"/>
      <c r="R643" s="229"/>
      <c r="S643" s="229"/>
      <c r="T643" s="229"/>
      <c r="U643" s="229"/>
      <c r="V643" s="229"/>
      <c r="W643" s="229"/>
      <c r="X643" s="229"/>
      <c r="Y643" s="229"/>
      <c r="Z643" s="229"/>
    </row>
    <row r="644" spans="1:26" ht="25.5" customHeight="1">
      <c r="A644" s="229"/>
      <c r="B644" s="233"/>
      <c r="C644" s="233"/>
      <c r="D644" s="233"/>
      <c r="E644" s="229"/>
      <c r="F644" s="229"/>
      <c r="G644" s="229"/>
      <c r="H644" s="229"/>
      <c r="I644" s="233"/>
      <c r="J644" s="229"/>
      <c r="K644" s="229"/>
      <c r="L644" s="229"/>
      <c r="M644" s="229"/>
      <c r="N644" s="229"/>
      <c r="O644" s="229"/>
      <c r="P644" s="229"/>
      <c r="Q644" s="229"/>
      <c r="R644" s="229"/>
      <c r="S644" s="229"/>
      <c r="T644" s="229"/>
      <c r="U644" s="229"/>
      <c r="V644" s="229"/>
      <c r="W644" s="229"/>
      <c r="X644" s="229"/>
      <c r="Y644" s="229"/>
      <c r="Z644" s="229"/>
    </row>
    <row r="645" spans="1:26" ht="25.5" customHeight="1">
      <c r="A645" s="229"/>
      <c r="B645" s="233"/>
      <c r="C645" s="233"/>
      <c r="D645" s="233"/>
      <c r="E645" s="229"/>
      <c r="F645" s="229"/>
      <c r="G645" s="229"/>
      <c r="H645" s="229"/>
      <c r="I645" s="233"/>
      <c r="J645" s="229"/>
      <c r="K645" s="229"/>
      <c r="L645" s="229"/>
      <c r="M645" s="229"/>
      <c r="N645" s="229"/>
      <c r="O645" s="229"/>
      <c r="P645" s="229"/>
      <c r="Q645" s="229"/>
      <c r="R645" s="229"/>
      <c r="S645" s="229"/>
      <c r="T645" s="229"/>
      <c r="U645" s="229"/>
      <c r="V645" s="229"/>
      <c r="W645" s="229"/>
      <c r="X645" s="229"/>
      <c r="Y645" s="229"/>
      <c r="Z645" s="229"/>
    </row>
    <row r="646" spans="1:26" ht="25.5" customHeight="1">
      <c r="A646" s="229"/>
      <c r="B646" s="233"/>
      <c r="C646" s="233"/>
      <c r="D646" s="233"/>
      <c r="E646" s="229"/>
      <c r="F646" s="229"/>
      <c r="G646" s="229"/>
      <c r="H646" s="229"/>
      <c r="I646" s="233"/>
      <c r="J646" s="229"/>
      <c r="K646" s="229"/>
      <c r="L646" s="229"/>
      <c r="M646" s="229"/>
      <c r="N646" s="229"/>
      <c r="O646" s="229"/>
      <c r="P646" s="229"/>
      <c r="Q646" s="229"/>
      <c r="R646" s="229"/>
      <c r="S646" s="229"/>
      <c r="T646" s="229"/>
      <c r="U646" s="229"/>
      <c r="V646" s="229"/>
      <c r="W646" s="229"/>
      <c r="X646" s="229"/>
      <c r="Y646" s="229"/>
      <c r="Z646" s="229"/>
    </row>
    <row r="647" spans="1:26" ht="25.5" customHeight="1">
      <c r="A647" s="229"/>
      <c r="B647" s="233"/>
      <c r="C647" s="233"/>
      <c r="D647" s="233"/>
      <c r="E647" s="229"/>
      <c r="F647" s="229"/>
      <c r="G647" s="229"/>
      <c r="H647" s="229"/>
      <c r="I647" s="233"/>
      <c r="J647" s="229"/>
      <c r="K647" s="229"/>
      <c r="L647" s="229"/>
      <c r="M647" s="229"/>
      <c r="N647" s="229"/>
      <c r="O647" s="229"/>
      <c r="P647" s="229"/>
      <c r="Q647" s="229"/>
      <c r="R647" s="229"/>
      <c r="S647" s="229"/>
      <c r="T647" s="229"/>
      <c r="U647" s="229"/>
      <c r="V647" s="229"/>
      <c r="W647" s="229"/>
      <c r="X647" s="229"/>
      <c r="Y647" s="229"/>
      <c r="Z647" s="229"/>
    </row>
    <row r="648" spans="1:26" ht="25.5" customHeight="1">
      <c r="A648" s="229"/>
      <c r="B648" s="233"/>
      <c r="C648" s="233"/>
      <c r="D648" s="233"/>
      <c r="E648" s="229"/>
      <c r="F648" s="229"/>
      <c r="G648" s="229"/>
      <c r="H648" s="229"/>
      <c r="I648" s="233"/>
      <c r="J648" s="229"/>
      <c r="K648" s="229"/>
      <c r="L648" s="229"/>
      <c r="M648" s="229"/>
      <c r="N648" s="229"/>
      <c r="O648" s="229"/>
      <c r="P648" s="229"/>
      <c r="Q648" s="229"/>
      <c r="R648" s="229"/>
      <c r="S648" s="229"/>
      <c r="T648" s="229"/>
      <c r="U648" s="229"/>
      <c r="V648" s="229"/>
      <c r="W648" s="229"/>
      <c r="X648" s="229"/>
      <c r="Y648" s="229"/>
      <c r="Z648" s="229"/>
    </row>
    <row r="649" spans="1:26" ht="25.5" customHeight="1">
      <c r="A649" s="229"/>
      <c r="B649" s="233"/>
      <c r="C649" s="233"/>
      <c r="D649" s="233"/>
      <c r="E649" s="229"/>
      <c r="F649" s="229"/>
      <c r="G649" s="229"/>
      <c r="H649" s="229"/>
      <c r="I649" s="233"/>
      <c r="J649" s="229"/>
      <c r="K649" s="229"/>
      <c r="L649" s="229"/>
      <c r="M649" s="229"/>
      <c r="N649" s="229"/>
      <c r="O649" s="229"/>
      <c r="P649" s="229"/>
      <c r="Q649" s="229"/>
      <c r="R649" s="229"/>
      <c r="S649" s="229"/>
      <c r="T649" s="229"/>
      <c r="U649" s="229"/>
      <c r="V649" s="229"/>
      <c r="W649" s="229"/>
      <c r="X649" s="229"/>
      <c r="Y649" s="229"/>
      <c r="Z649" s="229"/>
    </row>
    <row r="650" spans="1:26" ht="25.5" customHeight="1">
      <c r="A650" s="229"/>
      <c r="B650" s="233"/>
      <c r="C650" s="233"/>
      <c r="D650" s="233"/>
      <c r="E650" s="229"/>
      <c r="F650" s="229"/>
      <c r="G650" s="229"/>
      <c r="H650" s="229"/>
      <c r="I650" s="233"/>
      <c r="J650" s="229"/>
      <c r="K650" s="229"/>
      <c r="L650" s="229"/>
      <c r="M650" s="229"/>
      <c r="N650" s="229"/>
      <c r="O650" s="229"/>
      <c r="P650" s="229"/>
      <c r="Q650" s="229"/>
      <c r="R650" s="229"/>
      <c r="S650" s="229"/>
      <c r="T650" s="229"/>
      <c r="U650" s="229"/>
      <c r="V650" s="229"/>
      <c r="W650" s="229"/>
      <c r="X650" s="229"/>
      <c r="Y650" s="229"/>
      <c r="Z650" s="229"/>
    </row>
    <row r="651" spans="1:26" ht="25.5" customHeight="1">
      <c r="A651" s="229"/>
      <c r="B651" s="233"/>
      <c r="C651" s="233"/>
      <c r="D651" s="233"/>
      <c r="E651" s="229"/>
      <c r="F651" s="229"/>
      <c r="G651" s="229"/>
      <c r="H651" s="229"/>
      <c r="I651" s="233"/>
      <c r="J651" s="229"/>
      <c r="K651" s="229"/>
      <c r="L651" s="229"/>
      <c r="M651" s="229"/>
      <c r="N651" s="229"/>
      <c r="O651" s="229"/>
      <c r="P651" s="229"/>
      <c r="Q651" s="229"/>
      <c r="R651" s="229"/>
      <c r="S651" s="229"/>
      <c r="T651" s="229"/>
      <c r="U651" s="229"/>
      <c r="V651" s="229"/>
      <c r="W651" s="229"/>
      <c r="X651" s="229"/>
      <c r="Y651" s="229"/>
      <c r="Z651" s="229"/>
    </row>
    <row r="652" spans="1:26" ht="25.5" customHeight="1">
      <c r="A652" s="229"/>
      <c r="B652" s="233"/>
      <c r="C652" s="233"/>
      <c r="D652" s="233"/>
      <c r="E652" s="229"/>
      <c r="F652" s="229"/>
      <c r="G652" s="229"/>
      <c r="H652" s="229"/>
      <c r="I652" s="233"/>
      <c r="J652" s="229"/>
      <c r="K652" s="229"/>
      <c r="L652" s="229"/>
      <c r="M652" s="229"/>
      <c r="N652" s="229"/>
      <c r="O652" s="229"/>
      <c r="P652" s="229"/>
      <c r="Q652" s="229"/>
      <c r="R652" s="229"/>
      <c r="S652" s="229"/>
      <c r="T652" s="229"/>
      <c r="U652" s="229"/>
      <c r="V652" s="229"/>
      <c r="W652" s="229"/>
      <c r="X652" s="229"/>
      <c r="Y652" s="229"/>
      <c r="Z652" s="229"/>
    </row>
    <row r="653" spans="1:26" ht="25.5" customHeight="1">
      <c r="A653" s="229"/>
      <c r="B653" s="233"/>
      <c r="C653" s="233"/>
      <c r="D653" s="233"/>
      <c r="E653" s="229"/>
      <c r="F653" s="229"/>
      <c r="G653" s="229"/>
      <c r="H653" s="229"/>
      <c r="I653" s="233"/>
      <c r="J653" s="229"/>
      <c r="K653" s="229"/>
      <c r="L653" s="229"/>
      <c r="M653" s="229"/>
      <c r="N653" s="229"/>
      <c r="O653" s="229"/>
      <c r="P653" s="229"/>
      <c r="Q653" s="229"/>
      <c r="R653" s="229"/>
      <c r="S653" s="229"/>
      <c r="T653" s="229"/>
      <c r="U653" s="229"/>
      <c r="V653" s="229"/>
      <c r="W653" s="229"/>
      <c r="X653" s="229"/>
      <c r="Y653" s="229"/>
      <c r="Z653" s="229"/>
    </row>
    <row r="654" spans="1:26" ht="25.5" customHeight="1">
      <c r="A654" s="229"/>
      <c r="B654" s="233"/>
      <c r="C654" s="233"/>
      <c r="D654" s="233"/>
      <c r="E654" s="229"/>
      <c r="F654" s="229"/>
      <c r="G654" s="229"/>
      <c r="H654" s="229"/>
      <c r="I654" s="233"/>
      <c r="J654" s="229"/>
      <c r="K654" s="229"/>
      <c r="L654" s="229"/>
      <c r="M654" s="229"/>
      <c r="N654" s="229"/>
      <c r="O654" s="229"/>
      <c r="P654" s="229"/>
      <c r="Q654" s="229"/>
      <c r="R654" s="229"/>
      <c r="S654" s="229"/>
      <c r="T654" s="229"/>
      <c r="U654" s="229"/>
      <c r="V654" s="229"/>
      <c r="W654" s="229"/>
      <c r="X654" s="229"/>
      <c r="Y654" s="229"/>
      <c r="Z654" s="229"/>
    </row>
    <row r="655" spans="1:26" ht="25.5" customHeight="1">
      <c r="A655" s="229"/>
      <c r="B655" s="233"/>
      <c r="C655" s="233"/>
      <c r="D655" s="233"/>
      <c r="E655" s="229"/>
      <c r="F655" s="229"/>
      <c r="G655" s="229"/>
      <c r="H655" s="229"/>
      <c r="I655" s="233"/>
      <c r="J655" s="229"/>
      <c r="K655" s="229"/>
      <c r="L655" s="229"/>
      <c r="M655" s="229"/>
      <c r="N655" s="229"/>
      <c r="O655" s="229"/>
      <c r="P655" s="229"/>
      <c r="Q655" s="229"/>
      <c r="R655" s="229"/>
      <c r="S655" s="229"/>
      <c r="T655" s="229"/>
      <c r="U655" s="229"/>
      <c r="V655" s="229"/>
      <c r="W655" s="229"/>
      <c r="X655" s="229"/>
      <c r="Y655" s="229"/>
      <c r="Z655" s="229"/>
    </row>
    <row r="656" spans="1:26" ht="25.5" customHeight="1">
      <c r="A656" s="229"/>
      <c r="B656" s="233"/>
      <c r="C656" s="233"/>
      <c r="D656" s="233"/>
      <c r="E656" s="229"/>
      <c r="F656" s="229"/>
      <c r="G656" s="229"/>
      <c r="H656" s="229"/>
      <c r="I656" s="233"/>
      <c r="J656" s="229"/>
      <c r="K656" s="229"/>
      <c r="L656" s="229"/>
      <c r="M656" s="229"/>
      <c r="N656" s="229"/>
      <c r="O656" s="229"/>
      <c r="P656" s="229"/>
      <c r="Q656" s="229"/>
      <c r="R656" s="229"/>
      <c r="S656" s="229"/>
      <c r="T656" s="229"/>
      <c r="U656" s="229"/>
      <c r="V656" s="229"/>
      <c r="W656" s="229"/>
      <c r="X656" s="229"/>
      <c r="Y656" s="229"/>
      <c r="Z656" s="229"/>
    </row>
    <row r="657" spans="1:26" ht="25.5" customHeight="1">
      <c r="A657" s="229"/>
      <c r="B657" s="233"/>
      <c r="C657" s="233"/>
      <c r="D657" s="233"/>
      <c r="E657" s="229"/>
      <c r="F657" s="229"/>
      <c r="G657" s="229"/>
      <c r="H657" s="229"/>
      <c r="I657" s="233"/>
      <c r="J657" s="229"/>
      <c r="K657" s="229"/>
      <c r="L657" s="229"/>
      <c r="M657" s="229"/>
      <c r="N657" s="229"/>
      <c r="O657" s="229"/>
      <c r="P657" s="229"/>
      <c r="Q657" s="229"/>
      <c r="R657" s="229"/>
      <c r="S657" s="229"/>
      <c r="T657" s="229"/>
      <c r="U657" s="229"/>
      <c r="V657" s="229"/>
      <c r="W657" s="229"/>
      <c r="X657" s="229"/>
      <c r="Y657" s="229"/>
      <c r="Z657" s="229"/>
    </row>
    <row r="658" spans="1:26" ht="25.5" customHeight="1">
      <c r="A658" s="229"/>
      <c r="B658" s="233"/>
      <c r="C658" s="233"/>
      <c r="D658" s="233"/>
      <c r="E658" s="229"/>
      <c r="F658" s="229"/>
      <c r="G658" s="229"/>
      <c r="H658" s="229"/>
      <c r="I658" s="233"/>
      <c r="J658" s="229"/>
      <c r="K658" s="229"/>
      <c r="L658" s="229"/>
      <c r="M658" s="229"/>
      <c r="N658" s="229"/>
      <c r="O658" s="229"/>
      <c r="P658" s="229"/>
      <c r="Q658" s="229"/>
      <c r="R658" s="229"/>
      <c r="S658" s="229"/>
      <c r="T658" s="229"/>
      <c r="U658" s="229"/>
      <c r="V658" s="229"/>
      <c r="W658" s="229"/>
      <c r="X658" s="229"/>
      <c r="Y658" s="229"/>
      <c r="Z658" s="229"/>
    </row>
    <row r="659" spans="1:26" ht="25.5" customHeight="1">
      <c r="A659" s="229"/>
      <c r="B659" s="233"/>
      <c r="C659" s="233"/>
      <c r="D659" s="233"/>
      <c r="E659" s="229"/>
      <c r="F659" s="229"/>
      <c r="G659" s="229"/>
      <c r="H659" s="229"/>
      <c r="I659" s="233"/>
      <c r="J659" s="229"/>
      <c r="K659" s="229"/>
      <c r="L659" s="229"/>
      <c r="M659" s="229"/>
      <c r="N659" s="229"/>
      <c r="O659" s="229"/>
      <c r="P659" s="229"/>
      <c r="Q659" s="229"/>
      <c r="R659" s="229"/>
      <c r="S659" s="229"/>
      <c r="T659" s="229"/>
      <c r="U659" s="229"/>
      <c r="V659" s="229"/>
      <c r="W659" s="229"/>
      <c r="X659" s="229"/>
      <c r="Y659" s="229"/>
      <c r="Z659" s="229"/>
    </row>
    <row r="660" spans="1:26" ht="25.5" customHeight="1">
      <c r="A660" s="229"/>
      <c r="B660" s="233"/>
      <c r="C660" s="233"/>
      <c r="D660" s="233"/>
      <c r="E660" s="229"/>
      <c r="F660" s="229"/>
      <c r="G660" s="229"/>
      <c r="H660" s="229"/>
      <c r="I660" s="233"/>
      <c r="J660" s="229"/>
      <c r="K660" s="229"/>
      <c r="L660" s="229"/>
      <c r="M660" s="229"/>
      <c r="N660" s="229"/>
      <c r="O660" s="229"/>
      <c r="P660" s="229"/>
      <c r="Q660" s="229"/>
      <c r="R660" s="229"/>
      <c r="S660" s="229"/>
      <c r="T660" s="229"/>
      <c r="U660" s="229"/>
      <c r="V660" s="229"/>
      <c r="W660" s="229"/>
      <c r="X660" s="229"/>
      <c r="Y660" s="229"/>
      <c r="Z660" s="229"/>
    </row>
    <row r="661" spans="1:26" ht="25.5" customHeight="1">
      <c r="A661" s="229"/>
      <c r="B661" s="233"/>
      <c r="C661" s="233"/>
      <c r="D661" s="233"/>
      <c r="E661" s="229"/>
      <c r="F661" s="229"/>
      <c r="G661" s="229"/>
      <c r="H661" s="229"/>
      <c r="I661" s="233"/>
      <c r="J661" s="229"/>
      <c r="K661" s="229"/>
      <c r="L661" s="229"/>
      <c r="M661" s="229"/>
      <c r="N661" s="229"/>
      <c r="O661" s="229"/>
      <c r="P661" s="229"/>
      <c r="Q661" s="229"/>
      <c r="R661" s="229"/>
      <c r="S661" s="229"/>
      <c r="T661" s="229"/>
      <c r="U661" s="229"/>
      <c r="V661" s="229"/>
      <c r="W661" s="229"/>
      <c r="X661" s="229"/>
      <c r="Y661" s="229"/>
      <c r="Z661" s="229"/>
    </row>
    <row r="662" spans="1:26" ht="25.5" customHeight="1">
      <c r="A662" s="229"/>
      <c r="B662" s="233"/>
      <c r="C662" s="233"/>
      <c r="D662" s="233"/>
      <c r="E662" s="229"/>
      <c r="F662" s="229"/>
      <c r="G662" s="229"/>
      <c r="H662" s="229"/>
      <c r="I662" s="233"/>
      <c r="J662" s="229"/>
      <c r="K662" s="229"/>
      <c r="L662" s="229"/>
      <c r="M662" s="229"/>
      <c r="N662" s="229"/>
      <c r="O662" s="229"/>
      <c r="P662" s="229"/>
      <c r="Q662" s="229"/>
      <c r="R662" s="229"/>
      <c r="S662" s="229"/>
      <c r="T662" s="229"/>
      <c r="U662" s="229"/>
      <c r="V662" s="229"/>
      <c r="W662" s="229"/>
      <c r="X662" s="229"/>
      <c r="Y662" s="229"/>
      <c r="Z662" s="229"/>
    </row>
    <row r="663" spans="1:26" ht="25.5" customHeight="1">
      <c r="A663" s="229"/>
      <c r="B663" s="233"/>
      <c r="C663" s="233"/>
      <c r="D663" s="233"/>
      <c r="E663" s="229"/>
      <c r="F663" s="229"/>
      <c r="G663" s="229"/>
      <c r="H663" s="229"/>
      <c r="I663" s="233"/>
      <c r="J663" s="229"/>
      <c r="K663" s="229"/>
      <c r="L663" s="229"/>
      <c r="M663" s="229"/>
      <c r="N663" s="229"/>
      <c r="O663" s="229"/>
      <c r="P663" s="229"/>
      <c r="Q663" s="229"/>
      <c r="R663" s="229"/>
      <c r="S663" s="229"/>
      <c r="T663" s="229"/>
      <c r="U663" s="229"/>
      <c r="V663" s="229"/>
      <c r="W663" s="229"/>
      <c r="X663" s="229"/>
      <c r="Y663" s="229"/>
      <c r="Z663" s="229"/>
    </row>
    <row r="664" spans="1:26" ht="25.5" customHeight="1">
      <c r="A664" s="229"/>
      <c r="B664" s="233"/>
      <c r="C664" s="233"/>
      <c r="D664" s="233"/>
      <c r="E664" s="229"/>
      <c r="F664" s="229"/>
      <c r="G664" s="229"/>
      <c r="H664" s="229"/>
      <c r="I664" s="233"/>
      <c r="J664" s="229"/>
      <c r="K664" s="229"/>
      <c r="L664" s="229"/>
      <c r="M664" s="229"/>
      <c r="N664" s="229"/>
      <c r="O664" s="229"/>
      <c r="P664" s="229"/>
      <c r="Q664" s="229"/>
      <c r="R664" s="229"/>
      <c r="S664" s="229"/>
      <c r="T664" s="229"/>
      <c r="U664" s="229"/>
      <c r="V664" s="229"/>
      <c r="W664" s="229"/>
      <c r="X664" s="229"/>
      <c r="Y664" s="229"/>
      <c r="Z664" s="229"/>
    </row>
    <row r="665" spans="1:26" ht="25.5" customHeight="1">
      <c r="A665" s="229"/>
      <c r="B665" s="233"/>
      <c r="C665" s="233"/>
      <c r="D665" s="233"/>
      <c r="E665" s="229"/>
      <c r="F665" s="229"/>
      <c r="G665" s="229"/>
      <c r="H665" s="229"/>
      <c r="I665" s="233"/>
      <c r="J665" s="229"/>
      <c r="K665" s="229"/>
      <c r="L665" s="229"/>
      <c r="M665" s="229"/>
      <c r="N665" s="229"/>
      <c r="O665" s="229"/>
      <c r="P665" s="229"/>
      <c r="Q665" s="229"/>
      <c r="R665" s="229"/>
      <c r="S665" s="229"/>
      <c r="T665" s="229"/>
      <c r="U665" s="229"/>
      <c r="V665" s="229"/>
      <c r="W665" s="229"/>
      <c r="X665" s="229"/>
      <c r="Y665" s="229"/>
      <c r="Z665" s="229"/>
    </row>
    <row r="666" spans="1:26" ht="25.5" customHeight="1">
      <c r="A666" s="229"/>
      <c r="B666" s="233"/>
      <c r="C666" s="233"/>
      <c r="D666" s="233"/>
      <c r="E666" s="229"/>
      <c r="F666" s="229"/>
      <c r="G666" s="229"/>
      <c r="H666" s="229"/>
      <c r="I666" s="233"/>
      <c r="J666" s="229"/>
      <c r="K666" s="229"/>
      <c r="L666" s="229"/>
      <c r="M666" s="229"/>
      <c r="N666" s="229"/>
      <c r="O666" s="229"/>
      <c r="P666" s="229"/>
      <c r="Q666" s="229"/>
      <c r="R666" s="229"/>
      <c r="S666" s="229"/>
      <c r="T666" s="229"/>
      <c r="U666" s="229"/>
      <c r="V666" s="229"/>
      <c r="W666" s="229"/>
      <c r="X666" s="229"/>
      <c r="Y666" s="229"/>
      <c r="Z666" s="229"/>
    </row>
    <row r="667" spans="1:26" ht="25.5" customHeight="1">
      <c r="A667" s="229"/>
      <c r="B667" s="233"/>
      <c r="C667" s="233"/>
      <c r="D667" s="233"/>
      <c r="E667" s="229"/>
      <c r="F667" s="229"/>
      <c r="G667" s="229"/>
      <c r="H667" s="229"/>
      <c r="I667" s="233"/>
      <c r="J667" s="229"/>
      <c r="K667" s="229"/>
      <c r="L667" s="229"/>
      <c r="M667" s="229"/>
      <c r="N667" s="229"/>
      <c r="O667" s="229"/>
      <c r="P667" s="229"/>
      <c r="Q667" s="229"/>
      <c r="R667" s="229"/>
      <c r="S667" s="229"/>
      <c r="T667" s="229"/>
      <c r="U667" s="229"/>
      <c r="V667" s="229"/>
      <c r="W667" s="229"/>
      <c r="X667" s="229"/>
      <c r="Y667" s="229"/>
      <c r="Z667" s="229"/>
    </row>
    <row r="668" spans="1:26" ht="25.5" customHeight="1">
      <c r="A668" s="229"/>
      <c r="B668" s="233"/>
      <c r="C668" s="233"/>
      <c r="D668" s="233"/>
      <c r="E668" s="229"/>
      <c r="F668" s="229"/>
      <c r="G668" s="229"/>
      <c r="H668" s="229"/>
      <c r="I668" s="233"/>
      <c r="J668" s="229"/>
      <c r="K668" s="229"/>
      <c r="L668" s="229"/>
      <c r="M668" s="229"/>
      <c r="N668" s="229"/>
      <c r="O668" s="229"/>
      <c r="P668" s="229"/>
      <c r="Q668" s="229"/>
      <c r="R668" s="229"/>
      <c r="S668" s="229"/>
      <c r="T668" s="229"/>
      <c r="U668" s="229"/>
      <c r="V668" s="229"/>
      <c r="W668" s="229"/>
      <c r="X668" s="229"/>
      <c r="Y668" s="229"/>
      <c r="Z668" s="229"/>
    </row>
    <row r="669" spans="1:26" ht="25.5" customHeight="1">
      <c r="A669" s="229"/>
      <c r="B669" s="233"/>
      <c r="C669" s="233"/>
      <c r="D669" s="233"/>
      <c r="E669" s="229"/>
      <c r="F669" s="229"/>
      <c r="G669" s="229"/>
      <c r="H669" s="229"/>
      <c r="I669" s="233"/>
      <c r="J669" s="229"/>
      <c r="K669" s="229"/>
      <c r="L669" s="229"/>
      <c r="M669" s="229"/>
      <c r="N669" s="229"/>
      <c r="O669" s="229"/>
      <c r="P669" s="229"/>
      <c r="Q669" s="229"/>
      <c r="R669" s="229"/>
      <c r="S669" s="229"/>
      <c r="T669" s="229"/>
      <c r="U669" s="229"/>
      <c r="V669" s="229"/>
      <c r="W669" s="229"/>
      <c r="X669" s="229"/>
      <c r="Y669" s="229"/>
      <c r="Z669" s="229"/>
    </row>
    <row r="670" spans="1:26" ht="25.5" customHeight="1">
      <c r="A670" s="229"/>
      <c r="B670" s="233"/>
      <c r="C670" s="233"/>
      <c r="D670" s="233"/>
      <c r="E670" s="229"/>
      <c r="F670" s="229"/>
      <c r="G670" s="229"/>
      <c r="H670" s="229"/>
      <c r="I670" s="233"/>
      <c r="J670" s="229"/>
      <c r="K670" s="229"/>
      <c r="L670" s="229"/>
      <c r="M670" s="229"/>
      <c r="N670" s="229"/>
      <c r="O670" s="229"/>
      <c r="P670" s="229"/>
      <c r="Q670" s="229"/>
      <c r="R670" s="229"/>
      <c r="S670" s="229"/>
      <c r="T670" s="229"/>
      <c r="U670" s="229"/>
      <c r="V670" s="229"/>
      <c r="W670" s="229"/>
      <c r="X670" s="229"/>
      <c r="Y670" s="229"/>
      <c r="Z670" s="229"/>
    </row>
    <row r="671" spans="1:26" ht="25.5" customHeight="1">
      <c r="A671" s="229"/>
      <c r="B671" s="233"/>
      <c r="C671" s="233"/>
      <c r="D671" s="233"/>
      <c r="E671" s="229"/>
      <c r="F671" s="229"/>
      <c r="G671" s="229"/>
      <c r="H671" s="229"/>
      <c r="I671" s="233"/>
      <c r="J671" s="229"/>
      <c r="K671" s="229"/>
      <c r="L671" s="229"/>
      <c r="M671" s="229"/>
      <c r="N671" s="229"/>
      <c r="O671" s="229"/>
      <c r="P671" s="229"/>
      <c r="Q671" s="229"/>
      <c r="R671" s="229"/>
      <c r="S671" s="229"/>
      <c r="T671" s="229"/>
      <c r="U671" s="229"/>
      <c r="V671" s="229"/>
      <c r="W671" s="229"/>
      <c r="X671" s="229"/>
      <c r="Y671" s="229"/>
      <c r="Z671" s="229"/>
    </row>
    <row r="672" spans="1:26" ht="25.5" customHeight="1">
      <c r="A672" s="229"/>
      <c r="B672" s="233"/>
      <c r="C672" s="233"/>
      <c r="D672" s="233"/>
      <c r="E672" s="229"/>
      <c r="F672" s="229"/>
      <c r="G672" s="229"/>
      <c r="H672" s="229"/>
      <c r="I672" s="233"/>
      <c r="J672" s="229"/>
      <c r="K672" s="229"/>
      <c r="L672" s="229"/>
      <c r="M672" s="229"/>
      <c r="N672" s="229"/>
      <c r="O672" s="229"/>
      <c r="P672" s="229"/>
      <c r="Q672" s="229"/>
      <c r="R672" s="229"/>
      <c r="S672" s="229"/>
      <c r="T672" s="229"/>
      <c r="U672" s="229"/>
      <c r="V672" s="229"/>
      <c r="W672" s="229"/>
      <c r="X672" s="229"/>
      <c r="Y672" s="229"/>
      <c r="Z672" s="229"/>
    </row>
    <row r="673" spans="1:26" ht="25.5" customHeight="1">
      <c r="A673" s="229"/>
      <c r="B673" s="233"/>
      <c r="C673" s="233"/>
      <c r="D673" s="233"/>
      <c r="E673" s="229"/>
      <c r="F673" s="229"/>
      <c r="G673" s="229"/>
      <c r="H673" s="229"/>
      <c r="I673" s="233"/>
      <c r="J673" s="229"/>
      <c r="K673" s="229"/>
      <c r="L673" s="229"/>
      <c r="M673" s="229"/>
      <c r="N673" s="229"/>
      <c r="O673" s="229"/>
      <c r="P673" s="229"/>
      <c r="Q673" s="229"/>
      <c r="R673" s="229"/>
      <c r="S673" s="229"/>
      <c r="T673" s="229"/>
      <c r="U673" s="229"/>
      <c r="V673" s="229"/>
      <c r="W673" s="229"/>
      <c r="X673" s="229"/>
      <c r="Y673" s="229"/>
      <c r="Z673" s="229"/>
    </row>
    <row r="674" spans="1:26" ht="25.5" customHeight="1">
      <c r="A674" s="229"/>
      <c r="B674" s="233"/>
      <c r="C674" s="233"/>
      <c r="D674" s="233"/>
      <c r="E674" s="229"/>
      <c r="F674" s="229"/>
      <c r="G674" s="229"/>
      <c r="H674" s="229"/>
      <c r="I674" s="233"/>
      <c r="J674" s="229"/>
      <c r="K674" s="229"/>
      <c r="L674" s="229"/>
      <c r="M674" s="229"/>
      <c r="N674" s="229"/>
      <c r="O674" s="229"/>
      <c r="P674" s="229"/>
      <c r="Q674" s="229"/>
      <c r="R674" s="229"/>
      <c r="S674" s="229"/>
      <c r="T674" s="229"/>
      <c r="U674" s="229"/>
      <c r="V674" s="229"/>
      <c r="W674" s="229"/>
      <c r="X674" s="229"/>
      <c r="Y674" s="229"/>
      <c r="Z674" s="229"/>
    </row>
    <row r="675" spans="1:26" ht="25.5" customHeight="1">
      <c r="A675" s="229"/>
      <c r="B675" s="233"/>
      <c r="C675" s="233"/>
      <c r="D675" s="233"/>
      <c r="E675" s="229"/>
      <c r="F675" s="229"/>
      <c r="G675" s="229"/>
      <c r="H675" s="229"/>
      <c r="I675" s="233"/>
      <c r="J675" s="229"/>
      <c r="K675" s="229"/>
      <c r="L675" s="229"/>
      <c r="M675" s="229"/>
      <c r="N675" s="229"/>
      <c r="O675" s="229"/>
      <c r="P675" s="229"/>
      <c r="Q675" s="229"/>
      <c r="R675" s="229"/>
      <c r="S675" s="229"/>
      <c r="T675" s="229"/>
      <c r="U675" s="229"/>
      <c r="V675" s="229"/>
      <c r="W675" s="229"/>
      <c r="X675" s="229"/>
      <c r="Y675" s="229"/>
      <c r="Z675" s="229"/>
    </row>
    <row r="676" spans="1:26" ht="25.5" customHeight="1">
      <c r="A676" s="229"/>
      <c r="B676" s="233"/>
      <c r="C676" s="233"/>
      <c r="D676" s="233"/>
      <c r="E676" s="229"/>
      <c r="F676" s="229"/>
      <c r="G676" s="229"/>
      <c r="H676" s="229"/>
      <c r="I676" s="233"/>
      <c r="J676" s="229"/>
      <c r="K676" s="229"/>
      <c r="L676" s="229"/>
      <c r="M676" s="229"/>
      <c r="N676" s="229"/>
      <c r="O676" s="229"/>
      <c r="P676" s="229"/>
      <c r="Q676" s="229"/>
      <c r="R676" s="229"/>
      <c r="S676" s="229"/>
      <c r="T676" s="229"/>
      <c r="U676" s="229"/>
      <c r="V676" s="229"/>
      <c r="W676" s="229"/>
      <c r="X676" s="229"/>
      <c r="Y676" s="229"/>
      <c r="Z676" s="229"/>
    </row>
    <row r="677" spans="1:26" ht="25.5" customHeight="1">
      <c r="A677" s="229"/>
      <c r="B677" s="233"/>
      <c r="C677" s="233"/>
      <c r="D677" s="233"/>
      <c r="E677" s="229"/>
      <c r="F677" s="229"/>
      <c r="G677" s="229"/>
      <c r="H677" s="229"/>
      <c r="I677" s="233"/>
      <c r="J677" s="229"/>
      <c r="K677" s="229"/>
      <c r="L677" s="229"/>
      <c r="M677" s="229"/>
      <c r="N677" s="229"/>
      <c r="O677" s="229"/>
      <c r="P677" s="229"/>
      <c r="Q677" s="229"/>
      <c r="R677" s="229"/>
      <c r="S677" s="229"/>
      <c r="T677" s="229"/>
      <c r="U677" s="229"/>
      <c r="V677" s="229"/>
      <c r="W677" s="229"/>
      <c r="X677" s="229"/>
      <c r="Y677" s="229"/>
      <c r="Z677" s="229"/>
    </row>
    <row r="678" spans="1:26" ht="25.5" customHeight="1">
      <c r="A678" s="229"/>
      <c r="B678" s="233"/>
      <c r="C678" s="233"/>
      <c r="D678" s="233"/>
      <c r="E678" s="229"/>
      <c r="F678" s="229"/>
      <c r="G678" s="229"/>
      <c r="H678" s="229"/>
      <c r="I678" s="233"/>
      <c r="J678" s="229"/>
      <c r="K678" s="229"/>
      <c r="L678" s="229"/>
      <c r="M678" s="229"/>
      <c r="N678" s="229"/>
      <c r="O678" s="229"/>
      <c r="P678" s="229"/>
      <c r="Q678" s="229"/>
      <c r="R678" s="229"/>
      <c r="S678" s="229"/>
      <c r="T678" s="229"/>
      <c r="U678" s="229"/>
      <c r="V678" s="229"/>
      <c r="W678" s="229"/>
      <c r="X678" s="229"/>
      <c r="Y678" s="229"/>
      <c r="Z678" s="229"/>
    </row>
    <row r="679" spans="1:26" ht="25.5" customHeight="1">
      <c r="A679" s="229"/>
      <c r="B679" s="233"/>
      <c r="C679" s="233"/>
      <c r="D679" s="233"/>
      <c r="E679" s="229"/>
      <c r="F679" s="229"/>
      <c r="G679" s="229"/>
      <c r="H679" s="229"/>
      <c r="I679" s="233"/>
      <c r="J679" s="229"/>
      <c r="K679" s="229"/>
      <c r="L679" s="229"/>
      <c r="M679" s="229"/>
      <c r="N679" s="229"/>
      <c r="O679" s="229"/>
      <c r="P679" s="229"/>
      <c r="Q679" s="229"/>
      <c r="R679" s="229"/>
      <c r="S679" s="229"/>
      <c r="T679" s="229"/>
      <c r="U679" s="229"/>
      <c r="V679" s="229"/>
      <c r="W679" s="229"/>
      <c r="X679" s="229"/>
      <c r="Y679" s="229"/>
      <c r="Z679" s="229"/>
    </row>
    <row r="680" spans="1:26" ht="25.5" customHeight="1">
      <c r="A680" s="229"/>
      <c r="B680" s="233"/>
      <c r="C680" s="233"/>
      <c r="D680" s="233"/>
      <c r="E680" s="229"/>
      <c r="F680" s="229"/>
      <c r="G680" s="229"/>
      <c r="H680" s="229"/>
      <c r="I680" s="233"/>
      <c r="J680" s="229"/>
      <c r="K680" s="229"/>
      <c r="L680" s="229"/>
      <c r="M680" s="229"/>
      <c r="N680" s="229"/>
      <c r="O680" s="229"/>
      <c r="P680" s="229"/>
      <c r="Q680" s="229"/>
      <c r="R680" s="229"/>
      <c r="S680" s="229"/>
      <c r="T680" s="229"/>
      <c r="U680" s="229"/>
      <c r="V680" s="229"/>
      <c r="W680" s="229"/>
      <c r="X680" s="229"/>
      <c r="Y680" s="229"/>
      <c r="Z680" s="229"/>
    </row>
    <row r="681" spans="1:26" ht="25.5" customHeight="1">
      <c r="A681" s="229"/>
      <c r="B681" s="233"/>
      <c r="C681" s="233"/>
      <c r="D681" s="233"/>
      <c r="E681" s="229"/>
      <c r="F681" s="229"/>
      <c r="G681" s="229"/>
      <c r="H681" s="229"/>
      <c r="I681" s="233"/>
      <c r="J681" s="229"/>
      <c r="K681" s="229"/>
      <c r="L681" s="229"/>
      <c r="M681" s="229"/>
      <c r="N681" s="229"/>
      <c r="O681" s="229"/>
      <c r="P681" s="229"/>
      <c r="Q681" s="229"/>
      <c r="R681" s="229"/>
      <c r="S681" s="229"/>
      <c r="T681" s="229"/>
      <c r="U681" s="229"/>
      <c r="V681" s="229"/>
      <c r="W681" s="229"/>
      <c r="X681" s="229"/>
      <c r="Y681" s="229"/>
      <c r="Z681" s="229"/>
    </row>
    <row r="682" spans="1:26" ht="25.5" customHeight="1">
      <c r="A682" s="229"/>
      <c r="B682" s="233"/>
      <c r="C682" s="233"/>
      <c r="D682" s="233"/>
      <c r="E682" s="229"/>
      <c r="F682" s="229"/>
      <c r="G682" s="229"/>
      <c r="H682" s="229"/>
      <c r="I682" s="233"/>
      <c r="J682" s="229"/>
      <c r="K682" s="229"/>
      <c r="L682" s="229"/>
      <c r="M682" s="229"/>
      <c r="N682" s="229"/>
      <c r="O682" s="229"/>
      <c r="P682" s="229"/>
      <c r="Q682" s="229"/>
      <c r="R682" s="229"/>
      <c r="S682" s="229"/>
      <c r="T682" s="229"/>
      <c r="U682" s="229"/>
      <c r="V682" s="229"/>
      <c r="W682" s="229"/>
      <c r="X682" s="229"/>
      <c r="Y682" s="229"/>
      <c r="Z682" s="229"/>
    </row>
    <row r="683" spans="1:26" ht="25.5" customHeight="1">
      <c r="A683" s="229"/>
      <c r="B683" s="233"/>
      <c r="C683" s="233"/>
      <c r="D683" s="233"/>
      <c r="E683" s="229"/>
      <c r="F683" s="229"/>
      <c r="G683" s="229"/>
      <c r="H683" s="229"/>
      <c r="I683" s="233"/>
      <c r="J683" s="229"/>
      <c r="K683" s="229"/>
      <c r="L683" s="229"/>
      <c r="M683" s="229"/>
      <c r="N683" s="229"/>
      <c r="O683" s="229"/>
      <c r="P683" s="229"/>
      <c r="Q683" s="229"/>
      <c r="R683" s="229"/>
      <c r="S683" s="229"/>
      <c r="T683" s="229"/>
      <c r="U683" s="229"/>
      <c r="V683" s="229"/>
      <c r="W683" s="229"/>
      <c r="X683" s="229"/>
      <c r="Y683" s="229"/>
      <c r="Z683" s="229"/>
    </row>
    <row r="684" spans="1:26" ht="25.5" customHeight="1">
      <c r="A684" s="229"/>
      <c r="B684" s="233"/>
      <c r="C684" s="233"/>
      <c r="D684" s="233"/>
      <c r="E684" s="229"/>
      <c r="F684" s="229"/>
      <c r="G684" s="229"/>
      <c r="H684" s="229"/>
      <c r="I684" s="233"/>
      <c r="J684" s="229"/>
      <c r="K684" s="229"/>
      <c r="L684" s="229"/>
      <c r="M684" s="229"/>
      <c r="N684" s="229"/>
      <c r="O684" s="229"/>
      <c r="P684" s="229"/>
      <c r="Q684" s="229"/>
      <c r="R684" s="229"/>
      <c r="S684" s="229"/>
      <c r="T684" s="229"/>
      <c r="U684" s="229"/>
      <c r="V684" s="229"/>
      <c r="W684" s="229"/>
      <c r="X684" s="229"/>
      <c r="Y684" s="229"/>
      <c r="Z684" s="229"/>
    </row>
    <row r="685" spans="1:26" ht="25.5" customHeight="1">
      <c r="A685" s="229"/>
      <c r="B685" s="233"/>
      <c r="C685" s="233"/>
      <c r="D685" s="233"/>
      <c r="E685" s="229"/>
      <c r="F685" s="229"/>
      <c r="G685" s="229"/>
      <c r="H685" s="229"/>
      <c r="I685" s="233"/>
      <c r="J685" s="229"/>
      <c r="K685" s="229"/>
      <c r="L685" s="229"/>
      <c r="M685" s="229"/>
      <c r="N685" s="229"/>
      <c r="O685" s="229"/>
      <c r="P685" s="229"/>
      <c r="Q685" s="229"/>
      <c r="R685" s="229"/>
      <c r="S685" s="229"/>
      <c r="T685" s="229"/>
      <c r="U685" s="229"/>
      <c r="V685" s="229"/>
      <c r="W685" s="229"/>
      <c r="X685" s="229"/>
      <c r="Y685" s="229"/>
      <c r="Z685" s="229"/>
    </row>
    <row r="686" spans="1:26" ht="25.5" customHeight="1">
      <c r="A686" s="229"/>
      <c r="B686" s="233"/>
      <c r="C686" s="233"/>
      <c r="D686" s="233"/>
      <c r="E686" s="229"/>
      <c r="F686" s="229"/>
      <c r="G686" s="229"/>
      <c r="H686" s="229"/>
      <c r="I686" s="233"/>
      <c r="J686" s="229"/>
      <c r="K686" s="229"/>
      <c r="L686" s="229"/>
      <c r="M686" s="229"/>
      <c r="N686" s="229"/>
      <c r="O686" s="229"/>
      <c r="P686" s="229"/>
      <c r="Q686" s="229"/>
      <c r="R686" s="229"/>
      <c r="S686" s="229"/>
      <c r="T686" s="229"/>
      <c r="U686" s="229"/>
      <c r="V686" s="229"/>
      <c r="W686" s="229"/>
      <c r="X686" s="229"/>
      <c r="Y686" s="229"/>
      <c r="Z686" s="229"/>
    </row>
    <row r="687" spans="1:26" ht="25.5" customHeight="1">
      <c r="A687" s="229"/>
      <c r="B687" s="233"/>
      <c r="C687" s="233"/>
      <c r="D687" s="233"/>
      <c r="E687" s="229"/>
      <c r="F687" s="229"/>
      <c r="G687" s="229"/>
      <c r="H687" s="229"/>
      <c r="I687" s="233"/>
      <c r="J687" s="229"/>
      <c r="K687" s="229"/>
      <c r="L687" s="229"/>
      <c r="M687" s="229"/>
      <c r="N687" s="229"/>
      <c r="O687" s="229"/>
      <c r="P687" s="229"/>
      <c r="Q687" s="229"/>
      <c r="R687" s="229"/>
      <c r="S687" s="229"/>
      <c r="T687" s="229"/>
      <c r="U687" s="229"/>
      <c r="V687" s="229"/>
      <c r="W687" s="229"/>
      <c r="X687" s="229"/>
      <c r="Y687" s="229"/>
      <c r="Z687" s="229"/>
    </row>
    <row r="688" spans="1:26" ht="25.5" customHeight="1">
      <c r="A688" s="229"/>
      <c r="B688" s="233"/>
      <c r="C688" s="233"/>
      <c r="D688" s="233"/>
      <c r="E688" s="229"/>
      <c r="F688" s="229"/>
      <c r="G688" s="229"/>
      <c r="H688" s="229"/>
      <c r="I688" s="233"/>
      <c r="J688" s="229"/>
      <c r="K688" s="229"/>
      <c r="L688" s="229"/>
      <c r="M688" s="229"/>
      <c r="N688" s="229"/>
      <c r="O688" s="229"/>
      <c r="P688" s="229"/>
      <c r="Q688" s="229"/>
      <c r="R688" s="229"/>
      <c r="S688" s="229"/>
      <c r="T688" s="229"/>
      <c r="U688" s="229"/>
      <c r="V688" s="229"/>
      <c r="W688" s="229"/>
      <c r="X688" s="229"/>
      <c r="Y688" s="229"/>
      <c r="Z688" s="229"/>
    </row>
    <row r="689" spans="1:26" ht="25.5" customHeight="1">
      <c r="A689" s="229"/>
      <c r="B689" s="233"/>
      <c r="C689" s="233"/>
      <c r="D689" s="233"/>
      <c r="E689" s="229"/>
      <c r="F689" s="229"/>
      <c r="G689" s="229"/>
      <c r="H689" s="229"/>
      <c r="I689" s="233"/>
      <c r="J689" s="229"/>
      <c r="K689" s="229"/>
      <c r="L689" s="229"/>
      <c r="M689" s="229"/>
      <c r="N689" s="229"/>
      <c r="O689" s="229"/>
      <c r="P689" s="229"/>
      <c r="Q689" s="229"/>
      <c r="R689" s="229"/>
      <c r="S689" s="229"/>
      <c r="T689" s="229"/>
      <c r="U689" s="229"/>
      <c r="V689" s="229"/>
      <c r="W689" s="229"/>
      <c r="X689" s="229"/>
      <c r="Y689" s="229"/>
      <c r="Z689" s="229"/>
    </row>
    <row r="690" spans="1:26" ht="25.5" customHeight="1">
      <c r="A690" s="229"/>
      <c r="B690" s="233"/>
      <c r="C690" s="233"/>
      <c r="D690" s="233"/>
      <c r="E690" s="229"/>
      <c r="F690" s="229"/>
      <c r="G690" s="229"/>
      <c r="H690" s="229"/>
      <c r="I690" s="233"/>
      <c r="J690" s="229"/>
      <c r="K690" s="229"/>
      <c r="L690" s="229"/>
      <c r="M690" s="229"/>
      <c r="N690" s="229"/>
      <c r="O690" s="229"/>
      <c r="P690" s="229"/>
      <c r="Q690" s="229"/>
      <c r="R690" s="229"/>
      <c r="S690" s="229"/>
      <c r="T690" s="229"/>
      <c r="U690" s="229"/>
      <c r="V690" s="229"/>
      <c r="W690" s="229"/>
      <c r="X690" s="229"/>
      <c r="Y690" s="229"/>
      <c r="Z690" s="229"/>
    </row>
    <row r="691" spans="1:26" ht="25.5" customHeight="1">
      <c r="A691" s="229"/>
      <c r="B691" s="233"/>
      <c r="C691" s="233"/>
      <c r="D691" s="233"/>
      <c r="E691" s="229"/>
      <c r="F691" s="229"/>
      <c r="G691" s="229"/>
      <c r="H691" s="229"/>
      <c r="I691" s="233"/>
      <c r="J691" s="229"/>
      <c r="K691" s="229"/>
      <c r="L691" s="229"/>
      <c r="M691" s="229"/>
      <c r="N691" s="229"/>
      <c r="O691" s="229"/>
      <c r="P691" s="229"/>
      <c r="Q691" s="229"/>
      <c r="R691" s="229"/>
      <c r="S691" s="229"/>
      <c r="T691" s="229"/>
      <c r="U691" s="229"/>
      <c r="V691" s="229"/>
      <c r="W691" s="229"/>
      <c r="X691" s="229"/>
      <c r="Y691" s="229"/>
      <c r="Z691" s="229"/>
    </row>
    <row r="692" spans="1:26" ht="25.5" customHeight="1">
      <c r="A692" s="229"/>
      <c r="B692" s="233"/>
      <c r="C692" s="233"/>
      <c r="D692" s="233"/>
      <c r="E692" s="229"/>
      <c r="F692" s="229"/>
      <c r="G692" s="229"/>
      <c r="H692" s="229"/>
      <c r="I692" s="233"/>
      <c r="J692" s="229"/>
      <c r="K692" s="229"/>
      <c r="L692" s="229"/>
      <c r="M692" s="229"/>
      <c r="N692" s="229"/>
      <c r="O692" s="229"/>
      <c r="P692" s="229"/>
      <c r="Q692" s="229"/>
      <c r="R692" s="229"/>
      <c r="S692" s="229"/>
      <c r="T692" s="229"/>
      <c r="U692" s="229"/>
      <c r="V692" s="229"/>
      <c r="W692" s="229"/>
      <c r="X692" s="229"/>
      <c r="Y692" s="229"/>
      <c r="Z692" s="229"/>
    </row>
    <row r="693" spans="1:26" ht="25.5" customHeight="1">
      <c r="A693" s="229"/>
      <c r="B693" s="233"/>
      <c r="C693" s="233"/>
      <c r="D693" s="233"/>
      <c r="E693" s="229"/>
      <c r="F693" s="229"/>
      <c r="G693" s="229"/>
      <c r="H693" s="229"/>
      <c r="I693" s="233"/>
      <c r="J693" s="229"/>
      <c r="K693" s="229"/>
      <c r="L693" s="229"/>
      <c r="M693" s="229"/>
      <c r="N693" s="229"/>
      <c r="O693" s="229"/>
      <c r="P693" s="229"/>
      <c r="Q693" s="229"/>
      <c r="R693" s="229"/>
      <c r="S693" s="229"/>
      <c r="T693" s="229"/>
      <c r="U693" s="229"/>
      <c r="V693" s="229"/>
      <c r="W693" s="229"/>
      <c r="X693" s="229"/>
      <c r="Y693" s="229"/>
      <c r="Z693" s="229"/>
    </row>
    <row r="694" spans="1:26" ht="25.5" customHeight="1">
      <c r="A694" s="229"/>
      <c r="B694" s="233"/>
      <c r="C694" s="233"/>
      <c r="D694" s="233"/>
      <c r="E694" s="229"/>
      <c r="F694" s="229"/>
      <c r="G694" s="229"/>
      <c r="H694" s="229"/>
      <c r="I694" s="233"/>
      <c r="J694" s="229"/>
      <c r="K694" s="229"/>
      <c r="L694" s="229"/>
      <c r="M694" s="229"/>
      <c r="N694" s="229"/>
      <c r="O694" s="229"/>
      <c r="P694" s="229"/>
      <c r="Q694" s="229"/>
      <c r="R694" s="229"/>
      <c r="S694" s="229"/>
      <c r="T694" s="229"/>
      <c r="U694" s="229"/>
      <c r="V694" s="229"/>
      <c r="W694" s="229"/>
      <c r="X694" s="229"/>
      <c r="Y694" s="229"/>
      <c r="Z694" s="229"/>
    </row>
    <row r="695" spans="1:26" ht="25.5" customHeight="1">
      <c r="A695" s="229"/>
      <c r="B695" s="233"/>
      <c r="C695" s="233"/>
      <c r="D695" s="233"/>
      <c r="E695" s="229"/>
      <c r="F695" s="229"/>
      <c r="G695" s="229"/>
      <c r="H695" s="229"/>
      <c r="I695" s="233"/>
      <c r="J695" s="229"/>
      <c r="K695" s="229"/>
      <c r="L695" s="229"/>
      <c r="M695" s="229"/>
      <c r="N695" s="229"/>
      <c r="O695" s="229"/>
      <c r="P695" s="229"/>
      <c r="Q695" s="229"/>
      <c r="R695" s="229"/>
      <c r="S695" s="229"/>
      <c r="T695" s="229"/>
      <c r="U695" s="229"/>
      <c r="V695" s="229"/>
      <c r="W695" s="229"/>
      <c r="X695" s="229"/>
      <c r="Y695" s="229"/>
      <c r="Z695" s="229"/>
    </row>
    <row r="696" spans="1:26" ht="25.5" customHeight="1">
      <c r="A696" s="229"/>
      <c r="B696" s="233"/>
      <c r="C696" s="233"/>
      <c r="D696" s="233"/>
      <c r="E696" s="229"/>
      <c r="F696" s="229"/>
      <c r="G696" s="229"/>
      <c r="H696" s="229"/>
      <c r="I696" s="233"/>
      <c r="J696" s="229"/>
      <c r="K696" s="229"/>
      <c r="L696" s="229"/>
      <c r="M696" s="229"/>
      <c r="N696" s="229"/>
      <c r="O696" s="229"/>
      <c r="P696" s="229"/>
      <c r="Q696" s="229"/>
      <c r="R696" s="229"/>
      <c r="S696" s="229"/>
      <c r="T696" s="229"/>
      <c r="U696" s="229"/>
      <c r="V696" s="229"/>
      <c r="W696" s="229"/>
      <c r="X696" s="229"/>
      <c r="Y696" s="229"/>
      <c r="Z696" s="229"/>
    </row>
    <row r="697" spans="1:26" ht="25.5" customHeight="1">
      <c r="A697" s="229"/>
      <c r="B697" s="233"/>
      <c r="C697" s="233"/>
      <c r="D697" s="233"/>
      <c r="E697" s="229"/>
      <c r="F697" s="229"/>
      <c r="G697" s="229"/>
      <c r="H697" s="229"/>
      <c r="I697" s="233"/>
      <c r="J697" s="229"/>
      <c r="K697" s="229"/>
      <c r="L697" s="229"/>
      <c r="M697" s="229"/>
      <c r="N697" s="229"/>
      <c r="O697" s="229"/>
      <c r="P697" s="229"/>
      <c r="Q697" s="229"/>
      <c r="R697" s="229"/>
      <c r="S697" s="229"/>
      <c r="T697" s="229"/>
      <c r="U697" s="229"/>
      <c r="V697" s="229"/>
      <c r="W697" s="229"/>
      <c r="X697" s="229"/>
      <c r="Y697" s="229"/>
      <c r="Z697" s="229"/>
    </row>
    <row r="698" spans="1:26" ht="25.5" customHeight="1">
      <c r="A698" s="229"/>
      <c r="B698" s="233"/>
      <c r="C698" s="233"/>
      <c r="D698" s="233"/>
      <c r="E698" s="229"/>
      <c r="F698" s="229"/>
      <c r="G698" s="229"/>
      <c r="H698" s="229"/>
      <c r="I698" s="233"/>
      <c r="J698" s="229"/>
      <c r="K698" s="229"/>
      <c r="L698" s="229"/>
      <c r="M698" s="229"/>
      <c r="N698" s="229"/>
      <c r="O698" s="229"/>
      <c r="P698" s="229"/>
      <c r="Q698" s="229"/>
      <c r="R698" s="229"/>
      <c r="S698" s="229"/>
      <c r="T698" s="229"/>
      <c r="U698" s="229"/>
      <c r="V698" s="229"/>
      <c r="W698" s="229"/>
      <c r="X698" s="229"/>
      <c r="Y698" s="229"/>
      <c r="Z698" s="229"/>
    </row>
    <row r="699" spans="1:26" ht="25.5" customHeight="1">
      <c r="A699" s="229"/>
      <c r="B699" s="233"/>
      <c r="C699" s="233"/>
      <c r="D699" s="233"/>
      <c r="E699" s="229"/>
      <c r="F699" s="229"/>
      <c r="G699" s="229"/>
      <c r="H699" s="229"/>
      <c r="I699" s="233"/>
      <c r="J699" s="229"/>
      <c r="K699" s="229"/>
      <c r="L699" s="229"/>
      <c r="M699" s="229"/>
      <c r="N699" s="229"/>
      <c r="O699" s="229"/>
      <c r="P699" s="229"/>
      <c r="Q699" s="229"/>
      <c r="R699" s="229"/>
      <c r="S699" s="229"/>
      <c r="T699" s="229"/>
      <c r="U699" s="229"/>
      <c r="V699" s="229"/>
      <c r="W699" s="229"/>
      <c r="X699" s="229"/>
      <c r="Y699" s="229"/>
      <c r="Z699" s="229"/>
    </row>
    <row r="700" spans="1:26" ht="25.5" customHeight="1">
      <c r="A700" s="229"/>
      <c r="B700" s="233"/>
      <c r="C700" s="233"/>
      <c r="D700" s="233"/>
      <c r="E700" s="229"/>
      <c r="F700" s="229"/>
      <c r="G700" s="229"/>
      <c r="H700" s="229"/>
      <c r="I700" s="233"/>
      <c r="J700" s="229"/>
      <c r="K700" s="229"/>
      <c r="L700" s="229"/>
      <c r="M700" s="229"/>
      <c r="N700" s="229"/>
      <c r="O700" s="229"/>
      <c r="P700" s="229"/>
      <c r="Q700" s="229"/>
      <c r="R700" s="229"/>
      <c r="S700" s="229"/>
      <c r="T700" s="229"/>
      <c r="U700" s="229"/>
      <c r="V700" s="229"/>
      <c r="W700" s="229"/>
      <c r="X700" s="229"/>
      <c r="Y700" s="229"/>
      <c r="Z700" s="229"/>
    </row>
    <row r="701" spans="1:26" ht="25.5" customHeight="1">
      <c r="A701" s="229"/>
      <c r="B701" s="233"/>
      <c r="C701" s="233"/>
      <c r="D701" s="233"/>
      <c r="E701" s="229"/>
      <c r="F701" s="229"/>
      <c r="G701" s="229"/>
      <c r="H701" s="229"/>
      <c r="I701" s="233"/>
      <c r="J701" s="229"/>
      <c r="K701" s="229"/>
      <c r="L701" s="229"/>
      <c r="M701" s="229"/>
      <c r="N701" s="229"/>
      <c r="O701" s="229"/>
      <c r="P701" s="229"/>
      <c r="Q701" s="229"/>
      <c r="R701" s="229"/>
      <c r="S701" s="229"/>
      <c r="T701" s="229"/>
      <c r="U701" s="229"/>
      <c r="V701" s="229"/>
      <c r="W701" s="229"/>
      <c r="X701" s="229"/>
      <c r="Y701" s="229"/>
      <c r="Z701" s="229"/>
    </row>
    <row r="702" spans="1:26" ht="25.5" customHeight="1">
      <c r="A702" s="229"/>
      <c r="B702" s="233"/>
      <c r="C702" s="233"/>
      <c r="D702" s="233"/>
      <c r="E702" s="229"/>
      <c r="F702" s="229"/>
      <c r="G702" s="229"/>
      <c r="H702" s="229"/>
      <c r="I702" s="233"/>
      <c r="J702" s="229"/>
      <c r="K702" s="229"/>
      <c r="L702" s="229"/>
      <c r="M702" s="229"/>
      <c r="N702" s="229"/>
      <c r="O702" s="229"/>
      <c r="P702" s="229"/>
      <c r="Q702" s="229"/>
      <c r="R702" s="229"/>
      <c r="S702" s="229"/>
      <c r="T702" s="229"/>
      <c r="U702" s="229"/>
      <c r="V702" s="229"/>
      <c r="W702" s="229"/>
      <c r="X702" s="229"/>
      <c r="Y702" s="229"/>
      <c r="Z702" s="229"/>
    </row>
    <row r="703" spans="1:26" ht="25.5" customHeight="1">
      <c r="A703" s="229"/>
      <c r="B703" s="233"/>
      <c r="C703" s="233"/>
      <c r="D703" s="233"/>
      <c r="E703" s="229"/>
      <c r="F703" s="229"/>
      <c r="G703" s="229"/>
      <c r="H703" s="229"/>
      <c r="I703" s="233"/>
      <c r="J703" s="229"/>
      <c r="K703" s="229"/>
      <c r="L703" s="229"/>
      <c r="M703" s="229"/>
      <c r="N703" s="229"/>
      <c r="O703" s="229"/>
      <c r="P703" s="229"/>
      <c r="Q703" s="229"/>
      <c r="R703" s="229"/>
      <c r="S703" s="229"/>
      <c r="T703" s="229"/>
      <c r="U703" s="229"/>
      <c r="V703" s="229"/>
      <c r="W703" s="229"/>
      <c r="X703" s="229"/>
      <c r="Y703" s="229"/>
      <c r="Z703" s="229"/>
    </row>
    <row r="704" spans="1:26" ht="25.5" customHeight="1">
      <c r="A704" s="229"/>
      <c r="B704" s="233"/>
      <c r="C704" s="233"/>
      <c r="D704" s="233"/>
      <c r="E704" s="229"/>
      <c r="F704" s="229"/>
      <c r="G704" s="229"/>
      <c r="H704" s="229"/>
      <c r="I704" s="233"/>
      <c r="J704" s="229"/>
      <c r="K704" s="229"/>
      <c r="L704" s="229"/>
      <c r="M704" s="229"/>
      <c r="N704" s="229"/>
      <c r="O704" s="229"/>
      <c r="P704" s="229"/>
      <c r="Q704" s="229"/>
      <c r="R704" s="229"/>
      <c r="S704" s="229"/>
      <c r="T704" s="229"/>
      <c r="U704" s="229"/>
      <c r="V704" s="229"/>
      <c r="W704" s="229"/>
      <c r="X704" s="229"/>
      <c r="Y704" s="229"/>
      <c r="Z704" s="229"/>
    </row>
    <row r="705" spans="1:26" ht="25.5" customHeight="1">
      <c r="A705" s="229"/>
      <c r="B705" s="233"/>
      <c r="C705" s="233"/>
      <c r="D705" s="233"/>
      <c r="E705" s="229"/>
      <c r="F705" s="229"/>
      <c r="G705" s="229"/>
      <c r="H705" s="229"/>
      <c r="I705" s="233"/>
      <c r="J705" s="229"/>
      <c r="K705" s="229"/>
      <c r="L705" s="229"/>
      <c r="M705" s="229"/>
      <c r="N705" s="229"/>
      <c r="O705" s="229"/>
      <c r="P705" s="229"/>
      <c r="Q705" s="229"/>
      <c r="R705" s="229"/>
      <c r="S705" s="229"/>
      <c r="T705" s="229"/>
      <c r="U705" s="229"/>
      <c r="V705" s="229"/>
      <c r="W705" s="229"/>
      <c r="X705" s="229"/>
      <c r="Y705" s="229"/>
      <c r="Z705" s="229"/>
    </row>
    <row r="706" spans="1:26" ht="25.5" customHeight="1">
      <c r="A706" s="229"/>
      <c r="B706" s="233"/>
      <c r="C706" s="233"/>
      <c r="D706" s="233"/>
      <c r="E706" s="229"/>
      <c r="F706" s="229"/>
      <c r="G706" s="229"/>
      <c r="H706" s="229"/>
      <c r="I706" s="233"/>
      <c r="J706" s="229"/>
      <c r="K706" s="229"/>
      <c r="L706" s="229"/>
      <c r="M706" s="229"/>
      <c r="N706" s="229"/>
      <c r="O706" s="229"/>
      <c r="P706" s="229"/>
      <c r="Q706" s="229"/>
      <c r="R706" s="229"/>
      <c r="S706" s="229"/>
      <c r="T706" s="229"/>
      <c r="U706" s="229"/>
      <c r="V706" s="229"/>
      <c r="W706" s="229"/>
      <c r="X706" s="229"/>
      <c r="Y706" s="229"/>
      <c r="Z706" s="229"/>
    </row>
    <row r="707" spans="1:26" ht="25.5" customHeight="1">
      <c r="A707" s="229"/>
      <c r="B707" s="233"/>
      <c r="C707" s="233"/>
      <c r="D707" s="233"/>
      <c r="E707" s="229"/>
      <c r="F707" s="229"/>
      <c r="G707" s="229"/>
      <c r="H707" s="229"/>
      <c r="I707" s="233"/>
      <c r="J707" s="229"/>
      <c r="K707" s="229"/>
      <c r="L707" s="229"/>
      <c r="M707" s="229"/>
      <c r="N707" s="229"/>
      <c r="O707" s="229"/>
      <c r="P707" s="229"/>
      <c r="Q707" s="229"/>
      <c r="R707" s="229"/>
      <c r="S707" s="229"/>
      <c r="T707" s="229"/>
      <c r="U707" s="229"/>
      <c r="V707" s="229"/>
      <c r="W707" s="229"/>
      <c r="X707" s="229"/>
      <c r="Y707" s="229"/>
      <c r="Z707" s="229"/>
    </row>
    <row r="708" spans="1:26" ht="25.5" customHeight="1">
      <c r="A708" s="229"/>
      <c r="B708" s="233"/>
      <c r="C708" s="233"/>
      <c r="D708" s="233"/>
      <c r="E708" s="229"/>
      <c r="F708" s="229"/>
      <c r="G708" s="229"/>
      <c r="H708" s="229"/>
      <c r="I708" s="233"/>
      <c r="J708" s="229"/>
      <c r="K708" s="229"/>
      <c r="L708" s="229"/>
      <c r="M708" s="229"/>
      <c r="N708" s="229"/>
      <c r="O708" s="229"/>
      <c r="P708" s="229"/>
      <c r="Q708" s="229"/>
      <c r="R708" s="229"/>
      <c r="S708" s="229"/>
      <c r="T708" s="229"/>
      <c r="U708" s="229"/>
      <c r="V708" s="229"/>
      <c r="W708" s="229"/>
      <c r="X708" s="229"/>
      <c r="Y708" s="229"/>
      <c r="Z708" s="229"/>
    </row>
    <row r="709" spans="1:26" ht="25.5" customHeight="1">
      <c r="A709" s="229"/>
      <c r="B709" s="233"/>
      <c r="C709" s="233"/>
      <c r="D709" s="233"/>
      <c r="E709" s="229"/>
      <c r="F709" s="229"/>
      <c r="G709" s="229"/>
      <c r="H709" s="229"/>
      <c r="I709" s="233"/>
      <c r="J709" s="229"/>
      <c r="K709" s="229"/>
      <c r="L709" s="229"/>
      <c r="M709" s="229"/>
      <c r="N709" s="229"/>
      <c r="O709" s="229"/>
      <c r="P709" s="229"/>
      <c r="Q709" s="229"/>
      <c r="R709" s="229"/>
      <c r="S709" s="229"/>
      <c r="T709" s="229"/>
      <c r="U709" s="229"/>
      <c r="V709" s="229"/>
      <c r="W709" s="229"/>
      <c r="X709" s="229"/>
      <c r="Y709" s="229"/>
      <c r="Z709" s="229"/>
    </row>
    <row r="710" spans="1:26" ht="25.5" customHeight="1">
      <c r="A710" s="229"/>
      <c r="B710" s="233"/>
      <c r="C710" s="233"/>
      <c r="D710" s="233"/>
      <c r="E710" s="229"/>
      <c r="F710" s="229"/>
      <c r="G710" s="229"/>
      <c r="H710" s="229"/>
      <c r="I710" s="233"/>
      <c r="J710" s="229"/>
      <c r="K710" s="229"/>
      <c r="L710" s="229"/>
      <c r="M710" s="229"/>
      <c r="N710" s="229"/>
      <c r="O710" s="229"/>
      <c r="P710" s="229"/>
      <c r="Q710" s="229"/>
      <c r="R710" s="229"/>
      <c r="S710" s="229"/>
      <c r="T710" s="229"/>
      <c r="U710" s="229"/>
      <c r="V710" s="229"/>
      <c r="W710" s="229"/>
      <c r="X710" s="229"/>
      <c r="Y710" s="229"/>
      <c r="Z710" s="229"/>
    </row>
    <row r="711" spans="1:26" ht="25.5" customHeight="1">
      <c r="A711" s="229"/>
      <c r="B711" s="233"/>
      <c r="C711" s="233"/>
      <c r="D711" s="233"/>
      <c r="E711" s="229"/>
      <c r="F711" s="229"/>
      <c r="G711" s="229"/>
      <c r="H711" s="229"/>
      <c r="I711" s="233"/>
      <c r="J711" s="229"/>
      <c r="K711" s="229"/>
      <c r="L711" s="229"/>
      <c r="M711" s="229"/>
      <c r="N711" s="229"/>
      <c r="O711" s="229"/>
      <c r="P711" s="229"/>
      <c r="Q711" s="229"/>
      <c r="R711" s="229"/>
      <c r="S711" s="229"/>
      <c r="T711" s="229"/>
      <c r="U711" s="229"/>
      <c r="V711" s="229"/>
      <c r="W711" s="229"/>
      <c r="X711" s="229"/>
      <c r="Y711" s="229"/>
      <c r="Z711" s="229"/>
    </row>
    <row r="712" spans="1:26" ht="25.5" customHeight="1">
      <c r="A712" s="229"/>
      <c r="B712" s="233"/>
      <c r="C712" s="233"/>
      <c r="D712" s="233"/>
      <c r="E712" s="229"/>
      <c r="F712" s="229"/>
      <c r="G712" s="229"/>
      <c r="H712" s="229"/>
      <c r="I712" s="233"/>
      <c r="J712" s="229"/>
      <c r="K712" s="229"/>
      <c r="L712" s="229"/>
      <c r="M712" s="229"/>
      <c r="N712" s="229"/>
      <c r="O712" s="229"/>
      <c r="P712" s="229"/>
      <c r="Q712" s="229"/>
      <c r="R712" s="229"/>
      <c r="S712" s="229"/>
      <c r="T712" s="229"/>
      <c r="U712" s="229"/>
      <c r="V712" s="229"/>
      <c r="W712" s="229"/>
      <c r="X712" s="229"/>
      <c r="Y712" s="229"/>
      <c r="Z712" s="229"/>
    </row>
    <row r="713" spans="1:26" ht="25.5" customHeight="1">
      <c r="A713" s="229"/>
      <c r="B713" s="233"/>
      <c r="C713" s="233"/>
      <c r="D713" s="233"/>
      <c r="E713" s="229"/>
      <c r="F713" s="229"/>
      <c r="G713" s="229"/>
      <c r="H713" s="229"/>
      <c r="I713" s="233"/>
      <c r="J713" s="229"/>
      <c r="K713" s="229"/>
      <c r="L713" s="229"/>
      <c r="M713" s="229"/>
      <c r="N713" s="229"/>
      <c r="O713" s="229"/>
      <c r="P713" s="229"/>
      <c r="Q713" s="229"/>
      <c r="R713" s="229"/>
      <c r="S713" s="229"/>
      <c r="T713" s="229"/>
      <c r="U713" s="229"/>
      <c r="V713" s="229"/>
      <c r="W713" s="229"/>
      <c r="X713" s="229"/>
      <c r="Y713" s="229"/>
      <c r="Z713" s="229"/>
    </row>
    <row r="714" spans="1:26" ht="25.5" customHeight="1">
      <c r="A714" s="229"/>
      <c r="B714" s="233"/>
      <c r="C714" s="233"/>
      <c r="D714" s="233"/>
      <c r="E714" s="229"/>
      <c r="F714" s="229"/>
      <c r="G714" s="229"/>
      <c r="H714" s="229"/>
      <c r="I714" s="233"/>
      <c r="J714" s="229"/>
      <c r="K714" s="229"/>
      <c r="L714" s="229"/>
      <c r="M714" s="229"/>
      <c r="N714" s="229"/>
      <c r="O714" s="229"/>
      <c r="P714" s="229"/>
      <c r="Q714" s="229"/>
      <c r="R714" s="229"/>
      <c r="S714" s="229"/>
      <c r="T714" s="229"/>
      <c r="U714" s="229"/>
      <c r="V714" s="229"/>
      <c r="W714" s="229"/>
      <c r="X714" s="229"/>
      <c r="Y714" s="229"/>
      <c r="Z714" s="229"/>
    </row>
    <row r="715" spans="1:26" ht="25.5" customHeight="1">
      <c r="A715" s="229"/>
      <c r="B715" s="233"/>
      <c r="C715" s="233"/>
      <c r="D715" s="233"/>
      <c r="E715" s="229"/>
      <c r="F715" s="229"/>
      <c r="G715" s="229"/>
      <c r="H715" s="229"/>
      <c r="I715" s="233"/>
      <c r="J715" s="229"/>
      <c r="K715" s="229"/>
      <c r="L715" s="229"/>
      <c r="M715" s="229"/>
      <c r="N715" s="229"/>
      <c r="O715" s="229"/>
      <c r="P715" s="229"/>
      <c r="Q715" s="229"/>
      <c r="R715" s="229"/>
      <c r="S715" s="229"/>
      <c r="T715" s="229"/>
      <c r="U715" s="229"/>
      <c r="V715" s="229"/>
      <c r="W715" s="229"/>
      <c r="X715" s="229"/>
      <c r="Y715" s="229"/>
      <c r="Z715" s="229"/>
    </row>
    <row r="716" spans="1:26" ht="25.5" customHeight="1">
      <c r="A716" s="229"/>
      <c r="B716" s="233"/>
      <c r="C716" s="233"/>
      <c r="D716" s="233"/>
      <c r="E716" s="229"/>
      <c r="F716" s="229"/>
      <c r="G716" s="229"/>
      <c r="H716" s="229"/>
      <c r="I716" s="233"/>
      <c r="J716" s="229"/>
      <c r="K716" s="229"/>
      <c r="L716" s="229"/>
      <c r="M716" s="229"/>
      <c r="N716" s="229"/>
      <c r="O716" s="229"/>
      <c r="P716" s="229"/>
      <c r="Q716" s="229"/>
      <c r="R716" s="229"/>
      <c r="S716" s="229"/>
      <c r="T716" s="229"/>
      <c r="U716" s="229"/>
      <c r="V716" s="229"/>
      <c r="W716" s="229"/>
      <c r="X716" s="229"/>
      <c r="Y716" s="229"/>
      <c r="Z716" s="229"/>
    </row>
    <row r="717" spans="1:26" ht="25.5" customHeight="1">
      <c r="A717" s="229"/>
      <c r="B717" s="233"/>
      <c r="C717" s="233"/>
      <c r="D717" s="233"/>
      <c r="E717" s="229"/>
      <c r="F717" s="229"/>
      <c r="G717" s="229"/>
      <c r="H717" s="229"/>
      <c r="I717" s="233"/>
      <c r="J717" s="229"/>
      <c r="K717" s="229"/>
      <c r="L717" s="229"/>
      <c r="M717" s="229"/>
      <c r="N717" s="229"/>
      <c r="O717" s="229"/>
      <c r="P717" s="229"/>
      <c r="Q717" s="229"/>
      <c r="R717" s="229"/>
      <c r="S717" s="229"/>
      <c r="T717" s="229"/>
      <c r="U717" s="229"/>
      <c r="V717" s="229"/>
      <c r="W717" s="229"/>
      <c r="X717" s="229"/>
      <c r="Y717" s="229"/>
      <c r="Z717" s="229"/>
    </row>
    <row r="718" spans="1:26" ht="25.5" customHeight="1">
      <c r="A718" s="229"/>
      <c r="B718" s="233"/>
      <c r="C718" s="233"/>
      <c r="D718" s="233"/>
      <c r="E718" s="229"/>
      <c r="F718" s="229"/>
      <c r="G718" s="229"/>
      <c r="H718" s="229"/>
      <c r="I718" s="233"/>
      <c r="J718" s="229"/>
      <c r="K718" s="229"/>
      <c r="L718" s="229"/>
      <c r="M718" s="229"/>
      <c r="N718" s="229"/>
      <c r="O718" s="229"/>
      <c r="P718" s="229"/>
      <c r="Q718" s="229"/>
      <c r="R718" s="229"/>
      <c r="S718" s="229"/>
      <c r="T718" s="229"/>
      <c r="U718" s="229"/>
      <c r="V718" s="229"/>
      <c r="W718" s="229"/>
      <c r="X718" s="229"/>
      <c r="Y718" s="229"/>
      <c r="Z718" s="229"/>
    </row>
    <row r="719" spans="1:26" ht="25.5" customHeight="1">
      <c r="A719" s="229"/>
      <c r="B719" s="233"/>
      <c r="C719" s="233"/>
      <c r="D719" s="233"/>
      <c r="E719" s="229"/>
      <c r="F719" s="229"/>
      <c r="G719" s="229"/>
      <c r="H719" s="229"/>
      <c r="I719" s="233"/>
      <c r="J719" s="229"/>
      <c r="K719" s="229"/>
      <c r="L719" s="229"/>
      <c r="M719" s="229"/>
      <c r="N719" s="229"/>
      <c r="O719" s="229"/>
      <c r="P719" s="229"/>
      <c r="Q719" s="229"/>
      <c r="R719" s="229"/>
      <c r="S719" s="229"/>
      <c r="T719" s="229"/>
      <c r="U719" s="229"/>
      <c r="V719" s="229"/>
      <c r="W719" s="229"/>
      <c r="X719" s="229"/>
      <c r="Y719" s="229"/>
      <c r="Z719" s="229"/>
    </row>
    <row r="720" spans="1:26" ht="25.5" customHeight="1">
      <c r="A720" s="229"/>
      <c r="B720" s="233"/>
      <c r="C720" s="233"/>
      <c r="D720" s="233"/>
      <c r="E720" s="229"/>
      <c r="F720" s="229"/>
      <c r="G720" s="229"/>
      <c r="H720" s="229"/>
      <c r="I720" s="233"/>
      <c r="J720" s="229"/>
      <c r="K720" s="229"/>
      <c r="L720" s="229"/>
      <c r="M720" s="229"/>
      <c r="N720" s="229"/>
      <c r="O720" s="229"/>
      <c r="P720" s="229"/>
      <c r="Q720" s="229"/>
      <c r="R720" s="229"/>
      <c r="S720" s="229"/>
      <c r="T720" s="229"/>
      <c r="U720" s="229"/>
      <c r="V720" s="229"/>
      <c r="W720" s="229"/>
      <c r="X720" s="229"/>
      <c r="Y720" s="229"/>
      <c r="Z720" s="229"/>
    </row>
    <row r="721" spans="1:26" ht="25.5" customHeight="1">
      <c r="A721" s="229"/>
      <c r="B721" s="233"/>
      <c r="C721" s="233"/>
      <c r="D721" s="233"/>
      <c r="E721" s="229"/>
      <c r="F721" s="229"/>
      <c r="G721" s="229"/>
      <c r="H721" s="229"/>
      <c r="I721" s="233"/>
      <c r="J721" s="229"/>
      <c r="K721" s="229"/>
      <c r="L721" s="229"/>
      <c r="M721" s="229"/>
      <c r="N721" s="229"/>
      <c r="O721" s="229"/>
      <c r="P721" s="229"/>
      <c r="Q721" s="229"/>
      <c r="R721" s="229"/>
      <c r="S721" s="229"/>
      <c r="T721" s="229"/>
      <c r="U721" s="229"/>
      <c r="V721" s="229"/>
      <c r="W721" s="229"/>
      <c r="X721" s="229"/>
      <c r="Y721" s="229"/>
      <c r="Z721" s="229"/>
    </row>
    <row r="722" spans="1:26" ht="25.5" customHeight="1">
      <c r="A722" s="229"/>
      <c r="B722" s="233"/>
      <c r="C722" s="233"/>
      <c r="D722" s="233"/>
      <c r="E722" s="229"/>
      <c r="F722" s="229"/>
      <c r="G722" s="229"/>
      <c r="H722" s="229"/>
      <c r="I722" s="233"/>
      <c r="J722" s="229"/>
      <c r="K722" s="229"/>
      <c r="L722" s="229"/>
      <c r="M722" s="229"/>
      <c r="N722" s="229"/>
      <c r="O722" s="229"/>
      <c r="P722" s="229"/>
      <c r="Q722" s="229"/>
      <c r="R722" s="229"/>
      <c r="S722" s="229"/>
      <c r="T722" s="229"/>
      <c r="U722" s="229"/>
      <c r="V722" s="229"/>
      <c r="W722" s="229"/>
      <c r="X722" s="229"/>
      <c r="Y722" s="229"/>
      <c r="Z722" s="229"/>
    </row>
    <row r="723" spans="1:26" ht="25.5" customHeight="1">
      <c r="A723" s="229"/>
      <c r="B723" s="233"/>
      <c r="C723" s="233"/>
      <c r="D723" s="233"/>
      <c r="E723" s="229"/>
      <c r="F723" s="229"/>
      <c r="G723" s="229"/>
      <c r="H723" s="229"/>
      <c r="I723" s="233"/>
      <c r="J723" s="229"/>
      <c r="K723" s="229"/>
      <c r="L723" s="229"/>
      <c r="M723" s="229"/>
      <c r="N723" s="229"/>
      <c r="O723" s="229"/>
      <c r="P723" s="229"/>
      <c r="Q723" s="229"/>
      <c r="R723" s="229"/>
      <c r="S723" s="229"/>
      <c r="T723" s="229"/>
      <c r="U723" s="229"/>
      <c r="V723" s="229"/>
      <c r="W723" s="229"/>
      <c r="X723" s="229"/>
      <c r="Y723" s="229"/>
      <c r="Z723" s="229"/>
    </row>
    <row r="724" spans="1:26" ht="25.5" customHeight="1">
      <c r="A724" s="229"/>
      <c r="B724" s="233"/>
      <c r="C724" s="233"/>
      <c r="D724" s="233"/>
      <c r="E724" s="229"/>
      <c r="F724" s="229"/>
      <c r="G724" s="229"/>
      <c r="H724" s="229"/>
      <c r="I724" s="233"/>
      <c r="J724" s="229"/>
      <c r="K724" s="229"/>
      <c r="L724" s="229"/>
      <c r="M724" s="229"/>
      <c r="N724" s="229"/>
      <c r="O724" s="229"/>
      <c r="P724" s="229"/>
      <c r="Q724" s="229"/>
      <c r="R724" s="229"/>
      <c r="S724" s="229"/>
      <c r="T724" s="229"/>
      <c r="U724" s="229"/>
      <c r="V724" s="229"/>
      <c r="W724" s="229"/>
      <c r="X724" s="229"/>
      <c r="Y724" s="229"/>
      <c r="Z724" s="229"/>
    </row>
    <row r="725" spans="1:26" ht="25.5" customHeight="1">
      <c r="A725" s="229"/>
      <c r="B725" s="233"/>
      <c r="C725" s="233"/>
      <c r="D725" s="233"/>
      <c r="E725" s="229"/>
      <c r="F725" s="229"/>
      <c r="G725" s="229"/>
      <c r="H725" s="229"/>
      <c r="I725" s="233"/>
      <c r="J725" s="229"/>
      <c r="K725" s="229"/>
      <c r="L725" s="229"/>
      <c r="M725" s="229"/>
      <c r="N725" s="229"/>
      <c r="O725" s="229"/>
      <c r="P725" s="229"/>
      <c r="Q725" s="229"/>
      <c r="R725" s="229"/>
      <c r="S725" s="229"/>
      <c r="T725" s="229"/>
      <c r="U725" s="229"/>
      <c r="V725" s="229"/>
      <c r="W725" s="229"/>
      <c r="X725" s="229"/>
      <c r="Y725" s="229"/>
      <c r="Z725" s="229"/>
    </row>
    <row r="726" spans="1:26" ht="25.5" customHeight="1">
      <c r="A726" s="229"/>
      <c r="B726" s="233"/>
      <c r="C726" s="233"/>
      <c r="D726" s="233"/>
      <c r="E726" s="229"/>
      <c r="F726" s="229"/>
      <c r="G726" s="229"/>
      <c r="H726" s="229"/>
      <c r="I726" s="233"/>
      <c r="J726" s="229"/>
      <c r="K726" s="229"/>
      <c r="L726" s="229"/>
      <c r="M726" s="229"/>
      <c r="N726" s="229"/>
      <c r="O726" s="229"/>
      <c r="P726" s="229"/>
      <c r="Q726" s="229"/>
      <c r="R726" s="229"/>
      <c r="S726" s="229"/>
      <c r="T726" s="229"/>
      <c r="U726" s="229"/>
      <c r="V726" s="229"/>
      <c r="W726" s="229"/>
      <c r="X726" s="229"/>
      <c r="Y726" s="229"/>
      <c r="Z726" s="229"/>
    </row>
    <row r="727" spans="1:26" ht="25.5" customHeight="1">
      <c r="A727" s="229"/>
      <c r="B727" s="233"/>
      <c r="C727" s="233"/>
      <c r="D727" s="233"/>
      <c r="E727" s="229"/>
      <c r="F727" s="229"/>
      <c r="G727" s="229"/>
      <c r="H727" s="229"/>
      <c r="I727" s="233"/>
      <c r="J727" s="229"/>
      <c r="K727" s="229"/>
      <c r="L727" s="229"/>
      <c r="M727" s="229"/>
      <c r="N727" s="229"/>
      <c r="O727" s="229"/>
      <c r="P727" s="229"/>
      <c r="Q727" s="229"/>
      <c r="R727" s="229"/>
      <c r="S727" s="229"/>
      <c r="T727" s="229"/>
      <c r="U727" s="229"/>
      <c r="V727" s="229"/>
      <c r="W727" s="229"/>
      <c r="X727" s="229"/>
      <c r="Y727" s="229"/>
      <c r="Z727" s="229"/>
    </row>
    <row r="728" spans="1:26" ht="25.5" customHeight="1">
      <c r="A728" s="229"/>
      <c r="B728" s="233"/>
      <c r="C728" s="233"/>
      <c r="D728" s="233"/>
      <c r="E728" s="229"/>
      <c r="F728" s="229"/>
      <c r="G728" s="229"/>
      <c r="H728" s="229"/>
      <c r="I728" s="233"/>
      <c r="J728" s="229"/>
      <c r="K728" s="229"/>
      <c r="L728" s="229"/>
      <c r="M728" s="229"/>
      <c r="N728" s="229"/>
      <c r="O728" s="229"/>
      <c r="P728" s="229"/>
      <c r="Q728" s="229"/>
      <c r="R728" s="229"/>
      <c r="S728" s="229"/>
      <c r="T728" s="229"/>
      <c r="U728" s="229"/>
      <c r="V728" s="229"/>
      <c r="W728" s="229"/>
      <c r="X728" s="229"/>
      <c r="Y728" s="229"/>
      <c r="Z728" s="229"/>
    </row>
    <row r="729" spans="1:26" ht="25.5" customHeight="1">
      <c r="A729" s="229"/>
      <c r="B729" s="233"/>
      <c r="C729" s="233"/>
      <c r="D729" s="233"/>
      <c r="E729" s="229"/>
      <c r="F729" s="229"/>
      <c r="G729" s="229"/>
      <c r="H729" s="229"/>
      <c r="I729" s="233"/>
      <c r="J729" s="229"/>
      <c r="K729" s="229"/>
      <c r="L729" s="229"/>
      <c r="M729" s="229"/>
      <c r="N729" s="229"/>
      <c r="O729" s="229"/>
      <c r="P729" s="229"/>
      <c r="Q729" s="229"/>
      <c r="R729" s="229"/>
      <c r="S729" s="229"/>
      <c r="T729" s="229"/>
      <c r="U729" s="229"/>
      <c r="V729" s="229"/>
      <c r="W729" s="229"/>
      <c r="X729" s="229"/>
      <c r="Y729" s="229"/>
      <c r="Z729" s="229"/>
    </row>
    <row r="730" spans="1:26" ht="25.5" customHeight="1">
      <c r="A730" s="229"/>
      <c r="B730" s="233"/>
      <c r="C730" s="233"/>
      <c r="D730" s="233"/>
      <c r="E730" s="229"/>
      <c r="F730" s="229"/>
      <c r="G730" s="229"/>
      <c r="H730" s="229"/>
      <c r="I730" s="233"/>
      <c r="J730" s="229"/>
      <c r="K730" s="229"/>
      <c r="L730" s="229"/>
      <c r="M730" s="229"/>
      <c r="N730" s="229"/>
      <c r="O730" s="229"/>
      <c r="P730" s="229"/>
      <c r="Q730" s="229"/>
      <c r="R730" s="229"/>
      <c r="S730" s="229"/>
      <c r="T730" s="229"/>
      <c r="U730" s="229"/>
      <c r="V730" s="229"/>
      <c r="W730" s="229"/>
      <c r="X730" s="229"/>
      <c r="Y730" s="229"/>
      <c r="Z730" s="229"/>
    </row>
    <row r="731" spans="1:26" ht="25.5" customHeight="1">
      <c r="A731" s="229"/>
      <c r="B731" s="233"/>
      <c r="C731" s="233"/>
      <c r="D731" s="233"/>
      <c r="E731" s="229"/>
      <c r="F731" s="229"/>
      <c r="G731" s="229"/>
      <c r="H731" s="229"/>
      <c r="I731" s="233"/>
      <c r="J731" s="229"/>
      <c r="K731" s="229"/>
      <c r="L731" s="229"/>
      <c r="M731" s="229"/>
      <c r="N731" s="229"/>
      <c r="O731" s="229"/>
      <c r="P731" s="229"/>
      <c r="Q731" s="229"/>
      <c r="R731" s="229"/>
      <c r="S731" s="229"/>
      <c r="T731" s="229"/>
      <c r="U731" s="229"/>
      <c r="V731" s="229"/>
      <c r="W731" s="229"/>
      <c r="X731" s="229"/>
      <c r="Y731" s="229"/>
      <c r="Z731" s="229"/>
    </row>
    <row r="732" spans="1:26" ht="25.5" customHeight="1">
      <c r="A732" s="229"/>
      <c r="B732" s="233"/>
      <c r="C732" s="233"/>
      <c r="D732" s="233"/>
      <c r="E732" s="229"/>
      <c r="F732" s="229"/>
      <c r="G732" s="229"/>
      <c r="H732" s="229"/>
      <c r="I732" s="233"/>
      <c r="J732" s="229"/>
      <c r="K732" s="229"/>
      <c r="L732" s="229"/>
      <c r="M732" s="229"/>
      <c r="N732" s="229"/>
      <c r="O732" s="229"/>
      <c r="P732" s="229"/>
      <c r="Q732" s="229"/>
      <c r="R732" s="229"/>
      <c r="S732" s="229"/>
      <c r="T732" s="229"/>
      <c r="U732" s="229"/>
      <c r="V732" s="229"/>
      <c r="W732" s="229"/>
      <c r="X732" s="229"/>
      <c r="Y732" s="229"/>
      <c r="Z732" s="229"/>
    </row>
    <row r="733" spans="1:26" ht="25.5" customHeight="1">
      <c r="A733" s="229"/>
      <c r="B733" s="233"/>
      <c r="C733" s="233"/>
      <c r="D733" s="233"/>
      <c r="E733" s="229"/>
      <c r="F733" s="229"/>
      <c r="G733" s="229"/>
      <c r="H733" s="229"/>
      <c r="I733" s="233"/>
      <c r="J733" s="229"/>
      <c r="K733" s="229"/>
      <c r="L733" s="229"/>
      <c r="M733" s="229"/>
      <c r="N733" s="229"/>
      <c r="O733" s="229"/>
      <c r="P733" s="229"/>
      <c r="Q733" s="229"/>
      <c r="R733" s="229"/>
      <c r="S733" s="229"/>
      <c r="T733" s="229"/>
      <c r="U733" s="229"/>
      <c r="V733" s="229"/>
      <c r="W733" s="229"/>
      <c r="X733" s="229"/>
      <c r="Y733" s="229"/>
      <c r="Z733" s="229"/>
    </row>
    <row r="734" spans="1:26" ht="25.5" customHeight="1">
      <c r="A734" s="229"/>
      <c r="B734" s="233"/>
      <c r="C734" s="233"/>
      <c r="D734" s="233"/>
      <c r="E734" s="229"/>
      <c r="F734" s="229"/>
      <c r="G734" s="229"/>
      <c r="H734" s="229"/>
      <c r="I734" s="233"/>
      <c r="J734" s="229"/>
      <c r="K734" s="229"/>
      <c r="L734" s="229"/>
      <c r="M734" s="229"/>
      <c r="N734" s="229"/>
      <c r="O734" s="229"/>
      <c r="P734" s="229"/>
      <c r="Q734" s="229"/>
      <c r="R734" s="229"/>
      <c r="S734" s="229"/>
      <c r="T734" s="229"/>
      <c r="U734" s="229"/>
      <c r="V734" s="229"/>
      <c r="W734" s="229"/>
      <c r="X734" s="229"/>
      <c r="Y734" s="229"/>
      <c r="Z734" s="229"/>
    </row>
    <row r="735" spans="1:26" ht="25.5" customHeight="1">
      <c r="A735" s="229"/>
      <c r="B735" s="233"/>
      <c r="C735" s="233"/>
      <c r="D735" s="233"/>
      <c r="E735" s="229"/>
      <c r="F735" s="229"/>
      <c r="G735" s="229"/>
      <c r="H735" s="229"/>
      <c r="I735" s="233"/>
      <c r="J735" s="229"/>
      <c r="K735" s="229"/>
      <c r="L735" s="229"/>
      <c r="M735" s="229"/>
      <c r="N735" s="229"/>
      <c r="O735" s="229"/>
      <c r="P735" s="229"/>
      <c r="Q735" s="229"/>
      <c r="R735" s="229"/>
      <c r="S735" s="229"/>
      <c r="T735" s="229"/>
      <c r="U735" s="229"/>
      <c r="V735" s="229"/>
      <c r="W735" s="229"/>
      <c r="X735" s="229"/>
      <c r="Y735" s="229"/>
      <c r="Z735" s="229"/>
    </row>
    <row r="736" spans="1:26" ht="25.5" customHeight="1">
      <c r="A736" s="229"/>
      <c r="B736" s="233"/>
      <c r="C736" s="233"/>
      <c r="D736" s="233"/>
      <c r="E736" s="229"/>
      <c r="F736" s="229"/>
      <c r="G736" s="229"/>
      <c r="H736" s="229"/>
      <c r="I736" s="233"/>
      <c r="J736" s="229"/>
      <c r="K736" s="229"/>
      <c r="L736" s="229"/>
      <c r="M736" s="229"/>
      <c r="N736" s="229"/>
      <c r="O736" s="229"/>
      <c r="P736" s="229"/>
      <c r="Q736" s="229"/>
      <c r="R736" s="229"/>
      <c r="S736" s="229"/>
      <c r="T736" s="229"/>
      <c r="U736" s="229"/>
      <c r="V736" s="229"/>
      <c r="W736" s="229"/>
      <c r="X736" s="229"/>
      <c r="Y736" s="229"/>
      <c r="Z736" s="229"/>
    </row>
    <row r="737" spans="1:26" ht="25.5" customHeight="1">
      <c r="A737" s="229"/>
      <c r="B737" s="233"/>
      <c r="C737" s="233"/>
      <c r="D737" s="233"/>
      <c r="E737" s="229"/>
      <c r="F737" s="229"/>
      <c r="G737" s="229"/>
      <c r="H737" s="229"/>
      <c r="I737" s="233"/>
      <c r="J737" s="229"/>
      <c r="K737" s="229"/>
      <c r="L737" s="229"/>
      <c r="M737" s="229"/>
      <c r="N737" s="229"/>
      <c r="O737" s="229"/>
      <c r="P737" s="229"/>
      <c r="Q737" s="229"/>
      <c r="R737" s="229"/>
      <c r="S737" s="229"/>
      <c r="T737" s="229"/>
      <c r="U737" s="229"/>
      <c r="V737" s="229"/>
      <c r="W737" s="229"/>
      <c r="X737" s="229"/>
      <c r="Y737" s="229"/>
      <c r="Z737" s="229"/>
    </row>
    <row r="738" spans="1:26" ht="25.5" customHeight="1">
      <c r="A738" s="229"/>
      <c r="B738" s="233"/>
      <c r="C738" s="233"/>
      <c r="D738" s="233"/>
      <c r="E738" s="229"/>
      <c r="F738" s="229"/>
      <c r="G738" s="229"/>
      <c r="H738" s="229"/>
      <c r="I738" s="233"/>
      <c r="J738" s="229"/>
      <c r="K738" s="229"/>
      <c r="L738" s="229"/>
      <c r="M738" s="229"/>
      <c r="N738" s="229"/>
      <c r="O738" s="229"/>
      <c r="P738" s="229"/>
      <c r="Q738" s="229"/>
      <c r="R738" s="229"/>
      <c r="S738" s="229"/>
      <c r="T738" s="229"/>
      <c r="U738" s="229"/>
      <c r="V738" s="229"/>
      <c r="W738" s="229"/>
      <c r="X738" s="229"/>
      <c r="Y738" s="229"/>
      <c r="Z738" s="229"/>
    </row>
    <row r="739" spans="1:26" ht="25.5" customHeight="1">
      <c r="A739" s="229"/>
      <c r="B739" s="233"/>
      <c r="C739" s="233"/>
      <c r="D739" s="233"/>
      <c r="E739" s="229"/>
      <c r="F739" s="229"/>
      <c r="G739" s="229"/>
      <c r="H739" s="229"/>
      <c r="I739" s="233"/>
      <c r="J739" s="229"/>
      <c r="K739" s="229"/>
      <c r="L739" s="229"/>
      <c r="M739" s="229"/>
      <c r="N739" s="229"/>
      <c r="O739" s="229"/>
      <c r="P739" s="229"/>
      <c r="Q739" s="229"/>
      <c r="R739" s="229"/>
      <c r="S739" s="229"/>
      <c r="T739" s="229"/>
      <c r="U739" s="229"/>
      <c r="V739" s="229"/>
      <c r="W739" s="229"/>
      <c r="X739" s="229"/>
      <c r="Y739" s="229"/>
      <c r="Z739" s="229"/>
    </row>
    <row r="740" spans="1:26" ht="25.5" customHeight="1">
      <c r="A740" s="229"/>
      <c r="B740" s="233"/>
      <c r="C740" s="233"/>
      <c r="D740" s="233"/>
      <c r="E740" s="229"/>
      <c r="F740" s="229"/>
      <c r="G740" s="229"/>
      <c r="H740" s="229"/>
      <c r="I740" s="233"/>
      <c r="J740" s="229"/>
      <c r="K740" s="229"/>
      <c r="L740" s="229"/>
      <c r="M740" s="229"/>
      <c r="N740" s="229"/>
      <c r="O740" s="229"/>
      <c r="P740" s="229"/>
      <c r="Q740" s="229"/>
      <c r="R740" s="229"/>
      <c r="S740" s="229"/>
      <c r="T740" s="229"/>
      <c r="U740" s="229"/>
      <c r="V740" s="229"/>
      <c r="W740" s="229"/>
      <c r="X740" s="229"/>
      <c r="Y740" s="229"/>
      <c r="Z740" s="229"/>
    </row>
    <row r="741" spans="1:26" ht="25.5" customHeight="1">
      <c r="A741" s="229"/>
      <c r="B741" s="233"/>
      <c r="C741" s="233"/>
      <c r="D741" s="233"/>
      <c r="E741" s="229"/>
      <c r="F741" s="229"/>
      <c r="G741" s="229"/>
      <c r="H741" s="229"/>
      <c r="I741" s="233"/>
      <c r="J741" s="229"/>
      <c r="K741" s="229"/>
      <c r="L741" s="229"/>
      <c r="M741" s="229"/>
      <c r="N741" s="229"/>
      <c r="O741" s="229"/>
      <c r="P741" s="229"/>
      <c r="Q741" s="229"/>
      <c r="R741" s="229"/>
      <c r="S741" s="229"/>
      <c r="T741" s="229"/>
      <c r="U741" s="229"/>
      <c r="V741" s="229"/>
      <c r="W741" s="229"/>
      <c r="X741" s="229"/>
      <c r="Y741" s="229"/>
      <c r="Z741" s="229"/>
    </row>
    <row r="742" spans="1:26" ht="25.5" customHeight="1">
      <c r="A742" s="229"/>
      <c r="B742" s="233"/>
      <c r="C742" s="233"/>
      <c r="D742" s="233"/>
      <c r="E742" s="229"/>
      <c r="F742" s="229"/>
      <c r="G742" s="229"/>
      <c r="H742" s="229"/>
      <c r="I742" s="233"/>
      <c r="J742" s="229"/>
      <c r="K742" s="229"/>
      <c r="L742" s="229"/>
      <c r="M742" s="229"/>
      <c r="N742" s="229"/>
      <c r="O742" s="229"/>
      <c r="P742" s="229"/>
      <c r="Q742" s="229"/>
      <c r="R742" s="229"/>
      <c r="S742" s="229"/>
      <c r="T742" s="229"/>
      <c r="U742" s="229"/>
      <c r="V742" s="229"/>
      <c r="W742" s="229"/>
      <c r="X742" s="229"/>
      <c r="Y742" s="229"/>
      <c r="Z742" s="229"/>
    </row>
    <row r="743" spans="1:26" ht="25.5" customHeight="1">
      <c r="A743" s="229"/>
      <c r="B743" s="233"/>
      <c r="C743" s="233"/>
      <c r="D743" s="233"/>
      <c r="E743" s="229"/>
      <c r="F743" s="229"/>
      <c r="G743" s="229"/>
      <c r="H743" s="229"/>
      <c r="I743" s="233"/>
      <c r="J743" s="229"/>
      <c r="K743" s="229"/>
      <c r="L743" s="229"/>
      <c r="M743" s="229"/>
      <c r="N743" s="229"/>
      <c r="O743" s="229"/>
      <c r="P743" s="229"/>
      <c r="Q743" s="229"/>
      <c r="R743" s="229"/>
      <c r="S743" s="229"/>
      <c r="T743" s="229"/>
      <c r="U743" s="229"/>
      <c r="V743" s="229"/>
      <c r="W743" s="229"/>
      <c r="X743" s="229"/>
      <c r="Y743" s="229"/>
      <c r="Z743" s="229"/>
    </row>
    <row r="744" spans="1:26" ht="25.5" customHeight="1">
      <c r="A744" s="229"/>
      <c r="B744" s="233"/>
      <c r="C744" s="233"/>
      <c r="D744" s="233"/>
      <c r="E744" s="229"/>
      <c r="F744" s="229"/>
      <c r="G744" s="229"/>
      <c r="H744" s="229"/>
      <c r="I744" s="233"/>
      <c r="J744" s="229"/>
      <c r="K744" s="229"/>
      <c r="L744" s="229"/>
      <c r="M744" s="229"/>
      <c r="N744" s="229"/>
      <c r="O744" s="229"/>
      <c r="P744" s="229"/>
      <c r="Q744" s="229"/>
      <c r="R744" s="229"/>
      <c r="S744" s="229"/>
      <c r="T744" s="229"/>
      <c r="U744" s="229"/>
      <c r="V744" s="229"/>
      <c r="W744" s="229"/>
      <c r="X744" s="229"/>
      <c r="Y744" s="229"/>
      <c r="Z744" s="229"/>
    </row>
    <row r="745" spans="1:26" ht="25.5" customHeight="1">
      <c r="A745" s="229"/>
      <c r="B745" s="233"/>
      <c r="C745" s="233"/>
      <c r="D745" s="233"/>
      <c r="E745" s="229"/>
      <c r="F745" s="229"/>
      <c r="G745" s="229"/>
      <c r="H745" s="229"/>
      <c r="I745" s="233"/>
      <c r="J745" s="229"/>
      <c r="K745" s="229"/>
      <c r="L745" s="229"/>
      <c r="M745" s="229"/>
      <c r="N745" s="229"/>
      <c r="O745" s="229"/>
      <c r="P745" s="229"/>
      <c r="Q745" s="229"/>
      <c r="R745" s="229"/>
      <c r="S745" s="229"/>
      <c r="T745" s="229"/>
      <c r="U745" s="229"/>
      <c r="V745" s="229"/>
      <c r="W745" s="229"/>
      <c r="X745" s="229"/>
      <c r="Y745" s="229"/>
      <c r="Z745" s="229"/>
    </row>
    <row r="746" spans="1:26" ht="25.5" customHeight="1">
      <c r="A746" s="229"/>
      <c r="B746" s="233"/>
      <c r="C746" s="233"/>
      <c r="D746" s="233"/>
      <c r="E746" s="229"/>
      <c r="F746" s="229"/>
      <c r="G746" s="229"/>
      <c r="H746" s="229"/>
      <c r="I746" s="233"/>
      <c r="J746" s="229"/>
      <c r="K746" s="229"/>
      <c r="L746" s="229"/>
      <c r="M746" s="229"/>
      <c r="N746" s="229"/>
      <c r="O746" s="229"/>
      <c r="P746" s="229"/>
      <c r="Q746" s="229"/>
      <c r="R746" s="229"/>
      <c r="S746" s="229"/>
      <c r="T746" s="229"/>
      <c r="U746" s="229"/>
      <c r="V746" s="229"/>
      <c r="W746" s="229"/>
      <c r="X746" s="229"/>
      <c r="Y746" s="229"/>
      <c r="Z746" s="229"/>
    </row>
    <row r="747" spans="1:26" ht="25.5" customHeight="1">
      <c r="A747" s="229"/>
      <c r="B747" s="233"/>
      <c r="C747" s="233"/>
      <c r="D747" s="233"/>
      <c r="E747" s="229"/>
      <c r="F747" s="229"/>
      <c r="G747" s="229"/>
      <c r="H747" s="229"/>
      <c r="I747" s="233"/>
      <c r="J747" s="229"/>
      <c r="K747" s="229"/>
      <c r="L747" s="229"/>
      <c r="M747" s="229"/>
      <c r="N747" s="229"/>
      <c r="O747" s="229"/>
      <c r="P747" s="229"/>
      <c r="Q747" s="229"/>
      <c r="R747" s="229"/>
      <c r="S747" s="229"/>
      <c r="T747" s="229"/>
      <c r="U747" s="229"/>
      <c r="V747" s="229"/>
      <c r="W747" s="229"/>
      <c r="X747" s="229"/>
      <c r="Y747" s="229"/>
      <c r="Z747" s="229"/>
    </row>
    <row r="748" spans="1:26" ht="25.5" customHeight="1">
      <c r="A748" s="229"/>
      <c r="B748" s="233"/>
      <c r="C748" s="233"/>
      <c r="D748" s="233"/>
      <c r="E748" s="229"/>
      <c r="F748" s="229"/>
      <c r="G748" s="229"/>
      <c r="H748" s="229"/>
      <c r="I748" s="233"/>
      <c r="J748" s="229"/>
      <c r="K748" s="229"/>
      <c r="L748" s="229"/>
      <c r="M748" s="229"/>
      <c r="N748" s="229"/>
      <c r="O748" s="229"/>
      <c r="P748" s="229"/>
      <c r="Q748" s="229"/>
      <c r="R748" s="229"/>
      <c r="S748" s="229"/>
      <c r="T748" s="229"/>
      <c r="U748" s="229"/>
      <c r="V748" s="229"/>
      <c r="W748" s="229"/>
      <c r="X748" s="229"/>
      <c r="Y748" s="229"/>
      <c r="Z748" s="229"/>
    </row>
    <row r="749" spans="1:26" ht="25.5" customHeight="1">
      <c r="A749" s="229"/>
      <c r="B749" s="233"/>
      <c r="C749" s="233"/>
      <c r="D749" s="233"/>
      <c r="E749" s="229"/>
      <c r="F749" s="229"/>
      <c r="G749" s="229"/>
      <c r="H749" s="229"/>
      <c r="I749" s="233"/>
      <c r="J749" s="229"/>
      <c r="K749" s="229"/>
      <c r="L749" s="229"/>
      <c r="M749" s="229"/>
      <c r="N749" s="229"/>
      <c r="O749" s="229"/>
      <c r="P749" s="229"/>
      <c r="Q749" s="229"/>
      <c r="R749" s="229"/>
      <c r="S749" s="229"/>
      <c r="T749" s="229"/>
      <c r="U749" s="229"/>
      <c r="V749" s="229"/>
      <c r="W749" s="229"/>
      <c r="X749" s="229"/>
      <c r="Y749" s="229"/>
      <c r="Z749" s="229"/>
    </row>
    <row r="750" spans="1:26" ht="25.5" customHeight="1">
      <c r="A750" s="229"/>
      <c r="B750" s="233"/>
      <c r="C750" s="233"/>
      <c r="D750" s="233"/>
      <c r="E750" s="229"/>
      <c r="F750" s="229"/>
      <c r="G750" s="229"/>
      <c r="H750" s="229"/>
      <c r="I750" s="233"/>
      <c r="J750" s="229"/>
      <c r="K750" s="229"/>
      <c r="L750" s="229"/>
      <c r="M750" s="229"/>
      <c r="N750" s="229"/>
      <c r="O750" s="229"/>
      <c r="P750" s="229"/>
      <c r="Q750" s="229"/>
      <c r="R750" s="229"/>
      <c r="S750" s="229"/>
      <c r="T750" s="229"/>
      <c r="U750" s="229"/>
      <c r="V750" s="229"/>
      <c r="W750" s="229"/>
      <c r="X750" s="229"/>
      <c r="Y750" s="229"/>
      <c r="Z750" s="229"/>
    </row>
    <row r="751" spans="1:26" ht="25.5" customHeight="1">
      <c r="A751" s="229"/>
      <c r="B751" s="233"/>
      <c r="C751" s="233"/>
      <c r="D751" s="233"/>
      <c r="E751" s="229"/>
      <c r="F751" s="229"/>
      <c r="G751" s="229"/>
      <c r="H751" s="229"/>
      <c r="I751" s="233"/>
      <c r="J751" s="229"/>
      <c r="K751" s="229"/>
      <c r="L751" s="229"/>
      <c r="M751" s="229"/>
      <c r="N751" s="229"/>
      <c r="O751" s="229"/>
      <c r="P751" s="229"/>
      <c r="Q751" s="229"/>
      <c r="R751" s="229"/>
      <c r="S751" s="229"/>
      <c r="T751" s="229"/>
      <c r="U751" s="229"/>
      <c r="V751" s="229"/>
      <c r="W751" s="229"/>
      <c r="X751" s="229"/>
      <c r="Y751" s="229"/>
      <c r="Z751" s="229"/>
    </row>
    <row r="752" spans="1:26" ht="25.5" customHeight="1">
      <c r="A752" s="229"/>
      <c r="B752" s="233"/>
      <c r="C752" s="233"/>
      <c r="D752" s="233"/>
      <c r="E752" s="229"/>
      <c r="F752" s="229"/>
      <c r="G752" s="229"/>
      <c r="H752" s="229"/>
      <c r="I752" s="233"/>
      <c r="J752" s="229"/>
      <c r="K752" s="229"/>
      <c r="L752" s="229"/>
      <c r="M752" s="229"/>
      <c r="N752" s="229"/>
      <c r="O752" s="229"/>
      <c r="P752" s="229"/>
      <c r="Q752" s="229"/>
      <c r="R752" s="229"/>
      <c r="S752" s="229"/>
      <c r="T752" s="229"/>
      <c r="U752" s="229"/>
      <c r="V752" s="229"/>
      <c r="W752" s="229"/>
      <c r="X752" s="229"/>
      <c r="Y752" s="229"/>
      <c r="Z752" s="229"/>
    </row>
    <row r="753" spans="1:26" ht="25.5" customHeight="1">
      <c r="A753" s="229"/>
      <c r="B753" s="233"/>
      <c r="C753" s="233"/>
      <c r="D753" s="233"/>
      <c r="E753" s="229"/>
      <c r="F753" s="229"/>
      <c r="G753" s="229"/>
      <c r="H753" s="229"/>
      <c r="I753" s="233"/>
      <c r="J753" s="229"/>
      <c r="K753" s="229"/>
      <c r="L753" s="229"/>
      <c r="M753" s="229"/>
      <c r="N753" s="229"/>
      <c r="O753" s="229"/>
      <c r="P753" s="229"/>
      <c r="Q753" s="229"/>
      <c r="R753" s="229"/>
      <c r="S753" s="229"/>
      <c r="T753" s="229"/>
      <c r="U753" s="229"/>
      <c r="V753" s="229"/>
      <c r="W753" s="229"/>
      <c r="X753" s="229"/>
      <c r="Y753" s="229"/>
      <c r="Z753" s="229"/>
    </row>
    <row r="754" spans="1:26" ht="25.5" customHeight="1">
      <c r="A754" s="229"/>
      <c r="B754" s="233"/>
      <c r="C754" s="233"/>
      <c r="D754" s="233"/>
      <c r="E754" s="229"/>
      <c r="F754" s="229"/>
      <c r="G754" s="229"/>
      <c r="H754" s="229"/>
      <c r="I754" s="233"/>
      <c r="J754" s="229"/>
      <c r="K754" s="229"/>
      <c r="L754" s="229"/>
      <c r="M754" s="229"/>
      <c r="N754" s="229"/>
      <c r="O754" s="229"/>
      <c r="P754" s="229"/>
      <c r="Q754" s="229"/>
      <c r="R754" s="229"/>
      <c r="S754" s="229"/>
      <c r="T754" s="229"/>
      <c r="U754" s="229"/>
      <c r="V754" s="229"/>
      <c r="W754" s="229"/>
      <c r="X754" s="229"/>
      <c r="Y754" s="229"/>
      <c r="Z754" s="229"/>
    </row>
    <row r="755" spans="1:26" ht="25.5" customHeight="1">
      <c r="A755" s="229"/>
      <c r="B755" s="233"/>
      <c r="C755" s="233"/>
      <c r="D755" s="233"/>
      <c r="E755" s="229"/>
      <c r="F755" s="229"/>
      <c r="G755" s="229"/>
      <c r="H755" s="229"/>
      <c r="I755" s="233"/>
      <c r="J755" s="229"/>
      <c r="K755" s="229"/>
      <c r="L755" s="229"/>
      <c r="M755" s="229"/>
      <c r="N755" s="229"/>
      <c r="O755" s="229"/>
      <c r="P755" s="229"/>
      <c r="Q755" s="229"/>
      <c r="R755" s="229"/>
      <c r="S755" s="229"/>
      <c r="T755" s="229"/>
      <c r="U755" s="229"/>
      <c r="V755" s="229"/>
      <c r="W755" s="229"/>
      <c r="X755" s="229"/>
      <c r="Y755" s="229"/>
      <c r="Z755" s="229"/>
    </row>
    <row r="756" spans="1:26" ht="25.5" customHeight="1">
      <c r="A756" s="229"/>
      <c r="B756" s="233"/>
      <c r="C756" s="233"/>
      <c r="D756" s="233"/>
      <c r="E756" s="229"/>
      <c r="F756" s="229"/>
      <c r="G756" s="229"/>
      <c r="H756" s="229"/>
      <c r="I756" s="233"/>
      <c r="J756" s="229"/>
      <c r="K756" s="229"/>
      <c r="L756" s="229"/>
      <c r="M756" s="229"/>
      <c r="N756" s="229"/>
      <c r="O756" s="229"/>
      <c r="P756" s="229"/>
      <c r="Q756" s="229"/>
      <c r="R756" s="229"/>
      <c r="S756" s="229"/>
      <c r="T756" s="229"/>
      <c r="U756" s="229"/>
      <c r="V756" s="229"/>
      <c r="W756" s="229"/>
      <c r="X756" s="229"/>
      <c r="Y756" s="229"/>
      <c r="Z756" s="229"/>
    </row>
    <row r="757" spans="1:26" ht="25.5" customHeight="1">
      <c r="A757" s="229"/>
      <c r="B757" s="233"/>
      <c r="C757" s="233"/>
      <c r="D757" s="233"/>
      <c r="E757" s="229"/>
      <c r="F757" s="229"/>
      <c r="G757" s="229"/>
      <c r="H757" s="229"/>
      <c r="I757" s="233"/>
      <c r="J757" s="229"/>
      <c r="K757" s="229"/>
      <c r="L757" s="229"/>
      <c r="M757" s="229"/>
      <c r="N757" s="229"/>
      <c r="O757" s="229"/>
      <c r="P757" s="229"/>
      <c r="Q757" s="229"/>
      <c r="R757" s="229"/>
      <c r="S757" s="229"/>
      <c r="T757" s="229"/>
      <c r="U757" s="229"/>
      <c r="V757" s="229"/>
      <c r="W757" s="229"/>
      <c r="X757" s="229"/>
      <c r="Y757" s="229"/>
      <c r="Z757" s="229"/>
    </row>
    <row r="758" spans="1:26" ht="25.5" customHeight="1">
      <c r="A758" s="229"/>
      <c r="B758" s="233"/>
      <c r="C758" s="233"/>
      <c r="D758" s="233"/>
      <c r="E758" s="229"/>
      <c r="F758" s="229"/>
      <c r="G758" s="229"/>
      <c r="H758" s="229"/>
      <c r="I758" s="233"/>
      <c r="J758" s="229"/>
      <c r="K758" s="229"/>
      <c r="L758" s="229"/>
      <c r="M758" s="229"/>
      <c r="N758" s="229"/>
      <c r="O758" s="229"/>
      <c r="P758" s="229"/>
      <c r="Q758" s="229"/>
      <c r="R758" s="229"/>
      <c r="S758" s="229"/>
      <c r="T758" s="229"/>
      <c r="U758" s="229"/>
      <c r="V758" s="229"/>
      <c r="W758" s="229"/>
      <c r="X758" s="229"/>
      <c r="Y758" s="229"/>
      <c r="Z758" s="229"/>
    </row>
    <row r="759" spans="1:26" ht="25.5" customHeight="1">
      <c r="A759" s="229"/>
      <c r="B759" s="233"/>
      <c r="C759" s="233"/>
      <c r="D759" s="233"/>
      <c r="E759" s="229"/>
      <c r="F759" s="229"/>
      <c r="G759" s="229"/>
      <c r="H759" s="229"/>
      <c r="I759" s="233"/>
      <c r="J759" s="229"/>
      <c r="K759" s="229"/>
      <c r="L759" s="229"/>
      <c r="M759" s="229"/>
      <c r="N759" s="229"/>
      <c r="O759" s="229"/>
      <c r="P759" s="229"/>
      <c r="Q759" s="229"/>
      <c r="R759" s="229"/>
      <c r="S759" s="229"/>
      <c r="T759" s="229"/>
      <c r="U759" s="229"/>
      <c r="V759" s="229"/>
      <c r="W759" s="229"/>
      <c r="X759" s="229"/>
      <c r="Y759" s="229"/>
      <c r="Z759" s="229"/>
    </row>
    <row r="760" spans="1:26" ht="25.5" customHeight="1">
      <c r="A760" s="229"/>
      <c r="B760" s="233"/>
      <c r="C760" s="233"/>
      <c r="D760" s="233"/>
      <c r="E760" s="229"/>
      <c r="F760" s="229"/>
      <c r="G760" s="229"/>
      <c r="H760" s="229"/>
      <c r="I760" s="233"/>
      <c r="J760" s="229"/>
      <c r="K760" s="229"/>
      <c r="L760" s="229"/>
      <c r="M760" s="229"/>
      <c r="N760" s="229"/>
      <c r="O760" s="229"/>
      <c r="P760" s="229"/>
      <c r="Q760" s="229"/>
      <c r="R760" s="229"/>
      <c r="S760" s="229"/>
      <c r="T760" s="229"/>
      <c r="U760" s="229"/>
      <c r="V760" s="229"/>
      <c r="W760" s="229"/>
      <c r="X760" s="229"/>
      <c r="Y760" s="229"/>
      <c r="Z760" s="229"/>
    </row>
    <row r="761" spans="1:26" ht="25.5" customHeight="1">
      <c r="A761" s="229"/>
      <c r="B761" s="233"/>
      <c r="C761" s="233"/>
      <c r="D761" s="233"/>
      <c r="E761" s="229"/>
      <c r="F761" s="229"/>
      <c r="G761" s="229"/>
      <c r="H761" s="229"/>
      <c r="I761" s="233"/>
      <c r="J761" s="229"/>
      <c r="K761" s="229"/>
      <c r="L761" s="229"/>
      <c r="M761" s="229"/>
      <c r="N761" s="229"/>
      <c r="O761" s="229"/>
      <c r="P761" s="229"/>
      <c r="Q761" s="229"/>
      <c r="R761" s="229"/>
      <c r="S761" s="229"/>
      <c r="T761" s="229"/>
      <c r="U761" s="229"/>
      <c r="V761" s="229"/>
      <c r="W761" s="229"/>
      <c r="X761" s="229"/>
      <c r="Y761" s="229"/>
      <c r="Z761" s="229"/>
    </row>
    <row r="762" spans="1:26" ht="25.5" customHeight="1">
      <c r="A762" s="229"/>
      <c r="B762" s="233"/>
      <c r="C762" s="233"/>
      <c r="D762" s="233"/>
      <c r="E762" s="229"/>
      <c r="F762" s="229"/>
      <c r="G762" s="229"/>
      <c r="H762" s="229"/>
      <c r="I762" s="233"/>
      <c r="J762" s="229"/>
      <c r="K762" s="229"/>
      <c r="L762" s="229"/>
      <c r="M762" s="229"/>
      <c r="N762" s="229"/>
      <c r="O762" s="229"/>
      <c r="P762" s="229"/>
      <c r="Q762" s="229"/>
      <c r="R762" s="229"/>
      <c r="S762" s="229"/>
      <c r="T762" s="229"/>
      <c r="U762" s="229"/>
      <c r="V762" s="229"/>
      <c r="W762" s="229"/>
      <c r="X762" s="229"/>
      <c r="Y762" s="229"/>
      <c r="Z762" s="229"/>
    </row>
    <row r="763" spans="1:26" ht="25.5" customHeight="1">
      <c r="A763" s="229"/>
      <c r="B763" s="233"/>
      <c r="C763" s="233"/>
      <c r="D763" s="233"/>
      <c r="E763" s="229"/>
      <c r="F763" s="229"/>
      <c r="G763" s="229"/>
      <c r="H763" s="229"/>
      <c r="I763" s="233"/>
      <c r="J763" s="229"/>
      <c r="K763" s="229"/>
      <c r="L763" s="229"/>
      <c r="M763" s="229"/>
      <c r="N763" s="229"/>
      <c r="O763" s="229"/>
      <c r="P763" s="229"/>
      <c r="Q763" s="229"/>
      <c r="R763" s="229"/>
      <c r="S763" s="229"/>
      <c r="T763" s="229"/>
      <c r="U763" s="229"/>
      <c r="V763" s="229"/>
      <c r="W763" s="229"/>
      <c r="X763" s="229"/>
      <c r="Y763" s="229"/>
      <c r="Z763" s="229"/>
    </row>
    <row r="764" spans="1:26" ht="25.5" customHeight="1">
      <c r="A764" s="229"/>
      <c r="B764" s="233"/>
      <c r="C764" s="233"/>
      <c r="D764" s="233"/>
      <c r="E764" s="229"/>
      <c r="F764" s="229"/>
      <c r="G764" s="229"/>
      <c r="H764" s="229"/>
      <c r="I764" s="233"/>
      <c r="J764" s="229"/>
      <c r="K764" s="229"/>
      <c r="L764" s="229"/>
      <c r="M764" s="229"/>
      <c r="N764" s="229"/>
      <c r="O764" s="229"/>
      <c r="P764" s="229"/>
      <c r="Q764" s="229"/>
      <c r="R764" s="229"/>
      <c r="S764" s="229"/>
      <c r="T764" s="229"/>
      <c r="U764" s="229"/>
      <c r="V764" s="229"/>
      <c r="W764" s="229"/>
      <c r="X764" s="229"/>
      <c r="Y764" s="229"/>
      <c r="Z764" s="229"/>
    </row>
    <row r="765" spans="1:26" ht="25.5" customHeight="1">
      <c r="A765" s="229"/>
      <c r="B765" s="233"/>
      <c r="C765" s="233"/>
      <c r="D765" s="233"/>
      <c r="E765" s="229"/>
      <c r="F765" s="229"/>
      <c r="G765" s="229"/>
      <c r="H765" s="229"/>
      <c r="I765" s="233"/>
      <c r="J765" s="229"/>
      <c r="K765" s="229"/>
      <c r="L765" s="229"/>
      <c r="M765" s="229"/>
      <c r="N765" s="229"/>
      <c r="O765" s="229"/>
      <c r="P765" s="229"/>
      <c r="Q765" s="229"/>
      <c r="R765" s="229"/>
      <c r="S765" s="229"/>
      <c r="T765" s="229"/>
      <c r="U765" s="229"/>
      <c r="V765" s="229"/>
      <c r="W765" s="229"/>
      <c r="X765" s="229"/>
      <c r="Y765" s="229"/>
      <c r="Z765" s="229"/>
    </row>
    <row r="766" spans="1:26" ht="25.5" customHeight="1">
      <c r="A766" s="229"/>
      <c r="B766" s="233"/>
      <c r="C766" s="233"/>
      <c r="D766" s="233"/>
      <c r="E766" s="229"/>
      <c r="F766" s="229"/>
      <c r="G766" s="229"/>
      <c r="H766" s="229"/>
      <c r="I766" s="233"/>
      <c r="J766" s="229"/>
      <c r="K766" s="229"/>
      <c r="L766" s="229"/>
      <c r="M766" s="229"/>
      <c r="N766" s="229"/>
      <c r="O766" s="229"/>
      <c r="P766" s="229"/>
      <c r="Q766" s="229"/>
      <c r="R766" s="229"/>
      <c r="S766" s="229"/>
      <c r="T766" s="229"/>
      <c r="U766" s="229"/>
      <c r="V766" s="229"/>
      <c r="W766" s="229"/>
      <c r="X766" s="229"/>
      <c r="Y766" s="229"/>
      <c r="Z766" s="229"/>
    </row>
    <row r="767" spans="1:26" ht="25.5" customHeight="1">
      <c r="A767" s="229"/>
      <c r="B767" s="233"/>
      <c r="C767" s="233"/>
      <c r="D767" s="233"/>
      <c r="E767" s="229"/>
      <c r="F767" s="229"/>
      <c r="G767" s="229"/>
      <c r="H767" s="229"/>
      <c r="I767" s="233"/>
      <c r="J767" s="229"/>
      <c r="K767" s="229"/>
      <c r="L767" s="229"/>
      <c r="M767" s="229"/>
      <c r="N767" s="229"/>
      <c r="O767" s="229"/>
      <c r="P767" s="229"/>
      <c r="Q767" s="229"/>
      <c r="R767" s="229"/>
      <c r="S767" s="229"/>
      <c r="T767" s="229"/>
      <c r="U767" s="229"/>
      <c r="V767" s="229"/>
      <c r="W767" s="229"/>
      <c r="X767" s="229"/>
      <c r="Y767" s="229"/>
      <c r="Z767" s="229"/>
    </row>
    <row r="768" spans="1:26" ht="25.5" customHeight="1">
      <c r="A768" s="229"/>
      <c r="B768" s="233"/>
      <c r="C768" s="233"/>
      <c r="D768" s="233"/>
      <c r="E768" s="229"/>
      <c r="F768" s="229"/>
      <c r="G768" s="229"/>
      <c r="H768" s="229"/>
      <c r="I768" s="233"/>
      <c r="J768" s="229"/>
      <c r="K768" s="229"/>
      <c r="L768" s="229"/>
      <c r="M768" s="229"/>
      <c r="N768" s="229"/>
      <c r="O768" s="229"/>
      <c r="P768" s="229"/>
      <c r="Q768" s="229"/>
      <c r="R768" s="229"/>
      <c r="S768" s="229"/>
      <c r="T768" s="229"/>
      <c r="U768" s="229"/>
      <c r="V768" s="229"/>
      <c r="W768" s="229"/>
      <c r="X768" s="229"/>
      <c r="Y768" s="229"/>
      <c r="Z768" s="229"/>
    </row>
    <row r="769" spans="1:26" ht="25.5" customHeight="1">
      <c r="A769" s="229"/>
      <c r="B769" s="233"/>
      <c r="C769" s="233"/>
      <c r="D769" s="233"/>
      <c r="E769" s="229"/>
      <c r="F769" s="229"/>
      <c r="G769" s="229"/>
      <c r="H769" s="229"/>
      <c r="I769" s="233"/>
      <c r="J769" s="229"/>
      <c r="K769" s="229"/>
      <c r="L769" s="229"/>
      <c r="M769" s="229"/>
      <c r="N769" s="229"/>
      <c r="O769" s="229"/>
      <c r="P769" s="229"/>
      <c r="Q769" s="229"/>
      <c r="R769" s="229"/>
      <c r="S769" s="229"/>
      <c r="T769" s="229"/>
      <c r="U769" s="229"/>
      <c r="V769" s="229"/>
      <c r="W769" s="229"/>
      <c r="X769" s="229"/>
      <c r="Y769" s="229"/>
      <c r="Z769" s="229"/>
    </row>
    <row r="770" spans="1:26" ht="25.5" customHeight="1">
      <c r="A770" s="229"/>
      <c r="B770" s="233"/>
      <c r="C770" s="233"/>
      <c r="D770" s="233"/>
      <c r="E770" s="229"/>
      <c r="F770" s="229"/>
      <c r="G770" s="229"/>
      <c r="H770" s="229"/>
      <c r="I770" s="233"/>
      <c r="J770" s="229"/>
      <c r="K770" s="229"/>
      <c r="L770" s="229"/>
      <c r="M770" s="229"/>
      <c r="N770" s="229"/>
      <c r="O770" s="229"/>
      <c r="P770" s="229"/>
      <c r="Q770" s="229"/>
      <c r="R770" s="229"/>
      <c r="S770" s="229"/>
      <c r="T770" s="229"/>
      <c r="U770" s="229"/>
      <c r="V770" s="229"/>
      <c r="W770" s="229"/>
      <c r="X770" s="229"/>
      <c r="Y770" s="229"/>
      <c r="Z770" s="229"/>
    </row>
    <row r="771" spans="1:26" ht="25.5" customHeight="1">
      <c r="A771" s="229"/>
      <c r="B771" s="233"/>
      <c r="C771" s="233"/>
      <c r="D771" s="233"/>
      <c r="E771" s="229"/>
      <c r="F771" s="229"/>
      <c r="G771" s="229"/>
      <c r="H771" s="229"/>
      <c r="I771" s="233"/>
      <c r="J771" s="229"/>
      <c r="K771" s="229"/>
      <c r="L771" s="229"/>
      <c r="M771" s="229"/>
      <c r="N771" s="229"/>
      <c r="O771" s="229"/>
      <c r="P771" s="229"/>
      <c r="Q771" s="229"/>
      <c r="R771" s="229"/>
      <c r="S771" s="229"/>
      <c r="T771" s="229"/>
      <c r="U771" s="229"/>
      <c r="V771" s="229"/>
      <c r="W771" s="229"/>
      <c r="X771" s="229"/>
      <c r="Y771" s="229"/>
      <c r="Z771" s="229"/>
    </row>
    <row r="772" spans="1:26" ht="25.5" customHeight="1">
      <c r="A772" s="229"/>
      <c r="B772" s="233"/>
      <c r="C772" s="233"/>
      <c r="D772" s="233"/>
      <c r="E772" s="229"/>
      <c r="F772" s="229"/>
      <c r="G772" s="229"/>
      <c r="H772" s="229"/>
      <c r="I772" s="233"/>
      <c r="J772" s="229"/>
      <c r="K772" s="229"/>
      <c r="L772" s="229"/>
      <c r="M772" s="229"/>
      <c r="N772" s="229"/>
      <c r="O772" s="229"/>
      <c r="P772" s="229"/>
      <c r="Q772" s="229"/>
      <c r="R772" s="229"/>
      <c r="S772" s="229"/>
      <c r="T772" s="229"/>
      <c r="U772" s="229"/>
      <c r="V772" s="229"/>
      <c r="W772" s="229"/>
      <c r="X772" s="229"/>
      <c r="Y772" s="229"/>
      <c r="Z772" s="229"/>
    </row>
    <row r="773" spans="1:26" ht="25.5" customHeight="1">
      <c r="A773" s="229"/>
      <c r="B773" s="233"/>
      <c r="C773" s="233"/>
      <c r="D773" s="233"/>
      <c r="E773" s="229"/>
      <c r="F773" s="229"/>
      <c r="G773" s="229"/>
      <c r="H773" s="229"/>
      <c r="I773" s="233"/>
      <c r="J773" s="229"/>
      <c r="K773" s="229"/>
      <c r="L773" s="229"/>
      <c r="M773" s="229"/>
      <c r="N773" s="229"/>
      <c r="O773" s="229"/>
      <c r="P773" s="229"/>
      <c r="Q773" s="229"/>
      <c r="R773" s="229"/>
      <c r="S773" s="229"/>
      <c r="T773" s="229"/>
      <c r="U773" s="229"/>
      <c r="V773" s="229"/>
      <c r="W773" s="229"/>
      <c r="X773" s="229"/>
      <c r="Y773" s="229"/>
      <c r="Z773" s="229"/>
    </row>
    <row r="774" spans="1:26" ht="25.5" customHeight="1">
      <c r="A774" s="229"/>
      <c r="B774" s="233"/>
      <c r="C774" s="233"/>
      <c r="D774" s="233"/>
      <c r="E774" s="229"/>
      <c r="F774" s="229"/>
      <c r="G774" s="229"/>
      <c r="H774" s="229"/>
      <c r="I774" s="233"/>
      <c r="J774" s="229"/>
      <c r="K774" s="229"/>
      <c r="L774" s="229"/>
      <c r="M774" s="229"/>
      <c r="N774" s="229"/>
      <c r="O774" s="229"/>
      <c r="P774" s="229"/>
      <c r="Q774" s="229"/>
      <c r="R774" s="229"/>
      <c r="S774" s="229"/>
      <c r="T774" s="229"/>
      <c r="U774" s="229"/>
      <c r="V774" s="229"/>
      <c r="W774" s="229"/>
      <c r="X774" s="229"/>
      <c r="Y774" s="229"/>
      <c r="Z774" s="229"/>
    </row>
    <row r="775" spans="1:26" ht="25.5" customHeight="1">
      <c r="A775" s="229"/>
      <c r="B775" s="233"/>
      <c r="C775" s="233"/>
      <c r="D775" s="233"/>
      <c r="E775" s="229"/>
      <c r="F775" s="229"/>
      <c r="G775" s="229"/>
      <c r="H775" s="229"/>
      <c r="I775" s="233"/>
      <c r="J775" s="229"/>
      <c r="K775" s="229"/>
      <c r="L775" s="229"/>
      <c r="M775" s="229"/>
      <c r="N775" s="229"/>
      <c r="O775" s="229"/>
      <c r="P775" s="229"/>
      <c r="Q775" s="229"/>
      <c r="R775" s="229"/>
      <c r="S775" s="229"/>
      <c r="T775" s="229"/>
      <c r="U775" s="229"/>
      <c r="V775" s="229"/>
      <c r="W775" s="229"/>
      <c r="X775" s="229"/>
      <c r="Y775" s="229"/>
      <c r="Z775" s="229"/>
    </row>
    <row r="776" spans="1:26" ht="25.5" customHeight="1">
      <c r="A776" s="229"/>
      <c r="B776" s="233"/>
      <c r="C776" s="233"/>
      <c r="D776" s="233"/>
      <c r="E776" s="229"/>
      <c r="F776" s="229"/>
      <c r="G776" s="229"/>
      <c r="H776" s="229"/>
      <c r="I776" s="233"/>
      <c r="J776" s="229"/>
      <c r="K776" s="229"/>
      <c r="L776" s="229"/>
      <c r="M776" s="229"/>
      <c r="N776" s="229"/>
      <c r="O776" s="229"/>
      <c r="P776" s="229"/>
      <c r="Q776" s="229"/>
      <c r="R776" s="229"/>
      <c r="S776" s="229"/>
      <c r="T776" s="229"/>
      <c r="U776" s="229"/>
      <c r="V776" s="229"/>
      <c r="W776" s="229"/>
      <c r="X776" s="229"/>
      <c r="Y776" s="229"/>
      <c r="Z776" s="229"/>
    </row>
    <row r="777" spans="1:26" ht="25.5" customHeight="1">
      <c r="A777" s="229"/>
      <c r="B777" s="233"/>
      <c r="C777" s="233"/>
      <c r="D777" s="233"/>
      <c r="E777" s="229"/>
      <c r="F777" s="229"/>
      <c r="G777" s="229"/>
      <c r="H777" s="229"/>
      <c r="I777" s="233"/>
      <c r="J777" s="229"/>
      <c r="K777" s="229"/>
      <c r="L777" s="229"/>
      <c r="M777" s="229"/>
      <c r="N777" s="229"/>
      <c r="O777" s="229"/>
      <c r="P777" s="229"/>
      <c r="Q777" s="229"/>
      <c r="R777" s="229"/>
      <c r="S777" s="229"/>
      <c r="T777" s="229"/>
      <c r="U777" s="229"/>
      <c r="V777" s="229"/>
      <c r="W777" s="229"/>
      <c r="X777" s="229"/>
      <c r="Y777" s="229"/>
      <c r="Z777" s="229"/>
    </row>
    <row r="778" spans="1:26" ht="25.5" customHeight="1">
      <c r="A778" s="229"/>
      <c r="B778" s="233"/>
      <c r="C778" s="233"/>
      <c r="D778" s="233"/>
      <c r="E778" s="229"/>
      <c r="F778" s="229"/>
      <c r="G778" s="229"/>
      <c r="H778" s="229"/>
      <c r="I778" s="233"/>
      <c r="J778" s="229"/>
      <c r="K778" s="229"/>
      <c r="L778" s="229"/>
      <c r="M778" s="229"/>
      <c r="N778" s="229"/>
      <c r="O778" s="229"/>
      <c r="P778" s="229"/>
      <c r="Q778" s="229"/>
      <c r="R778" s="229"/>
      <c r="S778" s="229"/>
      <c r="T778" s="229"/>
      <c r="U778" s="229"/>
      <c r="V778" s="229"/>
      <c r="W778" s="229"/>
      <c r="X778" s="229"/>
      <c r="Y778" s="229"/>
      <c r="Z778" s="229"/>
    </row>
    <row r="779" spans="1:26" ht="25.5" customHeight="1">
      <c r="A779" s="229"/>
      <c r="B779" s="233"/>
      <c r="C779" s="233"/>
      <c r="D779" s="233"/>
      <c r="E779" s="229"/>
      <c r="F779" s="229"/>
      <c r="G779" s="229"/>
      <c r="H779" s="229"/>
      <c r="I779" s="233"/>
      <c r="J779" s="229"/>
      <c r="K779" s="229"/>
      <c r="L779" s="229"/>
      <c r="M779" s="229"/>
      <c r="N779" s="229"/>
      <c r="O779" s="229"/>
      <c r="P779" s="229"/>
      <c r="Q779" s="229"/>
      <c r="R779" s="229"/>
      <c r="S779" s="229"/>
      <c r="T779" s="229"/>
      <c r="U779" s="229"/>
      <c r="V779" s="229"/>
      <c r="W779" s="229"/>
      <c r="X779" s="229"/>
      <c r="Y779" s="229"/>
      <c r="Z779" s="229"/>
    </row>
    <row r="780" spans="1:26" ht="25.5" customHeight="1">
      <c r="A780" s="229"/>
      <c r="B780" s="233"/>
      <c r="C780" s="233"/>
      <c r="D780" s="233"/>
      <c r="E780" s="229"/>
      <c r="F780" s="229"/>
      <c r="G780" s="229"/>
      <c r="H780" s="229"/>
      <c r="I780" s="233"/>
      <c r="J780" s="229"/>
      <c r="K780" s="229"/>
      <c r="L780" s="229"/>
      <c r="M780" s="229"/>
      <c r="N780" s="229"/>
      <c r="O780" s="229"/>
      <c r="P780" s="229"/>
      <c r="Q780" s="229"/>
      <c r="R780" s="229"/>
      <c r="S780" s="229"/>
      <c r="T780" s="229"/>
      <c r="U780" s="229"/>
      <c r="V780" s="229"/>
      <c r="W780" s="229"/>
      <c r="X780" s="229"/>
      <c r="Y780" s="229"/>
      <c r="Z780" s="229"/>
    </row>
    <row r="781" spans="1:26" ht="25.5" customHeight="1">
      <c r="A781" s="229"/>
      <c r="B781" s="233"/>
      <c r="C781" s="233"/>
      <c r="D781" s="233"/>
      <c r="E781" s="229"/>
      <c r="F781" s="229"/>
      <c r="G781" s="229"/>
      <c r="H781" s="229"/>
      <c r="I781" s="233"/>
      <c r="J781" s="229"/>
      <c r="K781" s="229"/>
      <c r="L781" s="229"/>
      <c r="M781" s="229"/>
      <c r="N781" s="229"/>
      <c r="O781" s="229"/>
      <c r="P781" s="229"/>
      <c r="Q781" s="229"/>
      <c r="R781" s="229"/>
      <c r="S781" s="229"/>
      <c r="T781" s="229"/>
      <c r="U781" s="229"/>
      <c r="V781" s="229"/>
      <c r="W781" s="229"/>
      <c r="X781" s="229"/>
      <c r="Y781" s="229"/>
      <c r="Z781" s="229"/>
    </row>
    <row r="782" spans="1:26" ht="25.5" customHeight="1">
      <c r="A782" s="229"/>
      <c r="B782" s="233"/>
      <c r="C782" s="233"/>
      <c r="D782" s="233"/>
      <c r="E782" s="229"/>
      <c r="F782" s="229"/>
      <c r="G782" s="229"/>
      <c r="H782" s="229"/>
      <c r="I782" s="233"/>
      <c r="J782" s="229"/>
      <c r="K782" s="229"/>
      <c r="L782" s="229"/>
      <c r="M782" s="229"/>
      <c r="N782" s="229"/>
      <c r="O782" s="229"/>
      <c r="P782" s="229"/>
      <c r="Q782" s="229"/>
      <c r="R782" s="229"/>
      <c r="S782" s="229"/>
      <c r="T782" s="229"/>
      <c r="U782" s="229"/>
      <c r="V782" s="229"/>
      <c r="W782" s="229"/>
      <c r="X782" s="229"/>
      <c r="Y782" s="229"/>
      <c r="Z782" s="229"/>
    </row>
    <row r="783" spans="1:26" ht="25.5" customHeight="1">
      <c r="A783" s="229"/>
      <c r="B783" s="233"/>
      <c r="C783" s="233"/>
      <c r="D783" s="233"/>
      <c r="E783" s="229"/>
      <c r="F783" s="229"/>
      <c r="G783" s="229"/>
      <c r="H783" s="229"/>
      <c r="I783" s="233"/>
      <c r="J783" s="229"/>
      <c r="K783" s="229"/>
      <c r="L783" s="229"/>
      <c r="M783" s="229"/>
      <c r="N783" s="229"/>
      <c r="O783" s="229"/>
      <c r="P783" s="229"/>
      <c r="Q783" s="229"/>
      <c r="R783" s="229"/>
      <c r="S783" s="229"/>
      <c r="T783" s="229"/>
      <c r="U783" s="229"/>
      <c r="V783" s="229"/>
      <c r="W783" s="229"/>
      <c r="X783" s="229"/>
      <c r="Y783" s="229"/>
      <c r="Z783" s="229"/>
    </row>
    <row r="784" spans="1:26" ht="25.5" customHeight="1">
      <c r="A784" s="229"/>
      <c r="B784" s="233"/>
      <c r="C784" s="233"/>
      <c r="D784" s="233"/>
      <c r="E784" s="229"/>
      <c r="F784" s="229"/>
      <c r="G784" s="229"/>
      <c r="H784" s="229"/>
      <c r="I784" s="233"/>
      <c r="J784" s="229"/>
      <c r="K784" s="229"/>
      <c r="L784" s="229"/>
      <c r="M784" s="229"/>
      <c r="N784" s="229"/>
      <c r="O784" s="229"/>
      <c r="P784" s="229"/>
      <c r="Q784" s="229"/>
      <c r="R784" s="229"/>
      <c r="S784" s="229"/>
      <c r="T784" s="229"/>
      <c r="U784" s="229"/>
      <c r="V784" s="229"/>
      <c r="W784" s="229"/>
      <c r="X784" s="229"/>
      <c r="Y784" s="229"/>
      <c r="Z784" s="229"/>
    </row>
    <row r="785" spans="1:26" ht="25.5" customHeight="1">
      <c r="A785" s="229"/>
      <c r="B785" s="233"/>
      <c r="C785" s="233"/>
      <c r="D785" s="233"/>
      <c r="E785" s="229"/>
      <c r="F785" s="229"/>
      <c r="G785" s="229"/>
      <c r="H785" s="229"/>
      <c r="I785" s="233"/>
      <c r="J785" s="229"/>
      <c r="K785" s="229"/>
      <c r="L785" s="229"/>
      <c r="M785" s="229"/>
      <c r="N785" s="229"/>
      <c r="O785" s="229"/>
      <c r="P785" s="229"/>
      <c r="Q785" s="229"/>
      <c r="R785" s="229"/>
      <c r="S785" s="229"/>
      <c r="T785" s="229"/>
      <c r="U785" s="229"/>
      <c r="V785" s="229"/>
      <c r="W785" s="229"/>
      <c r="X785" s="229"/>
      <c r="Y785" s="229"/>
      <c r="Z785" s="229"/>
    </row>
    <row r="786" spans="1:26" ht="25.5" customHeight="1">
      <c r="A786" s="229"/>
      <c r="B786" s="233"/>
      <c r="C786" s="233"/>
      <c r="D786" s="233"/>
      <c r="E786" s="229"/>
      <c r="F786" s="229"/>
      <c r="G786" s="229"/>
      <c r="H786" s="229"/>
      <c r="I786" s="233"/>
      <c r="J786" s="229"/>
      <c r="K786" s="229"/>
      <c r="L786" s="229"/>
      <c r="M786" s="229"/>
      <c r="N786" s="229"/>
      <c r="O786" s="229"/>
      <c r="P786" s="229"/>
      <c r="Q786" s="229"/>
      <c r="R786" s="229"/>
      <c r="S786" s="229"/>
      <c r="T786" s="229"/>
      <c r="U786" s="229"/>
      <c r="V786" s="229"/>
      <c r="W786" s="229"/>
      <c r="X786" s="229"/>
      <c r="Y786" s="229"/>
      <c r="Z786" s="229"/>
    </row>
    <row r="787" spans="1:26" ht="25.5" customHeight="1">
      <c r="A787" s="229"/>
      <c r="B787" s="233"/>
      <c r="C787" s="233"/>
      <c r="D787" s="233"/>
      <c r="E787" s="229"/>
      <c r="F787" s="229"/>
      <c r="G787" s="229"/>
      <c r="H787" s="229"/>
      <c r="I787" s="233"/>
      <c r="J787" s="229"/>
      <c r="K787" s="229"/>
      <c r="L787" s="229"/>
      <c r="M787" s="229"/>
      <c r="N787" s="229"/>
      <c r="O787" s="229"/>
      <c r="P787" s="229"/>
      <c r="Q787" s="229"/>
      <c r="R787" s="229"/>
      <c r="S787" s="229"/>
      <c r="T787" s="229"/>
      <c r="U787" s="229"/>
      <c r="V787" s="229"/>
      <c r="W787" s="229"/>
      <c r="X787" s="229"/>
      <c r="Y787" s="229"/>
      <c r="Z787" s="229"/>
    </row>
    <row r="788" spans="1:26" ht="25.5" customHeight="1">
      <c r="A788" s="229"/>
      <c r="B788" s="233"/>
      <c r="C788" s="233"/>
      <c r="D788" s="233"/>
      <c r="E788" s="229"/>
      <c r="F788" s="229"/>
      <c r="G788" s="229"/>
      <c r="H788" s="229"/>
      <c r="I788" s="233"/>
      <c r="J788" s="229"/>
      <c r="K788" s="229"/>
      <c r="L788" s="229"/>
      <c r="M788" s="229"/>
      <c r="N788" s="229"/>
      <c r="O788" s="229"/>
      <c r="P788" s="229"/>
      <c r="Q788" s="229"/>
      <c r="R788" s="229"/>
      <c r="S788" s="229"/>
      <c r="T788" s="229"/>
      <c r="U788" s="229"/>
      <c r="V788" s="229"/>
      <c r="W788" s="229"/>
      <c r="X788" s="229"/>
      <c r="Y788" s="229"/>
      <c r="Z788" s="229"/>
    </row>
    <row r="789" spans="1:26" ht="25.5" customHeight="1">
      <c r="A789" s="229"/>
      <c r="B789" s="233"/>
      <c r="C789" s="233"/>
      <c r="D789" s="233"/>
      <c r="E789" s="229"/>
      <c r="F789" s="229"/>
      <c r="G789" s="229"/>
      <c r="H789" s="229"/>
      <c r="I789" s="233"/>
      <c r="J789" s="229"/>
      <c r="K789" s="229"/>
      <c r="L789" s="229"/>
      <c r="M789" s="229"/>
      <c r="N789" s="229"/>
      <c r="O789" s="229"/>
      <c r="P789" s="229"/>
      <c r="Q789" s="229"/>
      <c r="R789" s="229"/>
      <c r="S789" s="229"/>
      <c r="T789" s="229"/>
      <c r="U789" s="229"/>
      <c r="V789" s="229"/>
      <c r="W789" s="229"/>
      <c r="X789" s="229"/>
      <c r="Y789" s="229"/>
      <c r="Z789" s="229"/>
    </row>
    <row r="790" spans="1:26" ht="25.5" customHeight="1">
      <c r="A790" s="229"/>
      <c r="B790" s="233"/>
      <c r="C790" s="233"/>
      <c r="D790" s="233"/>
      <c r="E790" s="229"/>
      <c r="F790" s="229"/>
      <c r="G790" s="229"/>
      <c r="H790" s="229"/>
      <c r="I790" s="233"/>
      <c r="J790" s="229"/>
      <c r="K790" s="229"/>
      <c r="L790" s="229"/>
      <c r="M790" s="229"/>
      <c r="N790" s="229"/>
      <c r="O790" s="229"/>
      <c r="P790" s="229"/>
      <c r="Q790" s="229"/>
      <c r="R790" s="229"/>
      <c r="S790" s="229"/>
      <c r="T790" s="229"/>
      <c r="U790" s="229"/>
      <c r="V790" s="229"/>
      <c r="W790" s="229"/>
      <c r="X790" s="229"/>
      <c r="Y790" s="229"/>
      <c r="Z790" s="229"/>
    </row>
    <row r="791" spans="1:26" ht="25.5" customHeight="1">
      <c r="A791" s="229"/>
      <c r="B791" s="233"/>
      <c r="C791" s="233"/>
      <c r="D791" s="233"/>
      <c r="E791" s="229"/>
      <c r="F791" s="229"/>
      <c r="G791" s="229"/>
      <c r="H791" s="229"/>
      <c r="I791" s="233"/>
      <c r="J791" s="229"/>
      <c r="K791" s="229"/>
      <c r="L791" s="229"/>
      <c r="M791" s="229"/>
      <c r="N791" s="229"/>
      <c r="O791" s="229"/>
      <c r="P791" s="229"/>
      <c r="Q791" s="229"/>
      <c r="R791" s="229"/>
      <c r="S791" s="229"/>
      <c r="T791" s="229"/>
      <c r="U791" s="229"/>
      <c r="V791" s="229"/>
      <c r="W791" s="229"/>
      <c r="X791" s="229"/>
      <c r="Y791" s="229"/>
      <c r="Z791" s="229"/>
    </row>
    <row r="792" spans="1:26" ht="25.5" customHeight="1">
      <c r="A792" s="229"/>
      <c r="B792" s="233"/>
      <c r="C792" s="233"/>
      <c r="D792" s="233"/>
      <c r="E792" s="229"/>
      <c r="F792" s="229"/>
      <c r="G792" s="229"/>
      <c r="H792" s="229"/>
      <c r="I792" s="233"/>
      <c r="J792" s="229"/>
      <c r="K792" s="229"/>
      <c r="L792" s="229"/>
      <c r="M792" s="229"/>
      <c r="N792" s="229"/>
      <c r="O792" s="229"/>
      <c r="P792" s="229"/>
      <c r="Q792" s="229"/>
      <c r="R792" s="229"/>
      <c r="S792" s="229"/>
      <c r="T792" s="229"/>
      <c r="U792" s="229"/>
      <c r="V792" s="229"/>
      <c r="W792" s="229"/>
      <c r="X792" s="229"/>
      <c r="Y792" s="229"/>
      <c r="Z792" s="229"/>
    </row>
    <row r="793" spans="1:26" ht="25.5" customHeight="1">
      <c r="A793" s="229"/>
      <c r="B793" s="233"/>
      <c r="C793" s="233"/>
      <c r="D793" s="233"/>
      <c r="E793" s="229"/>
      <c r="F793" s="229"/>
      <c r="G793" s="229"/>
      <c r="H793" s="229"/>
      <c r="I793" s="233"/>
      <c r="J793" s="229"/>
      <c r="K793" s="229"/>
      <c r="L793" s="229"/>
      <c r="M793" s="229"/>
      <c r="N793" s="229"/>
      <c r="O793" s="229"/>
      <c r="P793" s="229"/>
      <c r="Q793" s="229"/>
      <c r="R793" s="229"/>
      <c r="S793" s="229"/>
      <c r="T793" s="229"/>
      <c r="U793" s="229"/>
      <c r="V793" s="229"/>
      <c r="W793" s="229"/>
      <c r="X793" s="229"/>
      <c r="Y793" s="229"/>
      <c r="Z793" s="229"/>
    </row>
    <row r="794" spans="1:26" ht="25.5" customHeight="1">
      <c r="A794" s="229"/>
      <c r="B794" s="233"/>
      <c r="C794" s="233"/>
      <c r="D794" s="233"/>
      <c r="E794" s="229"/>
      <c r="F794" s="229"/>
      <c r="G794" s="229"/>
      <c r="H794" s="229"/>
      <c r="I794" s="233"/>
      <c r="J794" s="229"/>
      <c r="K794" s="229"/>
      <c r="L794" s="229"/>
      <c r="M794" s="229"/>
      <c r="N794" s="229"/>
      <c r="O794" s="229"/>
      <c r="P794" s="229"/>
      <c r="Q794" s="229"/>
      <c r="R794" s="229"/>
      <c r="S794" s="229"/>
      <c r="T794" s="229"/>
      <c r="U794" s="229"/>
      <c r="V794" s="229"/>
      <c r="W794" s="229"/>
      <c r="X794" s="229"/>
      <c r="Y794" s="229"/>
      <c r="Z794" s="229"/>
    </row>
    <row r="795" spans="1:26" ht="25.5" customHeight="1">
      <c r="A795" s="229"/>
      <c r="B795" s="233"/>
      <c r="C795" s="233"/>
      <c r="D795" s="233"/>
      <c r="E795" s="229"/>
      <c r="F795" s="229"/>
      <c r="G795" s="229"/>
      <c r="H795" s="229"/>
      <c r="I795" s="233"/>
      <c r="J795" s="229"/>
      <c r="K795" s="229"/>
      <c r="L795" s="229"/>
      <c r="M795" s="229"/>
      <c r="N795" s="229"/>
      <c r="O795" s="229"/>
      <c r="P795" s="229"/>
      <c r="Q795" s="229"/>
      <c r="R795" s="229"/>
      <c r="S795" s="229"/>
      <c r="T795" s="229"/>
      <c r="U795" s="229"/>
      <c r="V795" s="229"/>
      <c r="W795" s="229"/>
      <c r="X795" s="229"/>
      <c r="Y795" s="229"/>
      <c r="Z795" s="229"/>
    </row>
    <row r="796" spans="1:26" ht="25.5" customHeight="1">
      <c r="A796" s="229"/>
      <c r="B796" s="233"/>
      <c r="C796" s="233"/>
      <c r="D796" s="233"/>
      <c r="E796" s="229"/>
      <c r="F796" s="229"/>
      <c r="G796" s="229"/>
      <c r="H796" s="229"/>
      <c r="I796" s="233"/>
      <c r="J796" s="229"/>
      <c r="K796" s="229"/>
      <c r="L796" s="229"/>
      <c r="M796" s="229"/>
      <c r="N796" s="229"/>
      <c r="O796" s="229"/>
      <c r="P796" s="229"/>
      <c r="Q796" s="229"/>
      <c r="R796" s="229"/>
      <c r="S796" s="229"/>
      <c r="T796" s="229"/>
      <c r="U796" s="229"/>
      <c r="V796" s="229"/>
      <c r="W796" s="229"/>
      <c r="X796" s="229"/>
      <c r="Y796" s="229"/>
      <c r="Z796" s="229"/>
    </row>
    <row r="797" spans="1:26" ht="25.5" customHeight="1">
      <c r="A797" s="229"/>
      <c r="B797" s="233"/>
      <c r="C797" s="233"/>
      <c r="D797" s="233"/>
      <c r="E797" s="229"/>
      <c r="F797" s="229"/>
      <c r="G797" s="229"/>
      <c r="H797" s="229"/>
      <c r="I797" s="233"/>
      <c r="J797" s="229"/>
      <c r="K797" s="229"/>
      <c r="L797" s="229"/>
      <c r="M797" s="229"/>
      <c r="N797" s="229"/>
      <c r="O797" s="229"/>
      <c r="P797" s="229"/>
      <c r="Q797" s="229"/>
      <c r="R797" s="229"/>
      <c r="S797" s="229"/>
      <c r="T797" s="229"/>
      <c r="U797" s="229"/>
      <c r="V797" s="229"/>
      <c r="W797" s="229"/>
      <c r="X797" s="229"/>
      <c r="Y797" s="229"/>
      <c r="Z797" s="229"/>
    </row>
    <row r="798" spans="1:26" ht="25.5" customHeight="1">
      <c r="A798" s="229"/>
      <c r="B798" s="233"/>
      <c r="C798" s="233"/>
      <c r="D798" s="233"/>
      <c r="E798" s="229"/>
      <c r="F798" s="229"/>
      <c r="G798" s="229"/>
      <c r="H798" s="229"/>
      <c r="I798" s="233"/>
      <c r="J798" s="229"/>
      <c r="K798" s="229"/>
      <c r="L798" s="229"/>
      <c r="M798" s="229"/>
      <c r="N798" s="229"/>
      <c r="O798" s="229"/>
      <c r="P798" s="229"/>
      <c r="Q798" s="229"/>
      <c r="R798" s="229"/>
      <c r="S798" s="229"/>
      <c r="T798" s="229"/>
      <c r="U798" s="229"/>
      <c r="V798" s="229"/>
      <c r="W798" s="229"/>
      <c r="X798" s="229"/>
      <c r="Y798" s="229"/>
      <c r="Z798" s="229"/>
    </row>
    <row r="799" spans="1:26" ht="25.5" customHeight="1">
      <c r="A799" s="229"/>
      <c r="B799" s="233"/>
      <c r="C799" s="233"/>
      <c r="D799" s="233"/>
      <c r="E799" s="229"/>
      <c r="F799" s="229"/>
      <c r="G799" s="229"/>
      <c r="H799" s="229"/>
      <c r="I799" s="233"/>
      <c r="J799" s="229"/>
      <c r="K799" s="229"/>
      <c r="L799" s="229"/>
      <c r="M799" s="229"/>
      <c r="N799" s="229"/>
      <c r="O799" s="229"/>
      <c r="P799" s="229"/>
      <c r="Q799" s="229"/>
      <c r="R799" s="229"/>
      <c r="S799" s="229"/>
      <c r="T799" s="229"/>
      <c r="U799" s="229"/>
      <c r="V799" s="229"/>
      <c r="W799" s="229"/>
      <c r="X799" s="229"/>
      <c r="Y799" s="229"/>
      <c r="Z799" s="229"/>
    </row>
    <row r="800" spans="1:26" ht="25.5" customHeight="1">
      <c r="A800" s="229"/>
      <c r="B800" s="233"/>
      <c r="C800" s="233"/>
      <c r="D800" s="233"/>
      <c r="E800" s="229"/>
      <c r="F800" s="229"/>
      <c r="G800" s="229"/>
      <c r="H800" s="229"/>
      <c r="I800" s="233"/>
      <c r="J800" s="229"/>
      <c r="K800" s="229"/>
      <c r="L800" s="229"/>
      <c r="M800" s="229"/>
      <c r="N800" s="229"/>
      <c r="O800" s="229"/>
      <c r="P800" s="229"/>
      <c r="Q800" s="229"/>
      <c r="R800" s="229"/>
      <c r="S800" s="229"/>
      <c r="T800" s="229"/>
      <c r="U800" s="229"/>
      <c r="V800" s="229"/>
      <c r="W800" s="229"/>
      <c r="X800" s="229"/>
      <c r="Y800" s="229"/>
      <c r="Z800" s="229"/>
    </row>
    <row r="801" spans="1:26" ht="25.5" customHeight="1">
      <c r="A801" s="229"/>
      <c r="B801" s="233"/>
      <c r="C801" s="233"/>
      <c r="D801" s="233"/>
      <c r="E801" s="229"/>
      <c r="F801" s="229"/>
      <c r="G801" s="229"/>
      <c r="H801" s="229"/>
      <c r="I801" s="233"/>
      <c r="J801" s="229"/>
      <c r="K801" s="229"/>
      <c r="L801" s="229"/>
      <c r="M801" s="229"/>
      <c r="N801" s="229"/>
      <c r="O801" s="229"/>
      <c r="P801" s="229"/>
      <c r="Q801" s="229"/>
      <c r="R801" s="229"/>
      <c r="S801" s="229"/>
      <c r="T801" s="229"/>
      <c r="U801" s="229"/>
      <c r="V801" s="229"/>
      <c r="W801" s="229"/>
      <c r="X801" s="229"/>
      <c r="Y801" s="229"/>
      <c r="Z801" s="229"/>
    </row>
    <row r="802" spans="1:26" ht="25.5" customHeight="1">
      <c r="A802" s="229"/>
      <c r="B802" s="233"/>
      <c r="C802" s="233"/>
      <c r="D802" s="233"/>
      <c r="E802" s="229"/>
      <c r="F802" s="229"/>
      <c r="G802" s="229"/>
      <c r="H802" s="229"/>
      <c r="I802" s="233"/>
      <c r="J802" s="229"/>
      <c r="K802" s="229"/>
      <c r="L802" s="229"/>
      <c r="M802" s="229"/>
      <c r="N802" s="229"/>
      <c r="O802" s="229"/>
      <c r="P802" s="229"/>
      <c r="Q802" s="229"/>
      <c r="R802" s="229"/>
      <c r="S802" s="229"/>
      <c r="T802" s="229"/>
      <c r="U802" s="229"/>
      <c r="V802" s="229"/>
      <c r="W802" s="229"/>
      <c r="X802" s="229"/>
      <c r="Y802" s="229"/>
      <c r="Z802" s="229"/>
    </row>
    <row r="803" spans="1:26" ht="25.5" customHeight="1">
      <c r="A803" s="229"/>
      <c r="B803" s="233"/>
      <c r="C803" s="233"/>
      <c r="D803" s="233"/>
      <c r="E803" s="229"/>
      <c r="F803" s="229"/>
      <c r="G803" s="229"/>
      <c r="H803" s="229"/>
      <c r="I803" s="233"/>
      <c r="J803" s="229"/>
      <c r="K803" s="229"/>
      <c r="L803" s="229"/>
      <c r="M803" s="229"/>
      <c r="N803" s="229"/>
      <c r="O803" s="229"/>
      <c r="P803" s="229"/>
      <c r="Q803" s="229"/>
      <c r="R803" s="229"/>
      <c r="S803" s="229"/>
      <c r="T803" s="229"/>
      <c r="U803" s="229"/>
      <c r="V803" s="229"/>
      <c r="W803" s="229"/>
      <c r="X803" s="229"/>
      <c r="Y803" s="229"/>
      <c r="Z803" s="229"/>
    </row>
    <row r="804" spans="1:26" ht="25.5" customHeight="1">
      <c r="A804" s="229"/>
      <c r="B804" s="233"/>
      <c r="C804" s="233"/>
      <c r="D804" s="233"/>
      <c r="E804" s="229"/>
      <c r="F804" s="229"/>
      <c r="G804" s="229"/>
      <c r="H804" s="229"/>
      <c r="I804" s="233"/>
      <c r="J804" s="229"/>
      <c r="K804" s="229"/>
      <c r="L804" s="229"/>
      <c r="M804" s="229"/>
      <c r="N804" s="229"/>
      <c r="O804" s="229"/>
      <c r="P804" s="229"/>
      <c r="Q804" s="229"/>
      <c r="R804" s="229"/>
      <c r="S804" s="229"/>
      <c r="T804" s="229"/>
      <c r="U804" s="229"/>
      <c r="V804" s="229"/>
      <c r="W804" s="229"/>
      <c r="X804" s="229"/>
      <c r="Y804" s="229"/>
      <c r="Z804" s="229"/>
    </row>
    <row r="805" spans="1:26" ht="25.5" customHeight="1">
      <c r="A805" s="229"/>
      <c r="B805" s="233"/>
      <c r="C805" s="233"/>
      <c r="D805" s="233"/>
      <c r="E805" s="229"/>
      <c r="F805" s="229"/>
      <c r="G805" s="229"/>
      <c r="H805" s="229"/>
      <c r="I805" s="233"/>
      <c r="J805" s="229"/>
      <c r="K805" s="229"/>
      <c r="L805" s="229"/>
      <c r="M805" s="229"/>
      <c r="N805" s="229"/>
      <c r="O805" s="229"/>
      <c r="P805" s="229"/>
      <c r="Q805" s="229"/>
      <c r="R805" s="229"/>
      <c r="S805" s="229"/>
      <c r="T805" s="229"/>
      <c r="U805" s="229"/>
      <c r="V805" s="229"/>
      <c r="W805" s="229"/>
      <c r="X805" s="229"/>
      <c r="Y805" s="229"/>
      <c r="Z805" s="229"/>
    </row>
    <row r="806" spans="1:26" ht="25.5" customHeight="1">
      <c r="A806" s="229"/>
      <c r="B806" s="233"/>
      <c r="C806" s="233"/>
      <c r="D806" s="233"/>
      <c r="E806" s="229"/>
      <c r="F806" s="229"/>
      <c r="G806" s="229"/>
      <c r="H806" s="229"/>
      <c r="I806" s="233"/>
      <c r="J806" s="229"/>
      <c r="K806" s="229"/>
      <c r="L806" s="229"/>
      <c r="M806" s="229"/>
      <c r="N806" s="229"/>
      <c r="O806" s="229"/>
      <c r="P806" s="229"/>
      <c r="Q806" s="229"/>
      <c r="R806" s="229"/>
      <c r="S806" s="229"/>
      <c r="T806" s="229"/>
      <c r="U806" s="229"/>
      <c r="V806" s="229"/>
      <c r="W806" s="229"/>
      <c r="X806" s="229"/>
      <c r="Y806" s="229"/>
      <c r="Z806" s="229"/>
    </row>
    <row r="807" spans="1:26" ht="25.5" customHeight="1">
      <c r="A807" s="229"/>
      <c r="B807" s="233"/>
      <c r="C807" s="233"/>
      <c r="D807" s="233"/>
      <c r="E807" s="229"/>
      <c r="F807" s="229"/>
      <c r="G807" s="229"/>
      <c r="H807" s="229"/>
      <c r="I807" s="233"/>
      <c r="J807" s="229"/>
      <c r="K807" s="229"/>
      <c r="L807" s="229"/>
      <c r="M807" s="229"/>
      <c r="N807" s="229"/>
      <c r="O807" s="229"/>
      <c r="P807" s="229"/>
      <c r="Q807" s="229"/>
      <c r="R807" s="229"/>
      <c r="S807" s="229"/>
      <c r="T807" s="229"/>
      <c r="U807" s="229"/>
      <c r="V807" s="229"/>
      <c r="W807" s="229"/>
      <c r="X807" s="229"/>
      <c r="Y807" s="229"/>
      <c r="Z807" s="229"/>
    </row>
    <row r="808" spans="1:26" ht="25.5" customHeight="1">
      <c r="A808" s="229"/>
      <c r="B808" s="233"/>
      <c r="C808" s="233"/>
      <c r="D808" s="233"/>
      <c r="E808" s="229"/>
      <c r="F808" s="229"/>
      <c r="G808" s="229"/>
      <c r="H808" s="229"/>
      <c r="I808" s="233"/>
      <c r="J808" s="229"/>
      <c r="K808" s="229"/>
      <c r="L808" s="229"/>
      <c r="M808" s="229"/>
      <c r="N808" s="229"/>
      <c r="O808" s="229"/>
      <c r="P808" s="229"/>
      <c r="Q808" s="229"/>
      <c r="R808" s="229"/>
      <c r="S808" s="229"/>
      <c r="T808" s="229"/>
      <c r="U808" s="229"/>
      <c r="V808" s="229"/>
      <c r="W808" s="229"/>
      <c r="X808" s="229"/>
      <c r="Y808" s="229"/>
      <c r="Z808" s="229"/>
    </row>
    <row r="809" spans="1:26" ht="25.5" customHeight="1">
      <c r="A809" s="229"/>
      <c r="B809" s="233"/>
      <c r="C809" s="233"/>
      <c r="D809" s="233"/>
      <c r="E809" s="229"/>
      <c r="F809" s="229"/>
      <c r="G809" s="229"/>
      <c r="H809" s="229"/>
      <c r="I809" s="233"/>
      <c r="J809" s="229"/>
      <c r="K809" s="229"/>
      <c r="L809" s="229"/>
      <c r="M809" s="229"/>
      <c r="N809" s="229"/>
      <c r="O809" s="229"/>
      <c r="P809" s="229"/>
      <c r="Q809" s="229"/>
      <c r="R809" s="229"/>
      <c r="S809" s="229"/>
      <c r="T809" s="229"/>
      <c r="U809" s="229"/>
      <c r="V809" s="229"/>
      <c r="W809" s="229"/>
      <c r="X809" s="229"/>
      <c r="Y809" s="229"/>
      <c r="Z809" s="229"/>
    </row>
    <row r="810" spans="1:26" ht="25.5" customHeight="1">
      <c r="A810" s="229"/>
      <c r="B810" s="233"/>
      <c r="C810" s="233"/>
      <c r="D810" s="233"/>
      <c r="E810" s="229"/>
      <c r="F810" s="229"/>
      <c r="G810" s="229"/>
      <c r="H810" s="229"/>
      <c r="I810" s="233"/>
      <c r="J810" s="229"/>
      <c r="K810" s="229"/>
      <c r="L810" s="229"/>
      <c r="M810" s="229"/>
      <c r="N810" s="229"/>
      <c r="O810" s="229"/>
      <c r="P810" s="229"/>
      <c r="Q810" s="229"/>
      <c r="R810" s="229"/>
      <c r="S810" s="229"/>
      <c r="T810" s="229"/>
      <c r="U810" s="229"/>
      <c r="V810" s="229"/>
      <c r="W810" s="229"/>
      <c r="X810" s="229"/>
      <c r="Y810" s="229"/>
      <c r="Z810" s="229"/>
    </row>
    <row r="811" spans="1:26" ht="25.5" customHeight="1">
      <c r="A811" s="229"/>
      <c r="B811" s="233"/>
      <c r="C811" s="233"/>
      <c r="D811" s="233"/>
      <c r="E811" s="229"/>
      <c r="F811" s="229"/>
      <c r="G811" s="229"/>
      <c r="H811" s="229"/>
      <c r="I811" s="233"/>
      <c r="J811" s="229"/>
      <c r="K811" s="229"/>
      <c r="L811" s="229"/>
      <c r="M811" s="229"/>
      <c r="N811" s="229"/>
      <c r="O811" s="229"/>
      <c r="P811" s="229"/>
      <c r="Q811" s="229"/>
      <c r="R811" s="229"/>
      <c r="S811" s="229"/>
      <c r="T811" s="229"/>
      <c r="U811" s="229"/>
      <c r="V811" s="229"/>
      <c r="W811" s="229"/>
      <c r="X811" s="229"/>
      <c r="Y811" s="229"/>
      <c r="Z811" s="229"/>
    </row>
    <row r="812" spans="1:26" ht="25.5" customHeight="1">
      <c r="A812" s="229"/>
      <c r="B812" s="233"/>
      <c r="C812" s="233"/>
      <c r="D812" s="233"/>
      <c r="E812" s="229"/>
      <c r="F812" s="229"/>
      <c r="G812" s="229"/>
      <c r="H812" s="229"/>
      <c r="I812" s="233"/>
      <c r="J812" s="229"/>
      <c r="K812" s="229"/>
      <c r="L812" s="229"/>
      <c r="M812" s="229"/>
      <c r="N812" s="229"/>
      <c r="O812" s="229"/>
      <c r="P812" s="229"/>
      <c r="Q812" s="229"/>
      <c r="R812" s="229"/>
      <c r="S812" s="229"/>
      <c r="T812" s="229"/>
      <c r="U812" s="229"/>
      <c r="V812" s="229"/>
      <c r="W812" s="229"/>
      <c r="X812" s="229"/>
      <c r="Y812" s="229"/>
      <c r="Z812" s="229"/>
    </row>
    <row r="813" spans="1:26" ht="25.5" customHeight="1">
      <c r="A813" s="229"/>
      <c r="B813" s="233"/>
      <c r="C813" s="233"/>
      <c r="D813" s="233"/>
      <c r="E813" s="229"/>
      <c r="F813" s="229"/>
      <c r="G813" s="229"/>
      <c r="H813" s="229"/>
      <c r="I813" s="233"/>
      <c r="J813" s="229"/>
      <c r="K813" s="229"/>
      <c r="L813" s="229"/>
      <c r="M813" s="229"/>
      <c r="N813" s="229"/>
      <c r="O813" s="229"/>
      <c r="P813" s="229"/>
      <c r="Q813" s="229"/>
      <c r="R813" s="229"/>
      <c r="S813" s="229"/>
      <c r="T813" s="229"/>
      <c r="U813" s="229"/>
      <c r="V813" s="229"/>
      <c r="W813" s="229"/>
      <c r="X813" s="229"/>
      <c r="Y813" s="229"/>
      <c r="Z813" s="229"/>
    </row>
    <row r="814" spans="1:26" ht="25.5" customHeight="1">
      <c r="A814" s="229"/>
      <c r="B814" s="233"/>
      <c r="C814" s="233"/>
      <c r="D814" s="233"/>
      <c r="E814" s="229"/>
      <c r="F814" s="229"/>
      <c r="G814" s="229"/>
      <c r="H814" s="229"/>
      <c r="I814" s="233"/>
      <c r="J814" s="229"/>
      <c r="K814" s="229"/>
      <c r="L814" s="229"/>
      <c r="M814" s="229"/>
      <c r="N814" s="229"/>
      <c r="O814" s="229"/>
      <c r="P814" s="229"/>
      <c r="Q814" s="229"/>
      <c r="R814" s="229"/>
      <c r="S814" s="229"/>
      <c r="T814" s="229"/>
      <c r="U814" s="229"/>
      <c r="V814" s="229"/>
      <c r="W814" s="229"/>
      <c r="X814" s="229"/>
      <c r="Y814" s="229"/>
      <c r="Z814" s="229"/>
    </row>
    <row r="815" spans="1:26" ht="25.5" customHeight="1">
      <c r="A815" s="229"/>
      <c r="B815" s="233"/>
      <c r="C815" s="233"/>
      <c r="D815" s="233"/>
      <c r="E815" s="229"/>
      <c r="F815" s="229"/>
      <c r="G815" s="229"/>
      <c r="H815" s="229"/>
      <c r="I815" s="233"/>
      <c r="J815" s="229"/>
      <c r="K815" s="229"/>
      <c r="L815" s="229"/>
      <c r="M815" s="229"/>
      <c r="N815" s="229"/>
      <c r="O815" s="229"/>
      <c r="P815" s="229"/>
      <c r="Q815" s="229"/>
      <c r="R815" s="229"/>
      <c r="S815" s="229"/>
      <c r="T815" s="229"/>
      <c r="U815" s="229"/>
      <c r="V815" s="229"/>
      <c r="W815" s="229"/>
      <c r="X815" s="229"/>
      <c r="Y815" s="229"/>
      <c r="Z815" s="229"/>
    </row>
    <row r="816" spans="1:26" ht="25.5" customHeight="1">
      <c r="A816" s="229"/>
      <c r="B816" s="233"/>
      <c r="C816" s="233"/>
      <c r="D816" s="233"/>
      <c r="E816" s="229"/>
      <c r="F816" s="229"/>
      <c r="G816" s="229"/>
      <c r="H816" s="229"/>
      <c r="I816" s="233"/>
      <c r="J816" s="229"/>
      <c r="K816" s="229"/>
      <c r="L816" s="229"/>
      <c r="M816" s="229"/>
      <c r="N816" s="229"/>
      <c r="O816" s="229"/>
      <c r="P816" s="229"/>
      <c r="Q816" s="229"/>
      <c r="R816" s="229"/>
      <c r="S816" s="229"/>
      <c r="T816" s="229"/>
      <c r="U816" s="229"/>
      <c r="V816" s="229"/>
      <c r="W816" s="229"/>
      <c r="X816" s="229"/>
      <c r="Y816" s="229"/>
      <c r="Z816" s="229"/>
    </row>
    <row r="817" spans="1:26" ht="25.5" customHeight="1">
      <c r="A817" s="229"/>
      <c r="B817" s="233"/>
      <c r="C817" s="233"/>
      <c r="D817" s="233"/>
      <c r="E817" s="229"/>
      <c r="F817" s="229"/>
      <c r="G817" s="229"/>
      <c r="H817" s="229"/>
      <c r="I817" s="233"/>
      <c r="J817" s="229"/>
      <c r="K817" s="229"/>
      <c r="L817" s="229"/>
      <c r="M817" s="229"/>
      <c r="N817" s="229"/>
      <c r="O817" s="229"/>
      <c r="P817" s="229"/>
      <c r="Q817" s="229"/>
      <c r="R817" s="229"/>
      <c r="S817" s="229"/>
      <c r="T817" s="229"/>
      <c r="U817" s="229"/>
      <c r="V817" s="229"/>
      <c r="W817" s="229"/>
      <c r="X817" s="229"/>
      <c r="Y817" s="229"/>
      <c r="Z817" s="229"/>
    </row>
    <row r="818" spans="1:26" ht="25.5" customHeight="1">
      <c r="A818" s="229"/>
      <c r="B818" s="233"/>
      <c r="C818" s="233"/>
      <c r="D818" s="233"/>
      <c r="E818" s="229"/>
      <c r="F818" s="229"/>
      <c r="G818" s="229"/>
      <c r="H818" s="229"/>
      <c r="I818" s="233"/>
      <c r="J818" s="229"/>
      <c r="K818" s="229"/>
      <c r="L818" s="229"/>
      <c r="M818" s="229"/>
      <c r="N818" s="229"/>
      <c r="O818" s="229"/>
      <c r="P818" s="229"/>
      <c r="Q818" s="229"/>
      <c r="R818" s="229"/>
      <c r="S818" s="229"/>
      <c r="T818" s="229"/>
      <c r="U818" s="229"/>
      <c r="V818" s="229"/>
      <c r="W818" s="229"/>
      <c r="X818" s="229"/>
      <c r="Y818" s="229"/>
      <c r="Z818" s="229"/>
    </row>
    <row r="819" spans="1:26" ht="25.5" customHeight="1">
      <c r="A819" s="229"/>
      <c r="B819" s="233"/>
      <c r="C819" s="233"/>
      <c r="D819" s="233"/>
      <c r="E819" s="229"/>
      <c r="F819" s="229"/>
      <c r="G819" s="229"/>
      <c r="H819" s="229"/>
      <c r="I819" s="233"/>
      <c r="J819" s="229"/>
      <c r="K819" s="229"/>
      <c r="L819" s="229"/>
      <c r="M819" s="229"/>
      <c r="N819" s="229"/>
      <c r="O819" s="229"/>
      <c r="P819" s="229"/>
      <c r="Q819" s="229"/>
      <c r="R819" s="229"/>
      <c r="S819" s="229"/>
      <c r="T819" s="229"/>
      <c r="U819" s="229"/>
      <c r="V819" s="229"/>
      <c r="W819" s="229"/>
      <c r="X819" s="229"/>
      <c r="Y819" s="229"/>
      <c r="Z819" s="229"/>
    </row>
    <row r="820" spans="1:26" ht="25.5" customHeight="1">
      <c r="A820" s="229"/>
      <c r="B820" s="233"/>
      <c r="C820" s="233"/>
      <c r="D820" s="233"/>
      <c r="E820" s="229"/>
      <c r="F820" s="229"/>
      <c r="G820" s="229"/>
      <c r="H820" s="229"/>
      <c r="I820" s="233"/>
      <c r="J820" s="229"/>
      <c r="K820" s="229"/>
      <c r="L820" s="229"/>
      <c r="M820" s="229"/>
      <c r="N820" s="229"/>
      <c r="O820" s="229"/>
      <c r="P820" s="229"/>
      <c r="Q820" s="229"/>
      <c r="R820" s="229"/>
      <c r="S820" s="229"/>
      <c r="T820" s="229"/>
      <c r="U820" s="229"/>
      <c r="V820" s="229"/>
      <c r="W820" s="229"/>
      <c r="X820" s="229"/>
      <c r="Y820" s="229"/>
      <c r="Z820" s="229"/>
    </row>
    <row r="821" spans="1:26" ht="25.5" customHeight="1">
      <c r="A821" s="229"/>
      <c r="B821" s="233"/>
      <c r="C821" s="233"/>
      <c r="D821" s="233"/>
      <c r="E821" s="229"/>
      <c r="F821" s="229"/>
      <c r="G821" s="229"/>
      <c r="H821" s="229"/>
      <c r="I821" s="233"/>
      <c r="J821" s="229"/>
      <c r="K821" s="229"/>
      <c r="L821" s="229"/>
      <c r="M821" s="229"/>
      <c r="N821" s="229"/>
      <c r="O821" s="229"/>
      <c r="P821" s="229"/>
      <c r="Q821" s="229"/>
      <c r="R821" s="229"/>
      <c r="S821" s="229"/>
      <c r="T821" s="229"/>
      <c r="U821" s="229"/>
      <c r="V821" s="229"/>
      <c r="W821" s="229"/>
      <c r="X821" s="229"/>
      <c r="Y821" s="229"/>
      <c r="Z821" s="229"/>
    </row>
    <row r="822" spans="1:26" ht="25.5" customHeight="1">
      <c r="A822" s="229"/>
      <c r="B822" s="233"/>
      <c r="C822" s="233"/>
      <c r="D822" s="233"/>
      <c r="E822" s="229"/>
      <c r="F822" s="229"/>
      <c r="G822" s="229"/>
      <c r="H822" s="229"/>
      <c r="I822" s="233"/>
      <c r="J822" s="229"/>
      <c r="K822" s="229"/>
      <c r="L822" s="229"/>
      <c r="M822" s="229"/>
      <c r="N822" s="229"/>
      <c r="O822" s="229"/>
      <c r="P822" s="229"/>
      <c r="Q822" s="229"/>
      <c r="R822" s="229"/>
      <c r="S822" s="229"/>
      <c r="T822" s="229"/>
      <c r="U822" s="229"/>
      <c r="V822" s="229"/>
      <c r="W822" s="229"/>
      <c r="X822" s="229"/>
      <c r="Y822" s="229"/>
      <c r="Z822" s="229"/>
    </row>
    <row r="823" spans="1:26" ht="25.5" customHeight="1">
      <c r="A823" s="229"/>
      <c r="B823" s="233"/>
      <c r="C823" s="233"/>
      <c r="D823" s="233"/>
      <c r="E823" s="229"/>
      <c r="F823" s="229"/>
      <c r="G823" s="229"/>
      <c r="H823" s="229"/>
      <c r="I823" s="233"/>
      <c r="J823" s="229"/>
      <c r="K823" s="229"/>
      <c r="L823" s="229"/>
      <c r="M823" s="229"/>
      <c r="N823" s="229"/>
      <c r="O823" s="229"/>
      <c r="P823" s="229"/>
      <c r="Q823" s="229"/>
      <c r="R823" s="229"/>
      <c r="S823" s="229"/>
      <c r="T823" s="229"/>
      <c r="U823" s="229"/>
      <c r="V823" s="229"/>
      <c r="W823" s="229"/>
      <c r="X823" s="229"/>
      <c r="Y823" s="229"/>
      <c r="Z823" s="229"/>
    </row>
    <row r="824" spans="1:26" ht="25.5" customHeight="1">
      <c r="A824" s="229"/>
      <c r="B824" s="233"/>
      <c r="C824" s="233"/>
      <c r="D824" s="233"/>
      <c r="E824" s="229"/>
      <c r="F824" s="229"/>
      <c r="G824" s="229"/>
      <c r="H824" s="229"/>
      <c r="I824" s="233"/>
      <c r="J824" s="229"/>
      <c r="K824" s="229"/>
      <c r="L824" s="229"/>
      <c r="M824" s="229"/>
      <c r="N824" s="229"/>
      <c r="O824" s="229"/>
      <c r="P824" s="229"/>
      <c r="Q824" s="229"/>
      <c r="R824" s="229"/>
      <c r="S824" s="229"/>
      <c r="T824" s="229"/>
      <c r="U824" s="229"/>
      <c r="V824" s="229"/>
      <c r="W824" s="229"/>
      <c r="X824" s="229"/>
      <c r="Y824" s="229"/>
      <c r="Z824" s="229"/>
    </row>
    <row r="825" spans="1:26" ht="25.5" customHeight="1">
      <c r="A825" s="229"/>
      <c r="B825" s="233"/>
      <c r="C825" s="233"/>
      <c r="D825" s="233"/>
      <c r="E825" s="229"/>
      <c r="F825" s="229"/>
      <c r="G825" s="229"/>
      <c r="H825" s="229"/>
      <c r="I825" s="233"/>
      <c r="J825" s="229"/>
      <c r="K825" s="229"/>
      <c r="L825" s="229"/>
      <c r="M825" s="229"/>
      <c r="N825" s="229"/>
      <c r="O825" s="229"/>
      <c r="P825" s="229"/>
      <c r="Q825" s="229"/>
      <c r="R825" s="229"/>
      <c r="S825" s="229"/>
      <c r="T825" s="229"/>
      <c r="U825" s="229"/>
      <c r="V825" s="229"/>
      <c r="W825" s="229"/>
      <c r="X825" s="229"/>
      <c r="Y825" s="229"/>
      <c r="Z825" s="229"/>
    </row>
    <row r="826" spans="1:26" ht="25.5" customHeight="1">
      <c r="A826" s="229"/>
      <c r="B826" s="233"/>
      <c r="C826" s="233"/>
      <c r="D826" s="233"/>
      <c r="E826" s="229"/>
      <c r="F826" s="229"/>
      <c r="G826" s="229"/>
      <c r="H826" s="229"/>
      <c r="I826" s="233"/>
      <c r="J826" s="229"/>
      <c r="K826" s="229"/>
      <c r="L826" s="229"/>
      <c r="M826" s="229"/>
      <c r="N826" s="229"/>
      <c r="O826" s="229"/>
      <c r="P826" s="229"/>
      <c r="Q826" s="229"/>
      <c r="R826" s="229"/>
      <c r="S826" s="229"/>
      <c r="T826" s="229"/>
      <c r="U826" s="229"/>
      <c r="V826" s="229"/>
      <c r="W826" s="229"/>
      <c r="X826" s="229"/>
      <c r="Y826" s="229"/>
      <c r="Z826" s="229"/>
    </row>
    <row r="827" spans="1:26" ht="25.5" customHeight="1">
      <c r="A827" s="229"/>
      <c r="B827" s="233"/>
      <c r="C827" s="233"/>
      <c r="D827" s="233"/>
      <c r="E827" s="229"/>
      <c r="F827" s="229"/>
      <c r="G827" s="229"/>
      <c r="H827" s="229"/>
      <c r="I827" s="233"/>
      <c r="J827" s="229"/>
      <c r="K827" s="229"/>
      <c r="L827" s="229"/>
      <c r="M827" s="229"/>
      <c r="N827" s="229"/>
      <c r="O827" s="229"/>
      <c r="P827" s="229"/>
      <c r="Q827" s="229"/>
      <c r="R827" s="229"/>
      <c r="S827" s="229"/>
      <c r="T827" s="229"/>
      <c r="U827" s="229"/>
      <c r="V827" s="229"/>
      <c r="W827" s="229"/>
      <c r="X827" s="229"/>
      <c r="Y827" s="229"/>
      <c r="Z827" s="229"/>
    </row>
    <row r="828" spans="1:26" ht="25.5" customHeight="1">
      <c r="A828" s="229"/>
      <c r="B828" s="233"/>
      <c r="C828" s="233"/>
      <c r="D828" s="233"/>
      <c r="E828" s="229"/>
      <c r="F828" s="229"/>
      <c r="G828" s="229"/>
      <c r="H828" s="229"/>
      <c r="I828" s="233"/>
      <c r="J828" s="229"/>
      <c r="K828" s="229"/>
      <c r="L828" s="229"/>
      <c r="M828" s="229"/>
      <c r="N828" s="229"/>
      <c r="O828" s="229"/>
      <c r="P828" s="229"/>
      <c r="Q828" s="229"/>
      <c r="R828" s="229"/>
      <c r="S828" s="229"/>
      <c r="T828" s="229"/>
      <c r="U828" s="229"/>
      <c r="V828" s="229"/>
      <c r="W828" s="229"/>
      <c r="X828" s="229"/>
      <c r="Y828" s="229"/>
      <c r="Z828" s="229"/>
    </row>
    <row r="829" spans="1:26" ht="25.5" customHeight="1">
      <c r="A829" s="229"/>
      <c r="B829" s="233"/>
      <c r="C829" s="233"/>
      <c r="D829" s="233"/>
      <c r="E829" s="229"/>
      <c r="F829" s="229"/>
      <c r="G829" s="229"/>
      <c r="H829" s="229"/>
      <c r="I829" s="233"/>
      <c r="J829" s="229"/>
      <c r="K829" s="229"/>
      <c r="L829" s="229"/>
      <c r="M829" s="229"/>
      <c r="N829" s="229"/>
      <c r="O829" s="229"/>
      <c r="P829" s="229"/>
      <c r="Q829" s="229"/>
      <c r="R829" s="229"/>
      <c r="S829" s="229"/>
      <c r="T829" s="229"/>
      <c r="U829" s="229"/>
      <c r="V829" s="229"/>
      <c r="W829" s="229"/>
      <c r="X829" s="229"/>
      <c r="Y829" s="229"/>
      <c r="Z829" s="229"/>
    </row>
    <row r="830" spans="1:26" ht="25.5" customHeight="1">
      <c r="A830" s="229"/>
      <c r="B830" s="233"/>
      <c r="C830" s="233"/>
      <c r="D830" s="233"/>
      <c r="E830" s="229"/>
      <c r="F830" s="229"/>
      <c r="G830" s="229"/>
      <c r="H830" s="229"/>
      <c r="I830" s="233"/>
      <c r="J830" s="229"/>
      <c r="K830" s="229"/>
      <c r="L830" s="229"/>
      <c r="M830" s="229"/>
      <c r="N830" s="229"/>
      <c r="O830" s="229"/>
      <c r="P830" s="229"/>
      <c r="Q830" s="229"/>
      <c r="R830" s="229"/>
      <c r="S830" s="229"/>
      <c r="T830" s="229"/>
      <c r="U830" s="229"/>
      <c r="V830" s="229"/>
      <c r="W830" s="229"/>
      <c r="X830" s="229"/>
      <c r="Y830" s="229"/>
      <c r="Z830" s="229"/>
    </row>
    <row r="831" spans="1:26" ht="25.5" customHeight="1">
      <c r="A831" s="229"/>
      <c r="B831" s="233"/>
      <c r="C831" s="233"/>
      <c r="D831" s="233"/>
      <c r="E831" s="229"/>
      <c r="F831" s="229"/>
      <c r="G831" s="229"/>
      <c r="H831" s="229"/>
      <c r="I831" s="233"/>
      <c r="J831" s="229"/>
      <c r="K831" s="229"/>
      <c r="L831" s="229"/>
      <c r="M831" s="229"/>
      <c r="N831" s="229"/>
      <c r="O831" s="229"/>
      <c r="P831" s="229"/>
      <c r="Q831" s="229"/>
      <c r="R831" s="229"/>
      <c r="S831" s="229"/>
      <c r="T831" s="229"/>
      <c r="U831" s="229"/>
      <c r="V831" s="229"/>
      <c r="W831" s="229"/>
      <c r="X831" s="229"/>
      <c r="Y831" s="229"/>
      <c r="Z831" s="229"/>
    </row>
    <row r="832" spans="1:26" ht="25.5" customHeight="1">
      <c r="A832" s="229"/>
      <c r="B832" s="233"/>
      <c r="C832" s="233"/>
      <c r="D832" s="233"/>
      <c r="E832" s="229"/>
      <c r="F832" s="229"/>
      <c r="G832" s="229"/>
      <c r="H832" s="229"/>
      <c r="I832" s="233"/>
      <c r="J832" s="229"/>
      <c r="K832" s="229"/>
      <c r="L832" s="229"/>
      <c r="M832" s="229"/>
      <c r="N832" s="229"/>
      <c r="O832" s="229"/>
      <c r="P832" s="229"/>
      <c r="Q832" s="229"/>
      <c r="R832" s="229"/>
      <c r="S832" s="229"/>
      <c r="T832" s="229"/>
      <c r="U832" s="229"/>
      <c r="V832" s="229"/>
      <c r="W832" s="229"/>
      <c r="X832" s="229"/>
      <c r="Y832" s="229"/>
      <c r="Z832" s="229"/>
    </row>
    <row r="833" spans="1:26" ht="25.5" customHeight="1">
      <c r="A833" s="229"/>
      <c r="B833" s="233"/>
      <c r="C833" s="233"/>
      <c r="D833" s="233"/>
      <c r="E833" s="229"/>
      <c r="F833" s="229"/>
      <c r="G833" s="229"/>
      <c r="H833" s="229"/>
      <c r="I833" s="233"/>
      <c r="J833" s="229"/>
      <c r="K833" s="229"/>
      <c r="L833" s="229"/>
      <c r="M833" s="229"/>
      <c r="N833" s="229"/>
      <c r="O833" s="229"/>
      <c r="P833" s="229"/>
      <c r="Q833" s="229"/>
      <c r="R833" s="229"/>
      <c r="S833" s="229"/>
      <c r="T833" s="229"/>
      <c r="U833" s="229"/>
      <c r="V833" s="229"/>
      <c r="W833" s="229"/>
      <c r="X833" s="229"/>
      <c r="Y833" s="229"/>
      <c r="Z833" s="229"/>
    </row>
    <row r="834" spans="1:26" ht="25.5" customHeight="1">
      <c r="A834" s="229"/>
      <c r="B834" s="233"/>
      <c r="C834" s="233"/>
      <c r="D834" s="233"/>
      <c r="E834" s="229"/>
      <c r="F834" s="229"/>
      <c r="G834" s="229"/>
      <c r="H834" s="229"/>
      <c r="I834" s="233"/>
      <c r="J834" s="229"/>
      <c r="K834" s="229"/>
      <c r="L834" s="229"/>
      <c r="M834" s="229"/>
      <c r="N834" s="229"/>
      <c r="O834" s="229"/>
      <c r="P834" s="229"/>
      <c r="Q834" s="229"/>
      <c r="R834" s="229"/>
      <c r="S834" s="229"/>
      <c r="T834" s="229"/>
      <c r="U834" s="229"/>
      <c r="V834" s="229"/>
      <c r="W834" s="229"/>
      <c r="X834" s="229"/>
      <c r="Y834" s="229"/>
      <c r="Z834" s="229"/>
    </row>
    <row r="835" spans="1:26" ht="25.5" customHeight="1">
      <c r="A835" s="229"/>
      <c r="B835" s="233"/>
      <c r="C835" s="233"/>
      <c r="D835" s="233"/>
      <c r="E835" s="229"/>
      <c r="F835" s="229"/>
      <c r="G835" s="229"/>
      <c r="H835" s="229"/>
      <c r="I835" s="233"/>
      <c r="J835" s="229"/>
      <c r="K835" s="229"/>
      <c r="L835" s="229"/>
      <c r="M835" s="229"/>
      <c r="N835" s="229"/>
      <c r="O835" s="229"/>
      <c r="P835" s="229"/>
      <c r="Q835" s="229"/>
      <c r="R835" s="229"/>
      <c r="S835" s="229"/>
      <c r="T835" s="229"/>
      <c r="U835" s="229"/>
      <c r="V835" s="229"/>
      <c r="W835" s="229"/>
      <c r="X835" s="229"/>
      <c r="Y835" s="229"/>
      <c r="Z835" s="229"/>
    </row>
    <row r="836" spans="1:26" ht="25.5" customHeight="1">
      <c r="A836" s="229"/>
      <c r="B836" s="233"/>
      <c r="C836" s="233"/>
      <c r="D836" s="233"/>
      <c r="E836" s="229"/>
      <c r="F836" s="229"/>
      <c r="G836" s="229"/>
      <c r="H836" s="229"/>
      <c r="I836" s="233"/>
      <c r="J836" s="229"/>
      <c r="K836" s="229"/>
      <c r="L836" s="229"/>
      <c r="M836" s="229"/>
      <c r="N836" s="229"/>
      <c r="O836" s="229"/>
      <c r="P836" s="229"/>
      <c r="Q836" s="229"/>
      <c r="R836" s="229"/>
      <c r="S836" s="229"/>
      <c r="T836" s="229"/>
      <c r="U836" s="229"/>
      <c r="V836" s="229"/>
      <c r="W836" s="229"/>
      <c r="X836" s="229"/>
      <c r="Y836" s="229"/>
      <c r="Z836" s="229"/>
    </row>
    <row r="837" spans="1:26" ht="25.5" customHeight="1">
      <c r="A837" s="229"/>
      <c r="B837" s="233"/>
      <c r="C837" s="233"/>
      <c r="D837" s="233"/>
      <c r="E837" s="229"/>
      <c r="F837" s="229"/>
      <c r="G837" s="229"/>
      <c r="H837" s="229"/>
      <c r="I837" s="233"/>
      <c r="J837" s="229"/>
      <c r="K837" s="229"/>
      <c r="L837" s="229"/>
      <c r="M837" s="229"/>
      <c r="N837" s="229"/>
      <c r="O837" s="229"/>
      <c r="P837" s="229"/>
      <c r="Q837" s="229"/>
      <c r="R837" s="229"/>
      <c r="S837" s="229"/>
      <c r="T837" s="229"/>
      <c r="U837" s="229"/>
      <c r="V837" s="229"/>
      <c r="W837" s="229"/>
      <c r="X837" s="229"/>
      <c r="Y837" s="229"/>
      <c r="Z837" s="229"/>
    </row>
    <row r="838" spans="1:26" ht="25.5" customHeight="1">
      <c r="A838" s="229"/>
      <c r="B838" s="233"/>
      <c r="C838" s="233"/>
      <c r="D838" s="233"/>
      <c r="E838" s="229"/>
      <c r="F838" s="229"/>
      <c r="G838" s="229"/>
      <c r="H838" s="229"/>
      <c r="I838" s="233"/>
      <c r="J838" s="229"/>
      <c r="K838" s="229"/>
      <c r="L838" s="229"/>
      <c r="M838" s="229"/>
      <c r="N838" s="229"/>
      <c r="O838" s="229"/>
      <c r="P838" s="229"/>
      <c r="Q838" s="229"/>
      <c r="R838" s="229"/>
      <c r="S838" s="229"/>
      <c r="T838" s="229"/>
      <c r="U838" s="229"/>
      <c r="V838" s="229"/>
      <c r="W838" s="229"/>
      <c r="X838" s="229"/>
      <c r="Y838" s="229"/>
      <c r="Z838" s="229"/>
    </row>
    <row r="839" spans="1:26" ht="25.5" customHeight="1">
      <c r="A839" s="229"/>
      <c r="B839" s="233"/>
      <c r="C839" s="233"/>
      <c r="D839" s="233"/>
      <c r="E839" s="229"/>
      <c r="F839" s="229"/>
      <c r="G839" s="229"/>
      <c r="H839" s="229"/>
      <c r="I839" s="233"/>
      <c r="J839" s="229"/>
      <c r="K839" s="229"/>
      <c r="L839" s="229"/>
      <c r="M839" s="229"/>
      <c r="N839" s="229"/>
      <c r="O839" s="229"/>
      <c r="P839" s="229"/>
      <c r="Q839" s="229"/>
      <c r="R839" s="229"/>
      <c r="S839" s="229"/>
      <c r="T839" s="229"/>
      <c r="U839" s="229"/>
      <c r="V839" s="229"/>
      <c r="W839" s="229"/>
      <c r="X839" s="229"/>
      <c r="Y839" s="229"/>
      <c r="Z839" s="229"/>
    </row>
    <row r="840" spans="1:26" ht="25.5" customHeight="1">
      <c r="A840" s="229"/>
      <c r="B840" s="233"/>
      <c r="C840" s="233"/>
      <c r="D840" s="233"/>
      <c r="E840" s="229"/>
      <c r="F840" s="229"/>
      <c r="G840" s="229"/>
      <c r="H840" s="229"/>
      <c r="I840" s="233"/>
      <c r="J840" s="229"/>
      <c r="K840" s="229"/>
      <c r="L840" s="229"/>
      <c r="M840" s="229"/>
      <c r="N840" s="229"/>
      <c r="O840" s="229"/>
      <c r="P840" s="229"/>
      <c r="Q840" s="229"/>
      <c r="R840" s="229"/>
      <c r="S840" s="229"/>
      <c r="T840" s="229"/>
      <c r="U840" s="229"/>
      <c r="V840" s="229"/>
      <c r="W840" s="229"/>
      <c r="X840" s="229"/>
      <c r="Y840" s="229"/>
      <c r="Z840" s="229"/>
    </row>
    <row r="841" spans="1:26" ht="25.5" customHeight="1">
      <c r="A841" s="229"/>
      <c r="B841" s="233"/>
      <c r="C841" s="233"/>
      <c r="D841" s="233"/>
      <c r="E841" s="229"/>
      <c r="F841" s="229"/>
      <c r="G841" s="229"/>
      <c r="H841" s="229"/>
      <c r="I841" s="233"/>
      <c r="J841" s="229"/>
      <c r="K841" s="229"/>
      <c r="L841" s="229"/>
      <c r="M841" s="229"/>
      <c r="N841" s="229"/>
      <c r="O841" s="229"/>
      <c r="P841" s="229"/>
      <c r="Q841" s="229"/>
      <c r="R841" s="229"/>
      <c r="S841" s="229"/>
      <c r="T841" s="229"/>
      <c r="U841" s="229"/>
      <c r="V841" s="229"/>
      <c r="W841" s="229"/>
      <c r="X841" s="229"/>
      <c r="Y841" s="229"/>
      <c r="Z841" s="229"/>
    </row>
    <row r="842" spans="1:26" ht="25.5" customHeight="1">
      <c r="A842" s="229"/>
      <c r="B842" s="233"/>
      <c r="C842" s="233"/>
      <c r="D842" s="233"/>
      <c r="E842" s="229"/>
      <c r="F842" s="229"/>
      <c r="G842" s="229"/>
      <c r="H842" s="229"/>
      <c r="I842" s="233"/>
      <c r="J842" s="229"/>
      <c r="K842" s="229"/>
      <c r="L842" s="229"/>
      <c r="M842" s="229"/>
      <c r="N842" s="229"/>
      <c r="O842" s="229"/>
      <c r="P842" s="229"/>
      <c r="Q842" s="229"/>
      <c r="R842" s="229"/>
      <c r="S842" s="229"/>
      <c r="T842" s="229"/>
      <c r="U842" s="229"/>
      <c r="V842" s="229"/>
      <c r="W842" s="229"/>
      <c r="X842" s="229"/>
      <c r="Y842" s="229"/>
      <c r="Z842" s="229"/>
    </row>
    <row r="843" spans="1:26" ht="25.5" customHeight="1">
      <c r="A843" s="229"/>
      <c r="B843" s="233"/>
      <c r="C843" s="233"/>
      <c r="D843" s="233"/>
      <c r="E843" s="229"/>
      <c r="F843" s="229"/>
      <c r="G843" s="229"/>
      <c r="H843" s="229"/>
      <c r="I843" s="233"/>
      <c r="J843" s="229"/>
      <c r="K843" s="229"/>
      <c r="L843" s="229"/>
      <c r="M843" s="229"/>
      <c r="N843" s="229"/>
      <c r="O843" s="229"/>
      <c r="P843" s="229"/>
      <c r="Q843" s="229"/>
      <c r="R843" s="229"/>
      <c r="S843" s="229"/>
      <c r="T843" s="229"/>
      <c r="U843" s="229"/>
      <c r="V843" s="229"/>
      <c r="W843" s="229"/>
      <c r="X843" s="229"/>
      <c r="Y843" s="229"/>
      <c r="Z843" s="229"/>
    </row>
    <row r="844" spans="1:26" ht="25.5" customHeight="1">
      <c r="A844" s="229"/>
      <c r="B844" s="233"/>
      <c r="C844" s="233"/>
      <c r="D844" s="233"/>
      <c r="E844" s="229"/>
      <c r="F844" s="229"/>
      <c r="G844" s="229"/>
      <c r="H844" s="229"/>
      <c r="I844" s="233"/>
      <c r="J844" s="229"/>
      <c r="K844" s="229"/>
      <c r="L844" s="229"/>
      <c r="M844" s="229"/>
      <c r="N844" s="229"/>
      <c r="O844" s="229"/>
      <c r="P844" s="229"/>
      <c r="Q844" s="229"/>
      <c r="R844" s="229"/>
      <c r="S844" s="229"/>
      <c r="T844" s="229"/>
      <c r="U844" s="229"/>
      <c r="V844" s="229"/>
      <c r="W844" s="229"/>
      <c r="X844" s="229"/>
      <c r="Y844" s="229"/>
      <c r="Z844" s="229"/>
    </row>
    <row r="845" spans="1:26" ht="25.5" customHeight="1">
      <c r="A845" s="229"/>
      <c r="B845" s="233"/>
      <c r="C845" s="233"/>
      <c r="D845" s="233"/>
      <c r="E845" s="229"/>
      <c r="F845" s="229"/>
      <c r="G845" s="229"/>
      <c r="H845" s="229"/>
      <c r="I845" s="233"/>
      <c r="J845" s="229"/>
      <c r="K845" s="229"/>
      <c r="L845" s="229"/>
      <c r="M845" s="229"/>
      <c r="N845" s="229"/>
      <c r="O845" s="229"/>
      <c r="P845" s="229"/>
      <c r="Q845" s="229"/>
      <c r="R845" s="229"/>
      <c r="S845" s="229"/>
      <c r="T845" s="229"/>
      <c r="U845" s="229"/>
      <c r="V845" s="229"/>
      <c r="W845" s="229"/>
      <c r="X845" s="229"/>
      <c r="Y845" s="229"/>
      <c r="Z845" s="229"/>
    </row>
    <row r="846" spans="1:26" ht="25.5" customHeight="1">
      <c r="A846" s="229"/>
      <c r="B846" s="233"/>
      <c r="C846" s="233"/>
      <c r="D846" s="233"/>
      <c r="E846" s="229"/>
      <c r="F846" s="229"/>
      <c r="G846" s="229"/>
      <c r="H846" s="229"/>
      <c r="I846" s="233"/>
      <c r="J846" s="229"/>
      <c r="K846" s="229"/>
      <c r="L846" s="229"/>
      <c r="M846" s="229"/>
      <c r="N846" s="229"/>
      <c r="O846" s="229"/>
      <c r="P846" s="229"/>
      <c r="Q846" s="229"/>
      <c r="R846" s="229"/>
      <c r="S846" s="229"/>
      <c r="T846" s="229"/>
      <c r="U846" s="229"/>
      <c r="V846" s="229"/>
      <c r="W846" s="229"/>
      <c r="X846" s="229"/>
      <c r="Y846" s="229"/>
      <c r="Z846" s="229"/>
    </row>
    <row r="847" spans="1:26" ht="25.5" customHeight="1">
      <c r="A847" s="229"/>
      <c r="B847" s="233"/>
      <c r="C847" s="233"/>
      <c r="D847" s="233"/>
      <c r="E847" s="229"/>
      <c r="F847" s="229"/>
      <c r="G847" s="229"/>
      <c r="H847" s="229"/>
      <c r="I847" s="233"/>
      <c r="J847" s="229"/>
      <c r="K847" s="229"/>
      <c r="L847" s="229"/>
      <c r="M847" s="229"/>
      <c r="N847" s="229"/>
      <c r="O847" s="229"/>
      <c r="P847" s="229"/>
      <c r="Q847" s="229"/>
      <c r="R847" s="229"/>
      <c r="S847" s="229"/>
      <c r="T847" s="229"/>
      <c r="U847" s="229"/>
      <c r="V847" s="229"/>
      <c r="W847" s="229"/>
      <c r="X847" s="229"/>
      <c r="Y847" s="229"/>
      <c r="Z847" s="229"/>
    </row>
    <row r="848" spans="1:26" ht="25.5" customHeight="1">
      <c r="A848" s="229"/>
      <c r="B848" s="233"/>
      <c r="C848" s="233"/>
      <c r="D848" s="233"/>
      <c r="E848" s="229"/>
      <c r="F848" s="229"/>
      <c r="G848" s="229"/>
      <c r="H848" s="229"/>
      <c r="I848" s="233"/>
      <c r="J848" s="229"/>
      <c r="K848" s="229"/>
      <c r="L848" s="229"/>
      <c r="M848" s="229"/>
      <c r="N848" s="229"/>
      <c r="O848" s="229"/>
      <c r="P848" s="229"/>
      <c r="Q848" s="229"/>
      <c r="R848" s="229"/>
      <c r="S848" s="229"/>
      <c r="T848" s="229"/>
      <c r="U848" s="229"/>
      <c r="V848" s="229"/>
      <c r="W848" s="229"/>
      <c r="X848" s="229"/>
      <c r="Y848" s="229"/>
      <c r="Z848" s="229"/>
    </row>
    <row r="849" spans="1:26" ht="25.5" customHeight="1">
      <c r="A849" s="229"/>
      <c r="B849" s="233"/>
      <c r="C849" s="233"/>
      <c r="D849" s="233"/>
      <c r="E849" s="229"/>
      <c r="F849" s="229"/>
      <c r="G849" s="229"/>
      <c r="H849" s="229"/>
      <c r="I849" s="233"/>
      <c r="J849" s="229"/>
      <c r="K849" s="229"/>
      <c r="L849" s="229"/>
      <c r="M849" s="229"/>
      <c r="N849" s="229"/>
      <c r="O849" s="229"/>
      <c r="P849" s="229"/>
      <c r="Q849" s="229"/>
      <c r="R849" s="229"/>
      <c r="S849" s="229"/>
      <c r="T849" s="229"/>
      <c r="U849" s="229"/>
      <c r="V849" s="229"/>
      <c r="W849" s="229"/>
      <c r="X849" s="229"/>
      <c r="Y849" s="229"/>
      <c r="Z849" s="229"/>
    </row>
    <row r="850" spans="1:26" ht="25.5" customHeight="1">
      <c r="A850" s="229"/>
      <c r="B850" s="233"/>
      <c r="C850" s="233"/>
      <c r="D850" s="233"/>
      <c r="E850" s="229"/>
      <c r="F850" s="229"/>
      <c r="G850" s="229"/>
      <c r="H850" s="229"/>
      <c r="I850" s="233"/>
      <c r="J850" s="229"/>
      <c r="K850" s="229"/>
      <c r="L850" s="229"/>
      <c r="M850" s="229"/>
      <c r="N850" s="229"/>
      <c r="O850" s="229"/>
      <c r="P850" s="229"/>
      <c r="Q850" s="229"/>
      <c r="R850" s="229"/>
      <c r="S850" s="229"/>
      <c r="T850" s="229"/>
      <c r="U850" s="229"/>
      <c r="V850" s="229"/>
      <c r="W850" s="229"/>
      <c r="X850" s="229"/>
      <c r="Y850" s="229"/>
      <c r="Z850" s="229"/>
    </row>
    <row r="851" spans="1:26" ht="25.5" customHeight="1">
      <c r="A851" s="229"/>
      <c r="B851" s="233"/>
      <c r="C851" s="233"/>
      <c r="D851" s="233"/>
      <c r="E851" s="229"/>
      <c r="F851" s="229"/>
      <c r="G851" s="229"/>
      <c r="H851" s="229"/>
      <c r="I851" s="233"/>
      <c r="J851" s="229"/>
      <c r="K851" s="229"/>
      <c r="L851" s="229"/>
      <c r="M851" s="229"/>
      <c r="N851" s="229"/>
      <c r="O851" s="229"/>
      <c r="P851" s="229"/>
      <c r="Q851" s="229"/>
      <c r="R851" s="229"/>
      <c r="S851" s="229"/>
      <c r="T851" s="229"/>
      <c r="U851" s="229"/>
      <c r="V851" s="229"/>
      <c r="W851" s="229"/>
      <c r="X851" s="229"/>
      <c r="Y851" s="229"/>
      <c r="Z851" s="229"/>
    </row>
    <row r="852" spans="1:26" ht="25.5" customHeight="1">
      <c r="A852" s="229"/>
      <c r="B852" s="233"/>
      <c r="C852" s="233"/>
      <c r="D852" s="233"/>
      <c r="E852" s="229"/>
      <c r="F852" s="229"/>
      <c r="G852" s="229"/>
      <c r="H852" s="229"/>
      <c r="I852" s="233"/>
      <c r="J852" s="229"/>
      <c r="K852" s="229"/>
      <c r="L852" s="229"/>
      <c r="M852" s="229"/>
      <c r="N852" s="229"/>
      <c r="O852" s="229"/>
      <c r="P852" s="229"/>
      <c r="Q852" s="229"/>
      <c r="R852" s="229"/>
      <c r="S852" s="229"/>
      <c r="T852" s="229"/>
      <c r="U852" s="229"/>
      <c r="V852" s="229"/>
      <c r="W852" s="229"/>
      <c r="X852" s="229"/>
      <c r="Y852" s="229"/>
      <c r="Z852" s="229"/>
    </row>
    <row r="853" spans="1:26" ht="25.5" customHeight="1">
      <c r="A853" s="229"/>
      <c r="B853" s="233"/>
      <c r="C853" s="233"/>
      <c r="D853" s="233"/>
      <c r="E853" s="229"/>
      <c r="F853" s="229"/>
      <c r="G853" s="229"/>
      <c r="H853" s="229"/>
      <c r="I853" s="233"/>
      <c r="J853" s="229"/>
      <c r="K853" s="229"/>
      <c r="L853" s="229"/>
      <c r="M853" s="229"/>
      <c r="N853" s="229"/>
      <c r="O853" s="229"/>
      <c r="P853" s="229"/>
      <c r="Q853" s="229"/>
      <c r="R853" s="229"/>
      <c r="S853" s="229"/>
      <c r="T853" s="229"/>
      <c r="U853" s="229"/>
      <c r="V853" s="229"/>
      <c r="W853" s="229"/>
      <c r="X853" s="229"/>
      <c r="Y853" s="229"/>
      <c r="Z853" s="229"/>
    </row>
    <row r="854" spans="1:26" ht="25.5" customHeight="1">
      <c r="A854" s="229"/>
      <c r="B854" s="233"/>
      <c r="C854" s="233"/>
      <c r="D854" s="233"/>
      <c r="E854" s="229"/>
      <c r="F854" s="229"/>
      <c r="G854" s="229"/>
      <c r="H854" s="229"/>
      <c r="I854" s="233"/>
      <c r="J854" s="229"/>
      <c r="K854" s="229"/>
      <c r="L854" s="229"/>
      <c r="M854" s="229"/>
      <c r="N854" s="229"/>
      <c r="O854" s="229"/>
      <c r="P854" s="229"/>
      <c r="Q854" s="229"/>
      <c r="R854" s="229"/>
      <c r="S854" s="229"/>
      <c r="T854" s="229"/>
      <c r="U854" s="229"/>
      <c r="V854" s="229"/>
      <c r="W854" s="229"/>
      <c r="X854" s="229"/>
      <c r="Y854" s="229"/>
      <c r="Z854" s="229"/>
    </row>
    <row r="855" spans="1:26" ht="25.5" customHeight="1">
      <c r="A855" s="229"/>
      <c r="B855" s="233"/>
      <c r="C855" s="233"/>
      <c r="D855" s="233"/>
      <c r="E855" s="229"/>
      <c r="F855" s="229"/>
      <c r="G855" s="229"/>
      <c r="H855" s="229"/>
      <c r="I855" s="233"/>
      <c r="J855" s="229"/>
      <c r="K855" s="229"/>
      <c r="L855" s="229"/>
      <c r="M855" s="229"/>
      <c r="N855" s="229"/>
      <c r="O855" s="229"/>
      <c r="P855" s="229"/>
      <c r="Q855" s="229"/>
      <c r="R855" s="229"/>
      <c r="S855" s="229"/>
      <c r="T855" s="229"/>
      <c r="U855" s="229"/>
      <c r="V855" s="229"/>
      <c r="W855" s="229"/>
      <c r="X855" s="229"/>
      <c r="Y855" s="229"/>
      <c r="Z855" s="229"/>
    </row>
    <row r="856" spans="1:26" ht="25.5" customHeight="1">
      <c r="A856" s="229"/>
      <c r="B856" s="233"/>
      <c r="C856" s="233"/>
      <c r="D856" s="233"/>
      <c r="E856" s="229"/>
      <c r="F856" s="229"/>
      <c r="G856" s="229"/>
      <c r="H856" s="229"/>
      <c r="I856" s="233"/>
      <c r="J856" s="229"/>
      <c r="K856" s="229"/>
      <c r="L856" s="229"/>
      <c r="M856" s="229"/>
      <c r="N856" s="229"/>
      <c r="O856" s="229"/>
      <c r="P856" s="229"/>
      <c r="Q856" s="229"/>
      <c r="R856" s="229"/>
      <c r="S856" s="229"/>
      <c r="T856" s="229"/>
      <c r="U856" s="229"/>
      <c r="V856" s="229"/>
      <c r="W856" s="229"/>
      <c r="X856" s="229"/>
      <c r="Y856" s="229"/>
      <c r="Z856" s="229"/>
    </row>
    <row r="857" spans="1:26" ht="25.5" customHeight="1">
      <c r="A857" s="229"/>
      <c r="B857" s="233"/>
      <c r="C857" s="233"/>
      <c r="D857" s="233"/>
      <c r="E857" s="229"/>
      <c r="F857" s="229"/>
      <c r="G857" s="229"/>
      <c r="H857" s="229"/>
      <c r="I857" s="233"/>
      <c r="J857" s="229"/>
      <c r="K857" s="229"/>
      <c r="L857" s="229"/>
      <c r="M857" s="229"/>
      <c r="N857" s="229"/>
      <c r="O857" s="229"/>
      <c r="P857" s="229"/>
      <c r="Q857" s="229"/>
      <c r="R857" s="229"/>
      <c r="S857" s="229"/>
      <c r="T857" s="229"/>
      <c r="U857" s="229"/>
      <c r="V857" s="229"/>
      <c r="W857" s="229"/>
      <c r="X857" s="229"/>
      <c r="Y857" s="229"/>
      <c r="Z857" s="229"/>
    </row>
    <row r="858" spans="1:26" ht="25.5" customHeight="1">
      <c r="A858" s="229"/>
      <c r="B858" s="233"/>
      <c r="C858" s="233"/>
      <c r="D858" s="233"/>
      <c r="E858" s="229"/>
      <c r="F858" s="229"/>
      <c r="G858" s="229"/>
      <c r="H858" s="229"/>
      <c r="I858" s="233"/>
      <c r="J858" s="229"/>
      <c r="K858" s="229"/>
      <c r="L858" s="229"/>
      <c r="M858" s="229"/>
      <c r="N858" s="229"/>
      <c r="O858" s="229"/>
      <c r="P858" s="229"/>
      <c r="Q858" s="229"/>
      <c r="R858" s="229"/>
      <c r="S858" s="229"/>
      <c r="T858" s="229"/>
      <c r="U858" s="229"/>
      <c r="V858" s="229"/>
      <c r="W858" s="229"/>
      <c r="X858" s="229"/>
      <c r="Y858" s="229"/>
      <c r="Z858" s="229"/>
    </row>
    <row r="859" spans="1:26" ht="25.5" customHeight="1">
      <c r="A859" s="229"/>
      <c r="B859" s="233"/>
      <c r="C859" s="233"/>
      <c r="D859" s="233"/>
      <c r="E859" s="229"/>
      <c r="F859" s="229"/>
      <c r="G859" s="229"/>
      <c r="H859" s="229"/>
      <c r="I859" s="233"/>
      <c r="J859" s="229"/>
      <c r="K859" s="229"/>
      <c r="L859" s="229"/>
      <c r="M859" s="229"/>
      <c r="N859" s="229"/>
      <c r="O859" s="229"/>
      <c r="P859" s="229"/>
      <c r="Q859" s="229"/>
      <c r="R859" s="229"/>
      <c r="S859" s="229"/>
      <c r="T859" s="229"/>
      <c r="U859" s="229"/>
      <c r="V859" s="229"/>
      <c r="W859" s="229"/>
      <c r="X859" s="229"/>
      <c r="Y859" s="229"/>
      <c r="Z859" s="229"/>
    </row>
    <row r="860" spans="1:26" ht="25.5" customHeight="1">
      <c r="A860" s="229"/>
      <c r="B860" s="233"/>
      <c r="C860" s="233"/>
      <c r="D860" s="233"/>
      <c r="E860" s="229"/>
      <c r="F860" s="229"/>
      <c r="G860" s="229"/>
      <c r="H860" s="229"/>
      <c r="I860" s="233"/>
      <c r="J860" s="229"/>
      <c r="K860" s="229"/>
      <c r="L860" s="229"/>
      <c r="M860" s="229"/>
      <c r="N860" s="229"/>
      <c r="O860" s="229"/>
      <c r="P860" s="229"/>
      <c r="Q860" s="229"/>
      <c r="R860" s="229"/>
      <c r="S860" s="229"/>
      <c r="T860" s="229"/>
      <c r="U860" s="229"/>
      <c r="V860" s="229"/>
      <c r="W860" s="229"/>
      <c r="X860" s="229"/>
      <c r="Y860" s="229"/>
      <c r="Z860" s="229"/>
    </row>
    <row r="861" spans="1:26" ht="25.5" customHeight="1">
      <c r="A861" s="229"/>
      <c r="B861" s="233"/>
      <c r="C861" s="233"/>
      <c r="D861" s="233"/>
      <c r="E861" s="229"/>
      <c r="F861" s="229"/>
      <c r="G861" s="229"/>
      <c r="H861" s="229"/>
      <c r="I861" s="233"/>
      <c r="J861" s="229"/>
      <c r="K861" s="229"/>
      <c r="L861" s="229"/>
      <c r="M861" s="229"/>
      <c r="N861" s="229"/>
      <c r="O861" s="229"/>
      <c r="P861" s="229"/>
      <c r="Q861" s="229"/>
      <c r="R861" s="229"/>
      <c r="S861" s="229"/>
      <c r="T861" s="229"/>
      <c r="U861" s="229"/>
      <c r="V861" s="229"/>
      <c r="W861" s="229"/>
      <c r="X861" s="229"/>
      <c r="Y861" s="229"/>
      <c r="Z861" s="229"/>
    </row>
    <row r="862" spans="1:26" ht="25.5" customHeight="1">
      <c r="A862" s="229"/>
      <c r="B862" s="233"/>
      <c r="C862" s="233"/>
      <c r="D862" s="233"/>
      <c r="E862" s="229"/>
      <c r="F862" s="229"/>
      <c r="G862" s="229"/>
      <c r="H862" s="229"/>
      <c r="I862" s="233"/>
      <c r="J862" s="229"/>
      <c r="K862" s="229"/>
      <c r="L862" s="229"/>
      <c r="M862" s="229"/>
      <c r="N862" s="229"/>
      <c r="O862" s="229"/>
      <c r="P862" s="229"/>
      <c r="Q862" s="229"/>
      <c r="R862" s="229"/>
      <c r="S862" s="229"/>
      <c r="T862" s="229"/>
      <c r="U862" s="229"/>
      <c r="V862" s="229"/>
      <c r="W862" s="229"/>
      <c r="X862" s="229"/>
      <c r="Y862" s="229"/>
      <c r="Z862" s="229"/>
    </row>
    <row r="863" spans="1:26" ht="25.5" customHeight="1">
      <c r="A863" s="229"/>
      <c r="B863" s="233"/>
      <c r="C863" s="233"/>
      <c r="D863" s="233"/>
      <c r="E863" s="229"/>
      <c r="F863" s="229"/>
      <c r="G863" s="229"/>
      <c r="H863" s="229"/>
      <c r="I863" s="233"/>
      <c r="J863" s="229"/>
      <c r="K863" s="229"/>
      <c r="L863" s="229"/>
      <c r="M863" s="229"/>
      <c r="N863" s="229"/>
      <c r="O863" s="229"/>
      <c r="P863" s="229"/>
      <c r="Q863" s="229"/>
      <c r="R863" s="229"/>
      <c r="S863" s="229"/>
      <c r="T863" s="229"/>
      <c r="U863" s="229"/>
      <c r="V863" s="229"/>
      <c r="W863" s="229"/>
      <c r="X863" s="229"/>
      <c r="Y863" s="229"/>
      <c r="Z863" s="229"/>
    </row>
    <row r="864" spans="1:26" ht="25.5" customHeight="1">
      <c r="A864" s="229"/>
      <c r="B864" s="233"/>
      <c r="C864" s="233"/>
      <c r="D864" s="233"/>
      <c r="E864" s="229"/>
      <c r="F864" s="229"/>
      <c r="G864" s="229"/>
      <c r="H864" s="229"/>
      <c r="I864" s="233"/>
      <c r="J864" s="229"/>
      <c r="K864" s="229"/>
      <c r="L864" s="229"/>
      <c r="M864" s="229"/>
      <c r="N864" s="229"/>
      <c r="O864" s="229"/>
      <c r="P864" s="229"/>
      <c r="Q864" s="229"/>
      <c r="R864" s="229"/>
      <c r="S864" s="229"/>
      <c r="T864" s="229"/>
      <c r="U864" s="229"/>
      <c r="V864" s="229"/>
      <c r="W864" s="229"/>
      <c r="X864" s="229"/>
      <c r="Y864" s="229"/>
      <c r="Z864" s="229"/>
    </row>
    <row r="865" spans="1:26" ht="25.5" customHeight="1">
      <c r="A865" s="229"/>
      <c r="B865" s="233"/>
      <c r="C865" s="233"/>
      <c r="D865" s="233"/>
      <c r="E865" s="229"/>
      <c r="F865" s="229"/>
      <c r="G865" s="229"/>
      <c r="H865" s="229"/>
      <c r="I865" s="233"/>
      <c r="J865" s="229"/>
      <c r="K865" s="229"/>
      <c r="L865" s="229"/>
      <c r="M865" s="229"/>
      <c r="N865" s="229"/>
      <c r="O865" s="229"/>
      <c r="P865" s="229"/>
      <c r="Q865" s="229"/>
      <c r="R865" s="229"/>
      <c r="S865" s="229"/>
      <c r="T865" s="229"/>
      <c r="U865" s="229"/>
      <c r="V865" s="229"/>
      <c r="W865" s="229"/>
      <c r="X865" s="229"/>
      <c r="Y865" s="229"/>
      <c r="Z865" s="229"/>
    </row>
    <row r="866" spans="1:26" ht="25.5" customHeight="1">
      <c r="A866" s="229"/>
      <c r="B866" s="233"/>
      <c r="C866" s="233"/>
      <c r="D866" s="233"/>
      <c r="E866" s="229"/>
      <c r="F866" s="229"/>
      <c r="G866" s="229"/>
      <c r="H866" s="229"/>
      <c r="I866" s="233"/>
      <c r="J866" s="229"/>
      <c r="K866" s="229"/>
      <c r="L866" s="229"/>
      <c r="M866" s="229"/>
      <c r="N866" s="229"/>
      <c r="O866" s="229"/>
      <c r="P866" s="229"/>
      <c r="Q866" s="229"/>
      <c r="R866" s="229"/>
      <c r="S866" s="229"/>
      <c r="T866" s="229"/>
      <c r="U866" s="229"/>
      <c r="V866" s="229"/>
      <c r="W866" s="229"/>
      <c r="X866" s="229"/>
      <c r="Y866" s="229"/>
      <c r="Z866" s="229"/>
    </row>
    <row r="867" spans="1:26" ht="25.5" customHeight="1">
      <c r="A867" s="229"/>
      <c r="B867" s="233"/>
      <c r="C867" s="233"/>
      <c r="D867" s="233"/>
      <c r="E867" s="229"/>
      <c r="F867" s="229"/>
      <c r="G867" s="229"/>
      <c r="H867" s="229"/>
      <c r="I867" s="233"/>
      <c r="J867" s="229"/>
      <c r="K867" s="229"/>
      <c r="L867" s="229"/>
      <c r="M867" s="229"/>
      <c r="N867" s="229"/>
      <c r="O867" s="229"/>
      <c r="P867" s="229"/>
      <c r="Q867" s="229"/>
      <c r="R867" s="229"/>
      <c r="S867" s="229"/>
      <c r="T867" s="229"/>
      <c r="U867" s="229"/>
      <c r="V867" s="229"/>
      <c r="W867" s="229"/>
      <c r="X867" s="229"/>
      <c r="Y867" s="229"/>
      <c r="Z867" s="229"/>
    </row>
    <row r="868" spans="1:26" ht="25.5" customHeight="1">
      <c r="A868" s="229"/>
      <c r="B868" s="233"/>
      <c r="C868" s="233"/>
      <c r="D868" s="233"/>
      <c r="E868" s="229"/>
      <c r="F868" s="229"/>
      <c r="G868" s="229"/>
      <c r="H868" s="229"/>
      <c r="I868" s="233"/>
      <c r="J868" s="229"/>
      <c r="K868" s="229"/>
      <c r="L868" s="229"/>
      <c r="M868" s="229"/>
      <c r="N868" s="229"/>
      <c r="O868" s="229"/>
      <c r="P868" s="229"/>
      <c r="Q868" s="229"/>
      <c r="R868" s="229"/>
      <c r="S868" s="229"/>
      <c r="T868" s="229"/>
      <c r="U868" s="229"/>
      <c r="V868" s="229"/>
      <c r="W868" s="229"/>
      <c r="X868" s="229"/>
      <c r="Y868" s="229"/>
      <c r="Z868" s="229"/>
    </row>
    <row r="869" spans="1:26" ht="25.5" customHeight="1">
      <c r="A869" s="229"/>
      <c r="B869" s="233"/>
      <c r="C869" s="233"/>
      <c r="D869" s="233"/>
      <c r="E869" s="229"/>
      <c r="F869" s="229"/>
      <c r="G869" s="229"/>
      <c r="H869" s="229"/>
      <c r="I869" s="233"/>
      <c r="J869" s="229"/>
      <c r="K869" s="229"/>
      <c r="L869" s="229"/>
      <c r="M869" s="229"/>
      <c r="N869" s="229"/>
      <c r="O869" s="229"/>
      <c r="P869" s="229"/>
      <c r="Q869" s="229"/>
      <c r="R869" s="229"/>
      <c r="S869" s="229"/>
      <c r="T869" s="229"/>
      <c r="U869" s="229"/>
      <c r="V869" s="229"/>
      <c r="W869" s="229"/>
      <c r="X869" s="229"/>
      <c r="Y869" s="229"/>
      <c r="Z869" s="229"/>
    </row>
    <row r="870" spans="1:26" ht="25.5" customHeight="1">
      <c r="A870" s="229"/>
      <c r="B870" s="233"/>
      <c r="C870" s="233"/>
      <c r="D870" s="233"/>
      <c r="E870" s="229"/>
      <c r="F870" s="229"/>
      <c r="G870" s="229"/>
      <c r="H870" s="229"/>
      <c r="I870" s="233"/>
      <c r="J870" s="229"/>
      <c r="K870" s="229"/>
      <c r="L870" s="229"/>
      <c r="M870" s="229"/>
      <c r="N870" s="229"/>
      <c r="O870" s="229"/>
      <c r="P870" s="229"/>
      <c r="Q870" s="229"/>
      <c r="R870" s="229"/>
      <c r="S870" s="229"/>
      <c r="T870" s="229"/>
      <c r="U870" s="229"/>
      <c r="V870" s="229"/>
      <c r="W870" s="229"/>
      <c r="X870" s="229"/>
      <c r="Y870" s="229"/>
      <c r="Z870" s="229"/>
    </row>
    <row r="871" spans="1:26" ht="25.5" customHeight="1">
      <c r="A871" s="229"/>
      <c r="B871" s="233"/>
      <c r="C871" s="233"/>
      <c r="D871" s="233"/>
      <c r="E871" s="229"/>
      <c r="F871" s="229"/>
      <c r="G871" s="229"/>
      <c r="H871" s="229"/>
      <c r="I871" s="233"/>
      <c r="J871" s="229"/>
      <c r="K871" s="229"/>
      <c r="L871" s="229"/>
      <c r="M871" s="229"/>
      <c r="N871" s="229"/>
      <c r="O871" s="229"/>
      <c r="P871" s="229"/>
      <c r="Q871" s="229"/>
      <c r="R871" s="229"/>
      <c r="S871" s="229"/>
      <c r="T871" s="229"/>
      <c r="U871" s="229"/>
      <c r="V871" s="229"/>
      <c r="W871" s="229"/>
      <c r="X871" s="229"/>
      <c r="Y871" s="229"/>
      <c r="Z871" s="229"/>
    </row>
    <row r="872" spans="1:26" ht="25.5" customHeight="1">
      <c r="A872" s="229"/>
      <c r="B872" s="233"/>
      <c r="C872" s="233"/>
      <c r="D872" s="233"/>
      <c r="E872" s="229"/>
      <c r="F872" s="229"/>
      <c r="G872" s="229"/>
      <c r="H872" s="229"/>
      <c r="I872" s="233"/>
      <c r="J872" s="229"/>
      <c r="K872" s="229"/>
      <c r="L872" s="229"/>
      <c r="M872" s="229"/>
      <c r="N872" s="229"/>
      <c r="O872" s="229"/>
      <c r="P872" s="229"/>
      <c r="Q872" s="229"/>
      <c r="R872" s="229"/>
      <c r="S872" s="229"/>
      <c r="T872" s="229"/>
      <c r="U872" s="229"/>
      <c r="V872" s="229"/>
      <c r="W872" s="229"/>
      <c r="X872" s="229"/>
      <c r="Y872" s="229"/>
      <c r="Z872" s="229"/>
    </row>
    <row r="873" spans="1:26" ht="25.5" customHeight="1">
      <c r="A873" s="229"/>
      <c r="B873" s="233"/>
      <c r="C873" s="233"/>
      <c r="D873" s="233"/>
      <c r="E873" s="229"/>
      <c r="F873" s="229"/>
      <c r="G873" s="229"/>
      <c r="H873" s="229"/>
      <c r="I873" s="233"/>
      <c r="J873" s="229"/>
      <c r="K873" s="229"/>
      <c r="L873" s="229"/>
      <c r="M873" s="229"/>
      <c r="N873" s="229"/>
      <c r="O873" s="229"/>
      <c r="P873" s="229"/>
      <c r="Q873" s="229"/>
      <c r="R873" s="229"/>
      <c r="S873" s="229"/>
      <c r="T873" s="229"/>
      <c r="U873" s="229"/>
      <c r="V873" s="229"/>
      <c r="W873" s="229"/>
      <c r="X873" s="229"/>
      <c r="Y873" s="229"/>
      <c r="Z873" s="229"/>
    </row>
    <row r="874" spans="1:26" ht="25.5" customHeight="1">
      <c r="A874" s="229"/>
      <c r="B874" s="233"/>
      <c r="C874" s="233"/>
      <c r="D874" s="233"/>
      <c r="E874" s="229"/>
      <c r="F874" s="229"/>
      <c r="G874" s="229"/>
      <c r="H874" s="229"/>
      <c r="I874" s="233"/>
      <c r="J874" s="229"/>
      <c r="K874" s="229"/>
      <c r="L874" s="229"/>
      <c r="M874" s="229"/>
      <c r="N874" s="229"/>
      <c r="O874" s="229"/>
      <c r="P874" s="229"/>
      <c r="Q874" s="229"/>
      <c r="R874" s="229"/>
      <c r="S874" s="229"/>
      <c r="T874" s="229"/>
      <c r="U874" s="229"/>
      <c r="V874" s="229"/>
      <c r="W874" s="229"/>
      <c r="X874" s="229"/>
      <c r="Y874" s="229"/>
      <c r="Z874" s="229"/>
    </row>
    <row r="875" spans="1:26" ht="25.5" customHeight="1">
      <c r="A875" s="229"/>
      <c r="B875" s="233"/>
      <c r="C875" s="233"/>
      <c r="D875" s="233"/>
      <c r="E875" s="229"/>
      <c r="F875" s="229"/>
      <c r="G875" s="229"/>
      <c r="H875" s="229"/>
      <c r="I875" s="233"/>
      <c r="J875" s="229"/>
      <c r="K875" s="229"/>
      <c r="L875" s="229"/>
      <c r="M875" s="229"/>
      <c r="N875" s="229"/>
      <c r="O875" s="229"/>
      <c r="P875" s="229"/>
      <c r="Q875" s="229"/>
      <c r="R875" s="229"/>
      <c r="S875" s="229"/>
      <c r="T875" s="229"/>
      <c r="U875" s="229"/>
      <c r="V875" s="229"/>
      <c r="W875" s="229"/>
      <c r="X875" s="229"/>
      <c r="Y875" s="229"/>
      <c r="Z875" s="229"/>
    </row>
    <row r="876" spans="1:26" ht="25.5" customHeight="1">
      <c r="A876" s="229"/>
      <c r="B876" s="233"/>
      <c r="C876" s="233"/>
      <c r="D876" s="233"/>
      <c r="E876" s="229"/>
      <c r="F876" s="229"/>
      <c r="G876" s="229"/>
      <c r="H876" s="229"/>
      <c r="I876" s="233"/>
      <c r="J876" s="229"/>
      <c r="K876" s="229"/>
      <c r="L876" s="229"/>
      <c r="M876" s="229"/>
      <c r="N876" s="229"/>
      <c r="O876" s="229"/>
      <c r="P876" s="229"/>
      <c r="Q876" s="229"/>
      <c r="R876" s="229"/>
      <c r="S876" s="229"/>
      <c r="T876" s="229"/>
      <c r="U876" s="229"/>
      <c r="V876" s="229"/>
      <c r="W876" s="229"/>
      <c r="X876" s="229"/>
      <c r="Y876" s="229"/>
      <c r="Z876" s="229"/>
    </row>
    <row r="877" spans="1:26" ht="25.5" customHeight="1">
      <c r="A877" s="229"/>
      <c r="B877" s="233"/>
      <c r="C877" s="233"/>
      <c r="D877" s="233"/>
      <c r="E877" s="229"/>
      <c r="F877" s="229"/>
      <c r="G877" s="229"/>
      <c r="H877" s="229"/>
      <c r="I877" s="233"/>
      <c r="J877" s="229"/>
      <c r="K877" s="229"/>
      <c r="L877" s="229"/>
      <c r="M877" s="229"/>
      <c r="N877" s="229"/>
      <c r="O877" s="229"/>
      <c r="P877" s="229"/>
      <c r="Q877" s="229"/>
      <c r="R877" s="229"/>
      <c r="S877" s="229"/>
      <c r="T877" s="229"/>
      <c r="U877" s="229"/>
      <c r="V877" s="229"/>
      <c r="W877" s="229"/>
      <c r="X877" s="229"/>
      <c r="Y877" s="229"/>
      <c r="Z877" s="229"/>
    </row>
    <row r="878" spans="1:26" ht="25.5" customHeight="1">
      <c r="A878" s="229"/>
      <c r="B878" s="233"/>
      <c r="C878" s="233"/>
      <c r="D878" s="233"/>
      <c r="E878" s="229"/>
      <c r="F878" s="229"/>
      <c r="G878" s="229"/>
      <c r="H878" s="229"/>
      <c r="I878" s="233"/>
      <c r="J878" s="229"/>
      <c r="K878" s="229"/>
      <c r="L878" s="229"/>
      <c r="M878" s="229"/>
      <c r="N878" s="229"/>
      <c r="O878" s="229"/>
      <c r="P878" s="229"/>
      <c r="Q878" s="229"/>
      <c r="R878" s="229"/>
      <c r="S878" s="229"/>
      <c r="T878" s="229"/>
      <c r="U878" s="229"/>
      <c r="V878" s="229"/>
      <c r="W878" s="229"/>
      <c r="X878" s="229"/>
      <c r="Y878" s="229"/>
      <c r="Z878" s="229"/>
    </row>
    <row r="879" spans="1:26" ht="25.5" customHeight="1">
      <c r="A879" s="229"/>
      <c r="B879" s="233"/>
      <c r="C879" s="233"/>
      <c r="D879" s="233"/>
      <c r="E879" s="229"/>
      <c r="F879" s="229"/>
      <c r="G879" s="229"/>
      <c r="H879" s="229"/>
      <c r="I879" s="233"/>
      <c r="J879" s="229"/>
      <c r="K879" s="229"/>
      <c r="L879" s="229"/>
      <c r="M879" s="229"/>
      <c r="N879" s="229"/>
      <c r="O879" s="229"/>
      <c r="P879" s="229"/>
      <c r="Q879" s="229"/>
      <c r="R879" s="229"/>
      <c r="S879" s="229"/>
      <c r="T879" s="229"/>
      <c r="U879" s="229"/>
      <c r="V879" s="229"/>
      <c r="W879" s="229"/>
      <c r="X879" s="229"/>
      <c r="Y879" s="229"/>
      <c r="Z879" s="229"/>
    </row>
    <row r="880" spans="1:26" ht="25.5" customHeight="1">
      <c r="A880" s="229"/>
      <c r="B880" s="233"/>
      <c r="C880" s="233"/>
      <c r="D880" s="233"/>
      <c r="E880" s="229"/>
      <c r="F880" s="229"/>
      <c r="G880" s="229"/>
      <c r="H880" s="229"/>
      <c r="I880" s="233"/>
      <c r="J880" s="229"/>
      <c r="K880" s="229"/>
      <c r="L880" s="229"/>
      <c r="M880" s="229"/>
      <c r="N880" s="229"/>
      <c r="O880" s="229"/>
      <c r="P880" s="229"/>
      <c r="Q880" s="229"/>
      <c r="R880" s="229"/>
      <c r="S880" s="229"/>
      <c r="T880" s="229"/>
      <c r="U880" s="229"/>
      <c r="V880" s="229"/>
      <c r="W880" s="229"/>
      <c r="X880" s="229"/>
      <c r="Y880" s="229"/>
      <c r="Z880" s="229"/>
    </row>
    <row r="881" spans="1:26" ht="25.5" customHeight="1">
      <c r="A881" s="229"/>
      <c r="B881" s="233"/>
      <c r="C881" s="233"/>
      <c r="D881" s="233"/>
      <c r="E881" s="229"/>
      <c r="F881" s="229"/>
      <c r="G881" s="229"/>
      <c r="H881" s="229"/>
      <c r="I881" s="233"/>
      <c r="J881" s="229"/>
      <c r="K881" s="229"/>
      <c r="L881" s="229"/>
      <c r="M881" s="229"/>
      <c r="N881" s="229"/>
      <c r="O881" s="229"/>
      <c r="P881" s="229"/>
      <c r="Q881" s="229"/>
      <c r="R881" s="229"/>
      <c r="S881" s="229"/>
      <c r="T881" s="229"/>
      <c r="U881" s="229"/>
      <c r="V881" s="229"/>
      <c r="W881" s="229"/>
      <c r="X881" s="229"/>
      <c r="Y881" s="229"/>
      <c r="Z881" s="229"/>
    </row>
    <row r="882" spans="1:26" ht="25.5" customHeight="1">
      <c r="A882" s="229"/>
      <c r="B882" s="233"/>
      <c r="C882" s="233"/>
      <c r="D882" s="233"/>
      <c r="E882" s="229"/>
      <c r="F882" s="229"/>
      <c r="G882" s="229"/>
      <c r="H882" s="229"/>
      <c r="I882" s="233"/>
      <c r="J882" s="229"/>
      <c r="K882" s="229"/>
      <c r="L882" s="229"/>
      <c r="M882" s="229"/>
      <c r="N882" s="229"/>
      <c r="O882" s="229"/>
      <c r="P882" s="229"/>
      <c r="Q882" s="229"/>
      <c r="R882" s="229"/>
      <c r="S882" s="229"/>
      <c r="T882" s="229"/>
      <c r="U882" s="229"/>
      <c r="V882" s="229"/>
      <c r="W882" s="229"/>
      <c r="X882" s="229"/>
      <c r="Y882" s="229"/>
      <c r="Z882" s="229"/>
    </row>
    <row r="883" spans="1:26" ht="25.5" customHeight="1">
      <c r="A883" s="229"/>
      <c r="B883" s="233"/>
      <c r="C883" s="233"/>
      <c r="D883" s="233"/>
      <c r="E883" s="229"/>
      <c r="F883" s="229"/>
      <c r="G883" s="229"/>
      <c r="H883" s="229"/>
      <c r="I883" s="233"/>
      <c r="J883" s="229"/>
      <c r="K883" s="229"/>
      <c r="L883" s="229"/>
      <c r="M883" s="229"/>
      <c r="N883" s="229"/>
      <c r="O883" s="229"/>
      <c r="P883" s="229"/>
      <c r="Q883" s="229"/>
      <c r="R883" s="229"/>
      <c r="S883" s="229"/>
      <c r="T883" s="229"/>
      <c r="U883" s="229"/>
      <c r="V883" s="229"/>
      <c r="W883" s="229"/>
      <c r="X883" s="229"/>
      <c r="Y883" s="229"/>
      <c r="Z883" s="229"/>
    </row>
    <row r="884" spans="1:26" ht="25.5" customHeight="1">
      <c r="A884" s="229"/>
      <c r="B884" s="233"/>
      <c r="C884" s="233"/>
      <c r="D884" s="233"/>
      <c r="E884" s="229"/>
      <c r="F884" s="229"/>
      <c r="G884" s="229"/>
      <c r="H884" s="229"/>
      <c r="I884" s="233"/>
      <c r="J884" s="229"/>
      <c r="K884" s="229"/>
      <c r="L884" s="229"/>
      <c r="M884" s="229"/>
      <c r="N884" s="229"/>
      <c r="O884" s="229"/>
      <c r="P884" s="229"/>
      <c r="Q884" s="229"/>
      <c r="R884" s="229"/>
      <c r="S884" s="229"/>
      <c r="T884" s="229"/>
      <c r="U884" s="229"/>
      <c r="V884" s="229"/>
      <c r="W884" s="229"/>
      <c r="X884" s="229"/>
      <c r="Y884" s="229"/>
      <c r="Z884" s="229"/>
    </row>
    <row r="885" spans="1:26" ht="25.5" customHeight="1">
      <c r="A885" s="229"/>
      <c r="B885" s="233"/>
      <c r="C885" s="233"/>
      <c r="D885" s="233"/>
      <c r="E885" s="229"/>
      <c r="F885" s="229"/>
      <c r="G885" s="229"/>
      <c r="H885" s="229"/>
      <c r="I885" s="233"/>
      <c r="J885" s="229"/>
      <c r="K885" s="229"/>
      <c r="L885" s="229"/>
      <c r="M885" s="229"/>
      <c r="N885" s="229"/>
      <c r="O885" s="229"/>
      <c r="P885" s="229"/>
      <c r="Q885" s="229"/>
      <c r="R885" s="229"/>
      <c r="S885" s="229"/>
      <c r="T885" s="229"/>
      <c r="U885" s="229"/>
      <c r="V885" s="229"/>
      <c r="W885" s="229"/>
      <c r="X885" s="229"/>
      <c r="Y885" s="229"/>
      <c r="Z885" s="229"/>
    </row>
    <row r="886" spans="1:26" ht="25.5" customHeight="1">
      <c r="A886" s="229"/>
      <c r="B886" s="233"/>
      <c r="C886" s="233"/>
      <c r="D886" s="233"/>
      <c r="E886" s="229"/>
      <c r="F886" s="229"/>
      <c r="G886" s="229"/>
      <c r="H886" s="229"/>
      <c r="I886" s="233"/>
      <c r="J886" s="229"/>
      <c r="K886" s="229"/>
      <c r="L886" s="229"/>
      <c r="M886" s="229"/>
      <c r="N886" s="229"/>
      <c r="O886" s="229"/>
      <c r="P886" s="229"/>
      <c r="Q886" s="229"/>
      <c r="R886" s="229"/>
      <c r="S886" s="229"/>
      <c r="T886" s="229"/>
      <c r="U886" s="229"/>
      <c r="V886" s="229"/>
      <c r="W886" s="229"/>
      <c r="X886" s="229"/>
      <c r="Y886" s="229"/>
      <c r="Z886" s="229"/>
    </row>
    <row r="887" spans="1:26" ht="25.5" customHeight="1">
      <c r="A887" s="229"/>
      <c r="B887" s="233"/>
      <c r="C887" s="233"/>
      <c r="D887" s="233"/>
      <c r="E887" s="229"/>
      <c r="F887" s="229"/>
      <c r="G887" s="229"/>
      <c r="H887" s="229"/>
      <c r="I887" s="233"/>
      <c r="J887" s="229"/>
      <c r="K887" s="229"/>
      <c r="L887" s="229"/>
      <c r="M887" s="229"/>
      <c r="N887" s="229"/>
      <c r="O887" s="229"/>
      <c r="P887" s="229"/>
      <c r="Q887" s="229"/>
      <c r="R887" s="229"/>
      <c r="S887" s="229"/>
      <c r="T887" s="229"/>
      <c r="U887" s="229"/>
      <c r="V887" s="229"/>
      <c r="W887" s="229"/>
      <c r="X887" s="229"/>
      <c r="Y887" s="229"/>
      <c r="Z887" s="229"/>
    </row>
    <row r="888" spans="1:26" ht="25.5" customHeight="1">
      <c r="A888" s="229"/>
      <c r="B888" s="233"/>
      <c r="C888" s="233"/>
      <c r="D888" s="233"/>
      <c r="E888" s="229"/>
      <c r="F888" s="229"/>
      <c r="G888" s="229"/>
      <c r="H888" s="229"/>
      <c r="I888" s="233"/>
      <c r="J888" s="229"/>
      <c r="K888" s="229"/>
      <c r="L888" s="229"/>
      <c r="M888" s="229"/>
      <c r="N888" s="229"/>
      <c r="O888" s="229"/>
      <c r="P888" s="229"/>
      <c r="Q888" s="229"/>
      <c r="R888" s="229"/>
      <c r="S888" s="229"/>
      <c r="T888" s="229"/>
      <c r="U888" s="229"/>
      <c r="V888" s="229"/>
      <c r="W888" s="229"/>
      <c r="X888" s="229"/>
      <c r="Y888" s="229"/>
      <c r="Z888" s="229"/>
    </row>
    <row r="889" spans="1:26" ht="25.5" customHeight="1">
      <c r="A889" s="229"/>
      <c r="B889" s="233"/>
      <c r="C889" s="233"/>
      <c r="D889" s="233"/>
      <c r="E889" s="229"/>
      <c r="F889" s="229"/>
      <c r="G889" s="229"/>
      <c r="H889" s="229"/>
      <c r="I889" s="233"/>
      <c r="J889" s="229"/>
      <c r="K889" s="229"/>
      <c r="L889" s="229"/>
      <c r="M889" s="229"/>
      <c r="N889" s="229"/>
      <c r="O889" s="229"/>
      <c r="P889" s="229"/>
      <c r="Q889" s="229"/>
      <c r="R889" s="229"/>
      <c r="S889" s="229"/>
      <c r="T889" s="229"/>
      <c r="U889" s="229"/>
      <c r="V889" s="229"/>
      <c r="W889" s="229"/>
      <c r="X889" s="229"/>
      <c r="Y889" s="229"/>
      <c r="Z889" s="229"/>
    </row>
    <row r="890" spans="1:26" ht="25.5" customHeight="1">
      <c r="A890" s="229"/>
      <c r="B890" s="233"/>
      <c r="C890" s="233"/>
      <c r="D890" s="233"/>
      <c r="E890" s="229"/>
      <c r="F890" s="229"/>
      <c r="G890" s="229"/>
      <c r="H890" s="229"/>
      <c r="I890" s="233"/>
      <c r="J890" s="229"/>
      <c r="K890" s="229"/>
      <c r="L890" s="229"/>
      <c r="M890" s="229"/>
      <c r="N890" s="229"/>
      <c r="O890" s="229"/>
      <c r="P890" s="229"/>
      <c r="Q890" s="229"/>
      <c r="R890" s="229"/>
      <c r="S890" s="229"/>
      <c r="T890" s="229"/>
      <c r="U890" s="229"/>
      <c r="V890" s="229"/>
      <c r="W890" s="229"/>
      <c r="X890" s="229"/>
      <c r="Y890" s="229"/>
      <c r="Z890" s="229"/>
    </row>
    <row r="891" spans="1:26" ht="25.5" customHeight="1">
      <c r="A891" s="229"/>
      <c r="B891" s="233"/>
      <c r="C891" s="233"/>
      <c r="D891" s="233"/>
      <c r="E891" s="229"/>
      <c r="F891" s="229"/>
      <c r="G891" s="229"/>
      <c r="H891" s="229"/>
      <c r="I891" s="233"/>
      <c r="J891" s="229"/>
      <c r="K891" s="229"/>
      <c r="L891" s="229"/>
      <c r="M891" s="229"/>
      <c r="N891" s="229"/>
      <c r="O891" s="229"/>
      <c r="P891" s="229"/>
      <c r="Q891" s="229"/>
      <c r="R891" s="229"/>
      <c r="S891" s="229"/>
      <c r="T891" s="229"/>
      <c r="U891" s="229"/>
      <c r="V891" s="229"/>
      <c r="W891" s="229"/>
      <c r="X891" s="229"/>
      <c r="Y891" s="229"/>
      <c r="Z891" s="229"/>
    </row>
    <row r="892" spans="1:26" ht="25.5" customHeight="1">
      <c r="A892" s="229"/>
      <c r="B892" s="233"/>
      <c r="C892" s="233"/>
      <c r="D892" s="233"/>
      <c r="E892" s="229"/>
      <c r="F892" s="229"/>
      <c r="G892" s="229"/>
      <c r="H892" s="229"/>
      <c r="I892" s="233"/>
      <c r="J892" s="229"/>
      <c r="K892" s="229"/>
      <c r="L892" s="229"/>
      <c r="M892" s="229"/>
      <c r="N892" s="229"/>
      <c r="O892" s="229"/>
      <c r="P892" s="229"/>
      <c r="Q892" s="229"/>
      <c r="R892" s="229"/>
      <c r="S892" s="229"/>
      <c r="T892" s="229"/>
      <c r="U892" s="229"/>
      <c r="V892" s="229"/>
      <c r="W892" s="229"/>
      <c r="X892" s="229"/>
      <c r="Y892" s="229"/>
      <c r="Z892" s="229"/>
    </row>
    <row r="893" spans="1:26" ht="25.5" customHeight="1">
      <c r="A893" s="229"/>
      <c r="B893" s="233"/>
      <c r="C893" s="233"/>
      <c r="D893" s="233"/>
      <c r="E893" s="229"/>
      <c r="F893" s="229"/>
      <c r="G893" s="229"/>
      <c r="H893" s="229"/>
      <c r="I893" s="233"/>
      <c r="J893" s="229"/>
      <c r="K893" s="229"/>
      <c r="L893" s="229"/>
      <c r="M893" s="229"/>
      <c r="N893" s="229"/>
      <c r="O893" s="229"/>
      <c r="P893" s="229"/>
      <c r="Q893" s="229"/>
      <c r="R893" s="229"/>
      <c r="S893" s="229"/>
      <c r="T893" s="229"/>
      <c r="U893" s="229"/>
      <c r="V893" s="229"/>
      <c r="W893" s="229"/>
      <c r="X893" s="229"/>
      <c r="Y893" s="229"/>
      <c r="Z893" s="229"/>
    </row>
    <row r="894" spans="1:26" ht="25.5" customHeight="1">
      <c r="A894" s="229"/>
      <c r="B894" s="233"/>
      <c r="C894" s="233"/>
      <c r="D894" s="233"/>
      <c r="E894" s="229"/>
      <c r="F894" s="229"/>
      <c r="G894" s="229"/>
      <c r="H894" s="229"/>
      <c r="I894" s="233"/>
      <c r="J894" s="229"/>
      <c r="K894" s="229"/>
      <c r="L894" s="229"/>
      <c r="M894" s="229"/>
      <c r="N894" s="229"/>
      <c r="O894" s="229"/>
      <c r="P894" s="229"/>
      <c r="Q894" s="229"/>
      <c r="R894" s="229"/>
      <c r="S894" s="229"/>
      <c r="T894" s="229"/>
      <c r="U894" s="229"/>
      <c r="V894" s="229"/>
      <c r="W894" s="229"/>
      <c r="X894" s="229"/>
      <c r="Y894" s="229"/>
      <c r="Z894" s="229"/>
    </row>
    <row r="895" spans="1:26" ht="25.5" customHeight="1">
      <c r="A895" s="229"/>
      <c r="B895" s="233"/>
      <c r="C895" s="233"/>
      <c r="D895" s="233"/>
      <c r="E895" s="229"/>
      <c r="F895" s="229"/>
      <c r="G895" s="229"/>
      <c r="H895" s="229"/>
      <c r="I895" s="233"/>
      <c r="J895" s="229"/>
      <c r="K895" s="229"/>
      <c r="L895" s="229"/>
      <c r="M895" s="229"/>
      <c r="N895" s="229"/>
      <c r="O895" s="229"/>
      <c r="P895" s="229"/>
      <c r="Q895" s="229"/>
      <c r="R895" s="229"/>
      <c r="S895" s="229"/>
      <c r="T895" s="229"/>
      <c r="U895" s="229"/>
      <c r="V895" s="229"/>
      <c r="W895" s="229"/>
      <c r="X895" s="229"/>
      <c r="Y895" s="229"/>
      <c r="Z895" s="229"/>
    </row>
    <row r="896" spans="1:26" ht="25.5" customHeight="1">
      <c r="A896" s="229"/>
      <c r="B896" s="233"/>
      <c r="C896" s="233"/>
      <c r="D896" s="233"/>
      <c r="E896" s="229"/>
      <c r="F896" s="229"/>
      <c r="G896" s="229"/>
      <c r="H896" s="229"/>
      <c r="I896" s="233"/>
      <c r="J896" s="229"/>
      <c r="K896" s="229"/>
      <c r="L896" s="229"/>
      <c r="M896" s="229"/>
      <c r="N896" s="229"/>
      <c r="O896" s="229"/>
      <c r="P896" s="229"/>
      <c r="Q896" s="229"/>
      <c r="R896" s="229"/>
      <c r="S896" s="229"/>
      <c r="T896" s="229"/>
      <c r="U896" s="229"/>
      <c r="V896" s="229"/>
      <c r="W896" s="229"/>
      <c r="X896" s="229"/>
      <c r="Y896" s="229"/>
      <c r="Z896" s="229"/>
    </row>
    <row r="897" spans="1:26" ht="25.5" customHeight="1">
      <c r="A897" s="229"/>
      <c r="B897" s="233"/>
      <c r="C897" s="233"/>
      <c r="D897" s="233"/>
      <c r="E897" s="229"/>
      <c r="F897" s="229"/>
      <c r="G897" s="229"/>
      <c r="H897" s="229"/>
      <c r="I897" s="233"/>
      <c r="J897" s="229"/>
      <c r="K897" s="229"/>
      <c r="L897" s="229"/>
      <c r="M897" s="229"/>
      <c r="N897" s="229"/>
      <c r="O897" s="229"/>
      <c r="P897" s="229"/>
      <c r="Q897" s="229"/>
      <c r="R897" s="229"/>
      <c r="S897" s="229"/>
      <c r="T897" s="229"/>
      <c r="U897" s="229"/>
      <c r="V897" s="229"/>
      <c r="W897" s="229"/>
      <c r="X897" s="229"/>
      <c r="Y897" s="229"/>
      <c r="Z897" s="229"/>
    </row>
    <row r="898" spans="1:26" ht="25.5" customHeight="1">
      <c r="A898" s="229"/>
      <c r="B898" s="233"/>
      <c r="C898" s="233"/>
      <c r="D898" s="233"/>
      <c r="E898" s="229"/>
      <c r="F898" s="229"/>
      <c r="G898" s="229"/>
      <c r="H898" s="229"/>
      <c r="I898" s="233"/>
      <c r="J898" s="229"/>
      <c r="K898" s="229"/>
      <c r="L898" s="229"/>
      <c r="M898" s="229"/>
      <c r="N898" s="229"/>
      <c r="O898" s="229"/>
      <c r="P898" s="229"/>
      <c r="Q898" s="229"/>
      <c r="R898" s="229"/>
      <c r="S898" s="229"/>
      <c r="T898" s="229"/>
      <c r="U898" s="229"/>
      <c r="V898" s="229"/>
      <c r="W898" s="229"/>
      <c r="X898" s="229"/>
      <c r="Y898" s="229"/>
      <c r="Z898" s="229"/>
    </row>
    <row r="899" spans="1:26" ht="25.5" customHeight="1">
      <c r="A899" s="229"/>
      <c r="B899" s="233"/>
      <c r="C899" s="233"/>
      <c r="D899" s="233"/>
      <c r="E899" s="229"/>
      <c r="F899" s="229"/>
      <c r="G899" s="229"/>
      <c r="H899" s="229"/>
      <c r="I899" s="233"/>
      <c r="J899" s="229"/>
      <c r="K899" s="229"/>
      <c r="L899" s="229"/>
      <c r="M899" s="229"/>
      <c r="N899" s="229"/>
      <c r="O899" s="229"/>
      <c r="P899" s="229"/>
      <c r="Q899" s="229"/>
      <c r="R899" s="229"/>
      <c r="S899" s="229"/>
      <c r="T899" s="229"/>
      <c r="U899" s="229"/>
      <c r="V899" s="229"/>
      <c r="W899" s="229"/>
      <c r="X899" s="229"/>
      <c r="Y899" s="229"/>
      <c r="Z899" s="229"/>
    </row>
    <row r="900" spans="1:26" ht="25.5" customHeight="1">
      <c r="A900" s="229"/>
      <c r="B900" s="233"/>
      <c r="C900" s="233"/>
      <c r="D900" s="233"/>
      <c r="E900" s="229"/>
      <c r="F900" s="229"/>
      <c r="G900" s="229"/>
      <c r="H900" s="229"/>
      <c r="I900" s="233"/>
      <c r="J900" s="229"/>
      <c r="K900" s="229"/>
      <c r="L900" s="229"/>
      <c r="M900" s="229"/>
      <c r="N900" s="229"/>
      <c r="O900" s="229"/>
      <c r="P900" s="229"/>
      <c r="Q900" s="229"/>
      <c r="R900" s="229"/>
      <c r="S900" s="229"/>
      <c r="T900" s="229"/>
      <c r="U900" s="229"/>
      <c r="V900" s="229"/>
      <c r="W900" s="229"/>
      <c r="X900" s="229"/>
      <c r="Y900" s="229"/>
      <c r="Z900" s="229"/>
    </row>
    <row r="901" spans="1:26" ht="25.5" customHeight="1">
      <c r="A901" s="229"/>
      <c r="B901" s="233"/>
      <c r="C901" s="233"/>
      <c r="D901" s="233"/>
      <c r="E901" s="229"/>
      <c r="F901" s="229"/>
      <c r="G901" s="229"/>
      <c r="H901" s="229"/>
      <c r="I901" s="233"/>
      <c r="J901" s="229"/>
      <c r="K901" s="229"/>
      <c r="L901" s="229"/>
      <c r="M901" s="229"/>
      <c r="N901" s="229"/>
      <c r="O901" s="229"/>
      <c r="P901" s="229"/>
      <c r="Q901" s="229"/>
      <c r="R901" s="229"/>
      <c r="S901" s="229"/>
      <c r="T901" s="229"/>
      <c r="U901" s="229"/>
      <c r="V901" s="229"/>
      <c r="W901" s="229"/>
      <c r="X901" s="229"/>
      <c r="Y901" s="229"/>
      <c r="Z901" s="229"/>
    </row>
    <row r="902" spans="1:26" ht="25.5" customHeight="1">
      <c r="A902" s="229"/>
      <c r="B902" s="233"/>
      <c r="C902" s="233"/>
      <c r="D902" s="233"/>
      <c r="E902" s="229"/>
      <c r="F902" s="229"/>
      <c r="G902" s="229"/>
      <c r="H902" s="229"/>
      <c r="I902" s="233"/>
      <c r="J902" s="229"/>
      <c r="K902" s="229"/>
      <c r="L902" s="229"/>
      <c r="M902" s="229"/>
      <c r="N902" s="229"/>
      <c r="O902" s="229"/>
      <c r="P902" s="229"/>
      <c r="Q902" s="229"/>
      <c r="R902" s="229"/>
      <c r="S902" s="229"/>
      <c r="T902" s="229"/>
      <c r="U902" s="229"/>
      <c r="V902" s="229"/>
      <c r="W902" s="229"/>
      <c r="X902" s="229"/>
      <c r="Y902" s="229"/>
      <c r="Z902" s="229"/>
    </row>
    <row r="903" spans="1:26" ht="25.5" customHeight="1">
      <c r="A903" s="229"/>
      <c r="B903" s="233"/>
      <c r="C903" s="233"/>
      <c r="D903" s="233"/>
      <c r="E903" s="229"/>
      <c r="F903" s="229"/>
      <c r="G903" s="229"/>
      <c r="H903" s="229"/>
      <c r="I903" s="233"/>
      <c r="J903" s="229"/>
      <c r="K903" s="229"/>
      <c r="L903" s="229"/>
      <c r="M903" s="229"/>
      <c r="N903" s="229"/>
      <c r="O903" s="229"/>
      <c r="P903" s="229"/>
      <c r="Q903" s="229"/>
      <c r="R903" s="229"/>
      <c r="S903" s="229"/>
      <c r="T903" s="229"/>
      <c r="U903" s="229"/>
      <c r="V903" s="229"/>
      <c r="W903" s="229"/>
      <c r="X903" s="229"/>
      <c r="Y903" s="229"/>
      <c r="Z903" s="229"/>
    </row>
    <row r="904" spans="1:26" ht="25.5" customHeight="1">
      <c r="A904" s="229"/>
      <c r="B904" s="233"/>
      <c r="C904" s="233"/>
      <c r="D904" s="233"/>
      <c r="E904" s="229"/>
      <c r="F904" s="229"/>
      <c r="G904" s="229"/>
      <c r="H904" s="229"/>
      <c r="I904" s="233"/>
      <c r="J904" s="229"/>
      <c r="K904" s="229"/>
      <c r="L904" s="229"/>
      <c r="M904" s="229"/>
      <c r="N904" s="229"/>
      <c r="O904" s="229"/>
      <c r="P904" s="229"/>
      <c r="Q904" s="229"/>
      <c r="R904" s="229"/>
      <c r="S904" s="229"/>
      <c r="T904" s="229"/>
      <c r="U904" s="229"/>
      <c r="V904" s="229"/>
      <c r="W904" s="229"/>
      <c r="X904" s="229"/>
      <c r="Y904" s="229"/>
      <c r="Z904" s="229"/>
    </row>
    <row r="905" spans="1:26" ht="25.5" customHeight="1">
      <c r="A905" s="229"/>
      <c r="B905" s="233"/>
      <c r="C905" s="233"/>
      <c r="D905" s="233"/>
      <c r="E905" s="229"/>
      <c r="F905" s="229"/>
      <c r="G905" s="229"/>
      <c r="H905" s="229"/>
      <c r="I905" s="233"/>
      <c r="J905" s="229"/>
      <c r="K905" s="229"/>
      <c r="L905" s="229"/>
      <c r="M905" s="229"/>
      <c r="N905" s="229"/>
      <c r="O905" s="229"/>
      <c r="P905" s="229"/>
      <c r="Q905" s="229"/>
      <c r="R905" s="229"/>
      <c r="S905" s="229"/>
      <c r="T905" s="229"/>
      <c r="U905" s="229"/>
      <c r="V905" s="229"/>
      <c r="W905" s="229"/>
      <c r="X905" s="229"/>
      <c r="Y905" s="229"/>
      <c r="Z905" s="229"/>
    </row>
    <row r="906" spans="1:26" ht="25.5" customHeight="1">
      <c r="A906" s="229"/>
      <c r="B906" s="233"/>
      <c r="C906" s="233"/>
      <c r="D906" s="233"/>
      <c r="E906" s="229"/>
      <c r="F906" s="229"/>
      <c r="G906" s="229"/>
      <c r="H906" s="229"/>
      <c r="I906" s="233"/>
      <c r="J906" s="229"/>
      <c r="K906" s="229"/>
      <c r="L906" s="229"/>
      <c r="M906" s="229"/>
      <c r="N906" s="229"/>
      <c r="O906" s="229"/>
      <c r="P906" s="229"/>
      <c r="Q906" s="229"/>
      <c r="R906" s="229"/>
      <c r="S906" s="229"/>
      <c r="T906" s="229"/>
      <c r="U906" s="229"/>
      <c r="V906" s="229"/>
      <c r="W906" s="229"/>
      <c r="X906" s="229"/>
      <c r="Y906" s="229"/>
      <c r="Z906" s="229"/>
    </row>
    <row r="907" spans="1:26" ht="25.5" customHeight="1">
      <c r="A907" s="229"/>
      <c r="B907" s="233"/>
      <c r="C907" s="233"/>
      <c r="D907" s="233"/>
      <c r="E907" s="229"/>
      <c r="F907" s="229"/>
      <c r="G907" s="229"/>
      <c r="H907" s="229"/>
      <c r="I907" s="233"/>
      <c r="J907" s="229"/>
      <c r="K907" s="229"/>
      <c r="L907" s="229"/>
      <c r="M907" s="229"/>
      <c r="N907" s="229"/>
      <c r="O907" s="229"/>
      <c r="P907" s="229"/>
      <c r="Q907" s="229"/>
      <c r="R907" s="229"/>
      <c r="S907" s="229"/>
      <c r="T907" s="229"/>
      <c r="U907" s="229"/>
      <c r="V907" s="229"/>
      <c r="W907" s="229"/>
      <c r="X907" s="229"/>
      <c r="Y907" s="229"/>
      <c r="Z907" s="229"/>
    </row>
    <row r="908" spans="1:26" ht="25.5" customHeight="1">
      <c r="A908" s="229"/>
      <c r="B908" s="233"/>
      <c r="C908" s="233"/>
      <c r="D908" s="233"/>
      <c r="E908" s="229"/>
      <c r="F908" s="229"/>
      <c r="G908" s="229"/>
      <c r="H908" s="229"/>
      <c r="I908" s="233"/>
      <c r="J908" s="229"/>
      <c r="K908" s="229"/>
      <c r="L908" s="229"/>
      <c r="M908" s="229"/>
      <c r="N908" s="229"/>
      <c r="O908" s="229"/>
      <c r="P908" s="229"/>
      <c r="Q908" s="229"/>
      <c r="R908" s="229"/>
      <c r="S908" s="229"/>
      <c r="T908" s="229"/>
      <c r="U908" s="229"/>
      <c r="V908" s="229"/>
      <c r="W908" s="229"/>
      <c r="X908" s="229"/>
      <c r="Y908" s="229"/>
      <c r="Z908" s="229"/>
    </row>
    <row r="909" spans="1:26" ht="25.5" customHeight="1">
      <c r="A909" s="229"/>
      <c r="B909" s="233"/>
      <c r="C909" s="233"/>
      <c r="D909" s="233"/>
      <c r="E909" s="229"/>
      <c r="F909" s="229"/>
      <c r="G909" s="229"/>
      <c r="H909" s="229"/>
      <c r="I909" s="233"/>
      <c r="J909" s="229"/>
      <c r="K909" s="229"/>
      <c r="L909" s="229"/>
      <c r="M909" s="229"/>
      <c r="N909" s="229"/>
      <c r="O909" s="229"/>
      <c r="P909" s="229"/>
      <c r="Q909" s="229"/>
      <c r="R909" s="229"/>
      <c r="S909" s="229"/>
      <c r="T909" s="229"/>
      <c r="U909" s="229"/>
      <c r="V909" s="229"/>
      <c r="W909" s="229"/>
      <c r="X909" s="229"/>
      <c r="Y909" s="229"/>
      <c r="Z909" s="229"/>
    </row>
    <row r="910" spans="1:26" ht="25.5" customHeight="1">
      <c r="A910" s="229"/>
      <c r="B910" s="233"/>
      <c r="C910" s="233"/>
      <c r="D910" s="233"/>
      <c r="E910" s="229"/>
      <c r="F910" s="229"/>
      <c r="G910" s="229"/>
      <c r="H910" s="229"/>
      <c r="I910" s="233"/>
      <c r="J910" s="229"/>
      <c r="K910" s="229"/>
      <c r="L910" s="229"/>
      <c r="M910" s="229"/>
      <c r="N910" s="229"/>
      <c r="O910" s="229"/>
      <c r="P910" s="229"/>
      <c r="Q910" s="229"/>
      <c r="R910" s="229"/>
      <c r="S910" s="229"/>
      <c r="T910" s="229"/>
      <c r="U910" s="229"/>
      <c r="V910" s="229"/>
      <c r="W910" s="229"/>
      <c r="X910" s="229"/>
      <c r="Y910" s="229"/>
      <c r="Z910" s="229"/>
    </row>
    <row r="911" spans="1:26" ht="25.5" customHeight="1">
      <c r="A911" s="229"/>
      <c r="B911" s="233"/>
      <c r="C911" s="233"/>
      <c r="D911" s="233"/>
      <c r="E911" s="229"/>
      <c r="F911" s="229"/>
      <c r="G911" s="229"/>
      <c r="H911" s="229"/>
      <c r="I911" s="233"/>
      <c r="J911" s="229"/>
      <c r="K911" s="229"/>
      <c r="L911" s="229"/>
      <c r="M911" s="229"/>
      <c r="N911" s="229"/>
      <c r="O911" s="229"/>
      <c r="P911" s="229"/>
      <c r="Q911" s="229"/>
      <c r="R911" s="229"/>
      <c r="S911" s="229"/>
      <c r="T911" s="229"/>
      <c r="U911" s="229"/>
      <c r="V911" s="229"/>
      <c r="W911" s="229"/>
      <c r="X911" s="229"/>
      <c r="Y911" s="229"/>
      <c r="Z911" s="229"/>
    </row>
    <row r="912" spans="1:26" ht="25.5" customHeight="1">
      <c r="A912" s="229"/>
      <c r="B912" s="233"/>
      <c r="C912" s="233"/>
      <c r="D912" s="233"/>
      <c r="E912" s="229"/>
      <c r="F912" s="229"/>
      <c r="G912" s="229"/>
      <c r="H912" s="229"/>
      <c r="I912" s="233"/>
      <c r="J912" s="229"/>
      <c r="K912" s="229"/>
      <c r="L912" s="229"/>
      <c r="M912" s="229"/>
      <c r="N912" s="229"/>
      <c r="O912" s="229"/>
      <c r="P912" s="229"/>
      <c r="Q912" s="229"/>
      <c r="R912" s="229"/>
      <c r="S912" s="229"/>
      <c r="T912" s="229"/>
      <c r="U912" s="229"/>
      <c r="V912" s="229"/>
      <c r="W912" s="229"/>
      <c r="X912" s="229"/>
      <c r="Y912" s="229"/>
      <c r="Z912" s="229"/>
    </row>
    <row r="913" spans="1:26" ht="25.5" customHeight="1">
      <c r="A913" s="229"/>
      <c r="B913" s="233"/>
      <c r="C913" s="233"/>
      <c r="D913" s="233"/>
      <c r="E913" s="229"/>
      <c r="F913" s="229"/>
      <c r="G913" s="229"/>
      <c r="H913" s="229"/>
      <c r="I913" s="233"/>
      <c r="J913" s="229"/>
      <c r="K913" s="229"/>
      <c r="L913" s="229"/>
      <c r="M913" s="229"/>
      <c r="N913" s="229"/>
      <c r="O913" s="229"/>
      <c r="P913" s="229"/>
      <c r="Q913" s="229"/>
      <c r="R913" s="229"/>
      <c r="S913" s="229"/>
      <c r="T913" s="229"/>
      <c r="U913" s="229"/>
      <c r="V913" s="229"/>
      <c r="W913" s="229"/>
      <c r="X913" s="229"/>
      <c r="Y913" s="229"/>
      <c r="Z913" s="229"/>
    </row>
    <row r="914" spans="1:26" ht="25.5" customHeight="1">
      <c r="A914" s="229"/>
      <c r="B914" s="233"/>
      <c r="C914" s="233"/>
      <c r="D914" s="233"/>
      <c r="E914" s="229"/>
      <c r="F914" s="229"/>
      <c r="G914" s="229"/>
      <c r="H914" s="229"/>
      <c r="I914" s="233"/>
      <c r="J914" s="229"/>
      <c r="K914" s="229"/>
      <c r="L914" s="229"/>
      <c r="M914" s="229"/>
      <c r="N914" s="229"/>
      <c r="O914" s="229"/>
      <c r="P914" s="229"/>
      <c r="Q914" s="229"/>
      <c r="R914" s="229"/>
      <c r="S914" s="229"/>
      <c r="T914" s="229"/>
      <c r="U914" s="229"/>
      <c r="V914" s="229"/>
      <c r="W914" s="229"/>
      <c r="X914" s="229"/>
      <c r="Y914" s="229"/>
      <c r="Z914" s="229"/>
    </row>
    <row r="915" spans="1:26" ht="25.5" customHeight="1">
      <c r="A915" s="229"/>
      <c r="B915" s="233"/>
      <c r="C915" s="233"/>
      <c r="D915" s="233"/>
      <c r="E915" s="229"/>
      <c r="F915" s="229"/>
      <c r="G915" s="229"/>
      <c r="H915" s="229"/>
      <c r="I915" s="233"/>
      <c r="J915" s="229"/>
      <c r="K915" s="229"/>
      <c r="L915" s="229"/>
      <c r="M915" s="229"/>
      <c r="N915" s="229"/>
      <c r="O915" s="229"/>
      <c r="P915" s="229"/>
      <c r="Q915" s="229"/>
      <c r="R915" s="229"/>
      <c r="S915" s="229"/>
      <c r="T915" s="229"/>
      <c r="U915" s="229"/>
      <c r="V915" s="229"/>
      <c r="W915" s="229"/>
      <c r="X915" s="229"/>
      <c r="Y915" s="229"/>
      <c r="Z915" s="229"/>
    </row>
    <row r="916" spans="1:26" ht="25.5" customHeight="1">
      <c r="A916" s="229"/>
      <c r="B916" s="233"/>
      <c r="C916" s="233"/>
      <c r="D916" s="233"/>
      <c r="E916" s="229"/>
      <c r="F916" s="229"/>
      <c r="G916" s="229"/>
      <c r="H916" s="229"/>
      <c r="I916" s="233"/>
      <c r="J916" s="229"/>
      <c r="K916" s="229"/>
      <c r="L916" s="229"/>
      <c r="M916" s="229"/>
      <c r="N916" s="229"/>
      <c r="O916" s="229"/>
      <c r="P916" s="229"/>
      <c r="Q916" s="229"/>
      <c r="R916" s="229"/>
      <c r="S916" s="229"/>
      <c r="T916" s="229"/>
      <c r="U916" s="229"/>
      <c r="V916" s="229"/>
      <c r="W916" s="229"/>
      <c r="X916" s="229"/>
      <c r="Y916" s="229"/>
      <c r="Z916" s="229"/>
    </row>
    <row r="917" spans="1:26" ht="25.5" customHeight="1">
      <c r="A917" s="229"/>
      <c r="B917" s="233"/>
      <c r="C917" s="233"/>
      <c r="D917" s="233"/>
      <c r="E917" s="229"/>
      <c r="F917" s="229"/>
      <c r="G917" s="229"/>
      <c r="H917" s="229"/>
      <c r="I917" s="233"/>
      <c r="J917" s="229"/>
      <c r="K917" s="229"/>
      <c r="L917" s="229"/>
      <c r="M917" s="229"/>
      <c r="N917" s="229"/>
      <c r="O917" s="229"/>
      <c r="P917" s="229"/>
      <c r="Q917" s="229"/>
      <c r="R917" s="229"/>
      <c r="S917" s="229"/>
      <c r="T917" s="229"/>
      <c r="U917" s="229"/>
      <c r="V917" s="229"/>
      <c r="W917" s="229"/>
      <c r="X917" s="229"/>
      <c r="Y917" s="229"/>
      <c r="Z917" s="229"/>
    </row>
    <row r="918" spans="1:26" ht="25.5" customHeight="1">
      <c r="A918" s="229"/>
      <c r="B918" s="233"/>
      <c r="C918" s="233"/>
      <c r="D918" s="233"/>
      <c r="E918" s="229"/>
      <c r="F918" s="229"/>
      <c r="G918" s="229"/>
      <c r="H918" s="229"/>
      <c r="I918" s="233"/>
      <c r="J918" s="229"/>
      <c r="K918" s="229"/>
      <c r="L918" s="229"/>
      <c r="M918" s="229"/>
      <c r="N918" s="229"/>
      <c r="O918" s="229"/>
      <c r="P918" s="229"/>
      <c r="Q918" s="229"/>
      <c r="R918" s="229"/>
      <c r="S918" s="229"/>
      <c r="T918" s="229"/>
      <c r="U918" s="229"/>
      <c r="V918" s="229"/>
      <c r="W918" s="229"/>
      <c r="X918" s="229"/>
      <c r="Y918" s="229"/>
      <c r="Z918" s="229"/>
    </row>
    <row r="919" spans="1:26" ht="25.5" customHeight="1">
      <c r="A919" s="229"/>
      <c r="B919" s="233"/>
      <c r="C919" s="233"/>
      <c r="D919" s="233"/>
      <c r="E919" s="229"/>
      <c r="F919" s="229"/>
      <c r="G919" s="229"/>
      <c r="H919" s="229"/>
      <c r="I919" s="233"/>
      <c r="J919" s="229"/>
      <c r="K919" s="229"/>
      <c r="L919" s="229"/>
      <c r="M919" s="229"/>
      <c r="N919" s="229"/>
      <c r="O919" s="229"/>
      <c r="P919" s="229"/>
      <c r="Q919" s="229"/>
      <c r="R919" s="229"/>
      <c r="S919" s="229"/>
      <c r="T919" s="229"/>
      <c r="U919" s="229"/>
      <c r="V919" s="229"/>
      <c r="W919" s="229"/>
      <c r="X919" s="229"/>
      <c r="Y919" s="229"/>
      <c r="Z919" s="229"/>
    </row>
    <row r="920" spans="1:26" ht="25.5" customHeight="1">
      <c r="A920" s="229"/>
      <c r="B920" s="233"/>
      <c r="C920" s="233"/>
      <c r="D920" s="233"/>
      <c r="E920" s="229"/>
      <c r="F920" s="229"/>
      <c r="G920" s="229"/>
      <c r="H920" s="229"/>
      <c r="I920" s="233"/>
      <c r="J920" s="229"/>
      <c r="K920" s="229"/>
      <c r="L920" s="229"/>
      <c r="M920" s="229"/>
      <c r="N920" s="229"/>
      <c r="O920" s="229"/>
      <c r="P920" s="229"/>
      <c r="Q920" s="229"/>
      <c r="R920" s="229"/>
      <c r="S920" s="229"/>
      <c r="T920" s="229"/>
      <c r="U920" s="229"/>
      <c r="V920" s="229"/>
      <c r="W920" s="229"/>
      <c r="X920" s="229"/>
      <c r="Y920" s="229"/>
      <c r="Z920" s="229"/>
    </row>
    <row r="921" spans="1:26" ht="25.5" customHeight="1">
      <c r="A921" s="229"/>
      <c r="B921" s="233"/>
      <c r="C921" s="233"/>
      <c r="D921" s="233"/>
      <c r="E921" s="229"/>
      <c r="F921" s="229"/>
      <c r="G921" s="229"/>
      <c r="H921" s="229"/>
      <c r="I921" s="233"/>
      <c r="J921" s="229"/>
      <c r="K921" s="229"/>
      <c r="L921" s="229"/>
      <c r="M921" s="229"/>
      <c r="N921" s="229"/>
      <c r="O921" s="229"/>
      <c r="P921" s="229"/>
      <c r="Q921" s="229"/>
      <c r="R921" s="229"/>
      <c r="S921" s="229"/>
      <c r="T921" s="229"/>
      <c r="U921" s="229"/>
      <c r="V921" s="229"/>
      <c r="W921" s="229"/>
      <c r="X921" s="229"/>
      <c r="Y921" s="229"/>
      <c r="Z921" s="229"/>
    </row>
    <row r="922" spans="1:26" ht="25.5" customHeight="1">
      <c r="A922" s="229"/>
      <c r="B922" s="233"/>
      <c r="C922" s="233"/>
      <c r="D922" s="233"/>
      <c r="E922" s="229"/>
      <c r="F922" s="229"/>
      <c r="G922" s="229"/>
      <c r="H922" s="229"/>
      <c r="I922" s="233"/>
      <c r="J922" s="229"/>
      <c r="K922" s="229"/>
      <c r="L922" s="229"/>
      <c r="M922" s="229"/>
      <c r="N922" s="229"/>
      <c r="O922" s="229"/>
      <c r="P922" s="229"/>
      <c r="Q922" s="229"/>
      <c r="R922" s="229"/>
      <c r="S922" s="229"/>
      <c r="T922" s="229"/>
      <c r="U922" s="229"/>
      <c r="V922" s="229"/>
      <c r="W922" s="229"/>
      <c r="X922" s="229"/>
      <c r="Y922" s="229"/>
      <c r="Z922" s="229"/>
    </row>
    <row r="923" spans="1:26" ht="25.5" customHeight="1">
      <c r="A923" s="229"/>
      <c r="B923" s="233"/>
      <c r="C923" s="233"/>
      <c r="D923" s="233"/>
      <c r="E923" s="229"/>
      <c r="F923" s="229"/>
      <c r="G923" s="229"/>
      <c r="H923" s="229"/>
      <c r="I923" s="233"/>
      <c r="J923" s="229"/>
      <c r="K923" s="229"/>
      <c r="L923" s="229"/>
      <c r="M923" s="229"/>
      <c r="N923" s="229"/>
      <c r="O923" s="229"/>
      <c r="P923" s="229"/>
      <c r="Q923" s="229"/>
      <c r="R923" s="229"/>
      <c r="S923" s="229"/>
      <c r="T923" s="229"/>
      <c r="U923" s="229"/>
      <c r="V923" s="229"/>
      <c r="W923" s="229"/>
      <c r="X923" s="229"/>
      <c r="Y923" s="229"/>
      <c r="Z923" s="229"/>
    </row>
    <row r="924" spans="1:26" ht="25.5" customHeight="1">
      <c r="A924" s="229"/>
      <c r="B924" s="233"/>
      <c r="C924" s="233"/>
      <c r="D924" s="233"/>
      <c r="E924" s="229"/>
      <c r="F924" s="229"/>
      <c r="G924" s="229"/>
      <c r="H924" s="229"/>
      <c r="I924" s="233"/>
      <c r="J924" s="229"/>
      <c r="K924" s="229"/>
      <c r="L924" s="229"/>
      <c r="M924" s="229"/>
      <c r="N924" s="229"/>
      <c r="O924" s="229"/>
      <c r="P924" s="229"/>
      <c r="Q924" s="229"/>
      <c r="R924" s="229"/>
      <c r="S924" s="229"/>
      <c r="T924" s="229"/>
      <c r="U924" s="229"/>
      <c r="V924" s="229"/>
      <c r="W924" s="229"/>
      <c r="X924" s="229"/>
      <c r="Y924" s="229"/>
      <c r="Z924" s="229"/>
    </row>
    <row r="925" spans="1:26" ht="25.5" customHeight="1">
      <c r="A925" s="229"/>
      <c r="B925" s="233"/>
      <c r="C925" s="233"/>
      <c r="D925" s="233"/>
      <c r="E925" s="229"/>
      <c r="F925" s="229"/>
      <c r="G925" s="229"/>
      <c r="H925" s="229"/>
      <c r="I925" s="233"/>
      <c r="J925" s="229"/>
      <c r="K925" s="229"/>
      <c r="L925" s="229"/>
      <c r="M925" s="229"/>
      <c r="N925" s="229"/>
      <c r="O925" s="229"/>
      <c r="P925" s="229"/>
      <c r="Q925" s="229"/>
      <c r="R925" s="229"/>
      <c r="S925" s="229"/>
      <c r="T925" s="229"/>
      <c r="U925" s="229"/>
      <c r="V925" s="229"/>
      <c r="W925" s="229"/>
      <c r="X925" s="229"/>
      <c r="Y925" s="229"/>
      <c r="Z925" s="229"/>
    </row>
    <row r="926" spans="1:26" ht="25.5" customHeight="1">
      <c r="A926" s="229"/>
      <c r="B926" s="233"/>
      <c r="C926" s="233"/>
      <c r="D926" s="233"/>
      <c r="E926" s="229"/>
      <c r="F926" s="229"/>
      <c r="G926" s="229"/>
      <c r="H926" s="229"/>
      <c r="I926" s="233"/>
      <c r="J926" s="229"/>
      <c r="K926" s="229"/>
      <c r="L926" s="229"/>
      <c r="M926" s="229"/>
      <c r="N926" s="229"/>
      <c r="O926" s="229"/>
      <c r="P926" s="229"/>
      <c r="Q926" s="229"/>
      <c r="R926" s="229"/>
      <c r="S926" s="229"/>
      <c r="T926" s="229"/>
      <c r="U926" s="229"/>
      <c r="V926" s="229"/>
      <c r="W926" s="229"/>
      <c r="X926" s="229"/>
      <c r="Y926" s="229"/>
      <c r="Z926" s="229"/>
    </row>
    <row r="927" spans="1:26" ht="25.5" customHeight="1">
      <c r="A927" s="229"/>
      <c r="B927" s="233"/>
      <c r="C927" s="233"/>
      <c r="D927" s="233"/>
      <c r="E927" s="229"/>
      <c r="F927" s="229"/>
      <c r="G927" s="229"/>
      <c r="H927" s="229"/>
      <c r="I927" s="233"/>
      <c r="J927" s="229"/>
      <c r="K927" s="229"/>
      <c r="L927" s="229"/>
      <c r="M927" s="229"/>
      <c r="N927" s="229"/>
      <c r="O927" s="229"/>
      <c r="P927" s="229"/>
      <c r="Q927" s="229"/>
      <c r="R927" s="229"/>
      <c r="S927" s="229"/>
      <c r="T927" s="229"/>
      <c r="U927" s="229"/>
      <c r="V927" s="229"/>
      <c r="W927" s="229"/>
      <c r="X927" s="229"/>
      <c r="Y927" s="229"/>
      <c r="Z927" s="229"/>
    </row>
    <row r="928" spans="1:26" ht="25.5" customHeight="1">
      <c r="A928" s="229"/>
      <c r="B928" s="233"/>
      <c r="C928" s="233"/>
      <c r="D928" s="233"/>
      <c r="E928" s="229"/>
      <c r="F928" s="229"/>
      <c r="G928" s="229"/>
      <c r="H928" s="229"/>
      <c r="I928" s="233"/>
      <c r="J928" s="229"/>
      <c r="K928" s="229"/>
      <c r="L928" s="229"/>
      <c r="M928" s="229"/>
      <c r="N928" s="229"/>
      <c r="O928" s="229"/>
      <c r="P928" s="229"/>
      <c r="Q928" s="229"/>
      <c r="R928" s="229"/>
      <c r="S928" s="229"/>
      <c r="T928" s="229"/>
      <c r="U928" s="229"/>
      <c r="V928" s="229"/>
      <c r="W928" s="229"/>
      <c r="X928" s="229"/>
      <c r="Y928" s="229"/>
      <c r="Z928" s="229"/>
    </row>
    <row r="929" spans="1:26" ht="25.5" customHeight="1">
      <c r="A929" s="229"/>
      <c r="B929" s="233"/>
      <c r="C929" s="233"/>
      <c r="D929" s="233"/>
      <c r="E929" s="229"/>
      <c r="F929" s="229"/>
      <c r="G929" s="229"/>
      <c r="H929" s="229"/>
      <c r="I929" s="233"/>
      <c r="J929" s="229"/>
      <c r="K929" s="229"/>
      <c r="L929" s="229"/>
      <c r="M929" s="229"/>
      <c r="N929" s="229"/>
      <c r="O929" s="229"/>
      <c r="P929" s="229"/>
      <c r="Q929" s="229"/>
      <c r="R929" s="229"/>
      <c r="S929" s="229"/>
      <c r="T929" s="229"/>
      <c r="U929" s="229"/>
      <c r="V929" s="229"/>
      <c r="W929" s="229"/>
      <c r="X929" s="229"/>
      <c r="Y929" s="229"/>
      <c r="Z929" s="229"/>
    </row>
    <row r="930" spans="1:26" ht="25.5" customHeight="1">
      <c r="A930" s="229"/>
      <c r="B930" s="233"/>
      <c r="C930" s="233"/>
      <c r="D930" s="233"/>
      <c r="E930" s="229"/>
      <c r="F930" s="229"/>
      <c r="G930" s="229"/>
      <c r="H930" s="229"/>
      <c r="I930" s="233"/>
      <c r="J930" s="229"/>
      <c r="K930" s="229"/>
      <c r="L930" s="229"/>
      <c r="M930" s="229"/>
      <c r="N930" s="229"/>
      <c r="O930" s="229"/>
      <c r="P930" s="229"/>
      <c r="Q930" s="229"/>
      <c r="R930" s="229"/>
      <c r="S930" s="229"/>
      <c r="T930" s="229"/>
      <c r="U930" s="229"/>
      <c r="V930" s="229"/>
      <c r="W930" s="229"/>
      <c r="X930" s="229"/>
      <c r="Y930" s="229"/>
      <c r="Z930" s="229"/>
    </row>
    <row r="931" spans="1:26" ht="25.5" customHeight="1">
      <c r="A931" s="229"/>
      <c r="B931" s="233"/>
      <c r="C931" s="233"/>
      <c r="D931" s="233"/>
      <c r="E931" s="229"/>
      <c r="F931" s="229"/>
      <c r="G931" s="229"/>
      <c r="H931" s="229"/>
      <c r="I931" s="233"/>
      <c r="J931" s="229"/>
      <c r="K931" s="229"/>
      <c r="L931" s="229"/>
      <c r="M931" s="229"/>
      <c r="N931" s="229"/>
      <c r="O931" s="229"/>
      <c r="P931" s="229"/>
      <c r="Q931" s="229"/>
      <c r="R931" s="229"/>
      <c r="S931" s="229"/>
      <c r="T931" s="229"/>
      <c r="U931" s="229"/>
      <c r="V931" s="229"/>
      <c r="W931" s="229"/>
      <c r="X931" s="229"/>
      <c r="Y931" s="229"/>
      <c r="Z931" s="229"/>
    </row>
    <row r="932" spans="1:26" ht="25.5" customHeight="1">
      <c r="A932" s="229"/>
      <c r="B932" s="233"/>
      <c r="C932" s="233"/>
      <c r="D932" s="233"/>
      <c r="E932" s="229"/>
      <c r="F932" s="229"/>
      <c r="G932" s="229"/>
      <c r="H932" s="229"/>
      <c r="I932" s="233"/>
      <c r="J932" s="229"/>
      <c r="K932" s="229"/>
      <c r="L932" s="229"/>
      <c r="M932" s="229"/>
      <c r="N932" s="229"/>
      <c r="O932" s="229"/>
      <c r="P932" s="229"/>
      <c r="Q932" s="229"/>
      <c r="R932" s="229"/>
      <c r="S932" s="229"/>
      <c r="T932" s="229"/>
      <c r="U932" s="229"/>
      <c r="V932" s="229"/>
      <c r="W932" s="229"/>
      <c r="X932" s="229"/>
      <c r="Y932" s="229"/>
      <c r="Z932" s="229"/>
    </row>
    <row r="933" spans="1:26" ht="25.5" customHeight="1">
      <c r="A933" s="229"/>
      <c r="B933" s="233"/>
      <c r="C933" s="233"/>
      <c r="D933" s="233"/>
      <c r="E933" s="229"/>
      <c r="F933" s="229"/>
      <c r="G933" s="229"/>
      <c r="H933" s="229"/>
      <c r="I933" s="233"/>
      <c r="J933" s="229"/>
      <c r="K933" s="229"/>
      <c r="L933" s="229"/>
      <c r="M933" s="229"/>
      <c r="N933" s="229"/>
      <c r="O933" s="229"/>
      <c r="P933" s="229"/>
      <c r="Q933" s="229"/>
      <c r="R933" s="229"/>
      <c r="S933" s="229"/>
      <c r="T933" s="229"/>
      <c r="U933" s="229"/>
      <c r="V933" s="229"/>
      <c r="W933" s="229"/>
      <c r="X933" s="229"/>
      <c r="Y933" s="229"/>
      <c r="Z933" s="229"/>
    </row>
    <row r="934" spans="1:26" ht="25.5" customHeight="1">
      <c r="A934" s="229"/>
      <c r="B934" s="233"/>
      <c r="C934" s="233"/>
      <c r="D934" s="233"/>
      <c r="E934" s="229"/>
      <c r="F934" s="229"/>
      <c r="G934" s="229"/>
      <c r="H934" s="229"/>
      <c r="I934" s="233"/>
      <c r="J934" s="229"/>
      <c r="K934" s="229"/>
      <c r="L934" s="229"/>
      <c r="M934" s="229"/>
      <c r="N934" s="229"/>
      <c r="O934" s="229"/>
      <c r="P934" s="229"/>
      <c r="Q934" s="229"/>
      <c r="R934" s="229"/>
      <c r="S934" s="229"/>
      <c r="T934" s="229"/>
      <c r="U934" s="229"/>
      <c r="V934" s="229"/>
      <c r="W934" s="229"/>
      <c r="X934" s="229"/>
      <c r="Y934" s="229"/>
      <c r="Z934" s="229"/>
    </row>
    <row r="935" spans="1:26" ht="25.5" customHeight="1">
      <c r="A935" s="229"/>
      <c r="B935" s="233"/>
      <c r="C935" s="233"/>
      <c r="D935" s="233"/>
      <c r="E935" s="229"/>
      <c r="F935" s="229"/>
      <c r="G935" s="229"/>
      <c r="H935" s="229"/>
      <c r="I935" s="233"/>
      <c r="J935" s="229"/>
      <c r="K935" s="229"/>
      <c r="L935" s="229"/>
      <c r="M935" s="229"/>
      <c r="N935" s="229"/>
      <c r="O935" s="229"/>
      <c r="P935" s="229"/>
      <c r="Q935" s="229"/>
      <c r="R935" s="229"/>
      <c r="S935" s="229"/>
      <c r="T935" s="229"/>
      <c r="U935" s="229"/>
      <c r="V935" s="229"/>
      <c r="W935" s="229"/>
      <c r="X935" s="229"/>
      <c r="Y935" s="229"/>
      <c r="Z935" s="229"/>
    </row>
    <row r="936" spans="1:26" ht="25.5" customHeight="1">
      <c r="A936" s="229"/>
      <c r="B936" s="233"/>
      <c r="C936" s="233"/>
      <c r="D936" s="233"/>
      <c r="E936" s="229"/>
      <c r="F936" s="229"/>
      <c r="G936" s="229"/>
      <c r="H936" s="229"/>
      <c r="I936" s="233"/>
      <c r="J936" s="229"/>
      <c r="K936" s="229"/>
      <c r="L936" s="229"/>
      <c r="M936" s="229"/>
      <c r="N936" s="229"/>
      <c r="O936" s="229"/>
      <c r="P936" s="229"/>
      <c r="Q936" s="229"/>
      <c r="R936" s="229"/>
      <c r="S936" s="229"/>
      <c r="T936" s="229"/>
      <c r="U936" s="229"/>
      <c r="V936" s="229"/>
      <c r="W936" s="229"/>
      <c r="X936" s="229"/>
      <c r="Y936" s="229"/>
      <c r="Z936" s="229"/>
    </row>
    <row r="937" spans="1:26" ht="25.5" customHeight="1">
      <c r="A937" s="229"/>
      <c r="B937" s="233"/>
      <c r="C937" s="233"/>
      <c r="D937" s="233"/>
      <c r="E937" s="229"/>
      <c r="F937" s="229"/>
      <c r="G937" s="229"/>
      <c r="H937" s="229"/>
      <c r="I937" s="233"/>
      <c r="J937" s="229"/>
      <c r="K937" s="229"/>
      <c r="L937" s="229"/>
      <c r="M937" s="229"/>
      <c r="N937" s="229"/>
      <c r="O937" s="229"/>
      <c r="P937" s="229"/>
      <c r="Q937" s="229"/>
      <c r="R937" s="229"/>
      <c r="S937" s="229"/>
      <c r="T937" s="229"/>
      <c r="U937" s="229"/>
      <c r="V937" s="229"/>
      <c r="W937" s="229"/>
      <c r="X937" s="229"/>
      <c r="Y937" s="229"/>
      <c r="Z937" s="229"/>
    </row>
    <row r="938" spans="1:26" ht="25.5" customHeight="1">
      <c r="A938" s="229"/>
      <c r="B938" s="233"/>
      <c r="C938" s="233"/>
      <c r="D938" s="233"/>
      <c r="E938" s="229"/>
      <c r="F938" s="229"/>
      <c r="G938" s="229"/>
      <c r="H938" s="229"/>
      <c r="I938" s="233"/>
      <c r="J938" s="229"/>
      <c r="K938" s="229"/>
      <c r="L938" s="229"/>
      <c r="M938" s="229"/>
      <c r="N938" s="229"/>
      <c r="O938" s="229"/>
      <c r="P938" s="229"/>
      <c r="Q938" s="229"/>
      <c r="R938" s="229"/>
      <c r="S938" s="229"/>
      <c r="T938" s="229"/>
      <c r="U938" s="229"/>
      <c r="V938" s="229"/>
      <c r="W938" s="229"/>
      <c r="X938" s="229"/>
      <c r="Y938" s="229"/>
      <c r="Z938" s="229"/>
    </row>
    <row r="939" spans="1:26" ht="25.5" customHeight="1">
      <c r="A939" s="229"/>
      <c r="B939" s="233"/>
      <c r="C939" s="233"/>
      <c r="D939" s="233"/>
      <c r="E939" s="229"/>
      <c r="F939" s="229"/>
      <c r="G939" s="229"/>
      <c r="H939" s="229"/>
      <c r="I939" s="233"/>
      <c r="J939" s="229"/>
      <c r="K939" s="229"/>
      <c r="L939" s="229"/>
      <c r="M939" s="229"/>
      <c r="N939" s="229"/>
      <c r="O939" s="229"/>
      <c r="P939" s="229"/>
      <c r="Q939" s="229"/>
      <c r="R939" s="229"/>
      <c r="S939" s="229"/>
      <c r="T939" s="229"/>
      <c r="U939" s="229"/>
      <c r="V939" s="229"/>
      <c r="W939" s="229"/>
      <c r="X939" s="229"/>
      <c r="Y939" s="229"/>
      <c r="Z939" s="229"/>
    </row>
    <row r="940" spans="1:26" ht="25.5" customHeight="1">
      <c r="A940" s="229"/>
      <c r="B940" s="233"/>
      <c r="C940" s="233"/>
      <c r="D940" s="233"/>
      <c r="E940" s="229"/>
      <c r="F940" s="229"/>
      <c r="G940" s="229"/>
      <c r="H940" s="229"/>
      <c r="I940" s="233"/>
      <c r="J940" s="229"/>
      <c r="K940" s="229"/>
      <c r="L940" s="229"/>
      <c r="M940" s="229"/>
      <c r="N940" s="229"/>
      <c r="O940" s="229"/>
      <c r="P940" s="229"/>
      <c r="Q940" s="229"/>
      <c r="R940" s="229"/>
      <c r="S940" s="229"/>
      <c r="T940" s="229"/>
      <c r="U940" s="229"/>
      <c r="V940" s="229"/>
      <c r="W940" s="229"/>
      <c r="X940" s="229"/>
      <c r="Y940" s="229"/>
      <c r="Z940" s="229"/>
    </row>
    <row r="941" spans="1:26" ht="25.5" customHeight="1">
      <c r="A941" s="229"/>
      <c r="B941" s="233"/>
      <c r="C941" s="233"/>
      <c r="D941" s="233"/>
      <c r="E941" s="229"/>
      <c r="F941" s="229"/>
      <c r="G941" s="229"/>
      <c r="H941" s="229"/>
      <c r="I941" s="233"/>
      <c r="J941" s="229"/>
      <c r="K941" s="229"/>
      <c r="L941" s="229"/>
      <c r="M941" s="229"/>
      <c r="N941" s="229"/>
      <c r="O941" s="229"/>
      <c r="P941" s="229"/>
      <c r="Q941" s="229"/>
      <c r="R941" s="229"/>
      <c r="S941" s="229"/>
      <c r="T941" s="229"/>
      <c r="U941" s="229"/>
      <c r="V941" s="229"/>
      <c r="W941" s="229"/>
      <c r="X941" s="229"/>
      <c r="Y941" s="229"/>
      <c r="Z941" s="229"/>
    </row>
    <row r="942" spans="1:26" ht="25.5" customHeight="1">
      <c r="A942" s="229"/>
      <c r="B942" s="233"/>
      <c r="C942" s="233"/>
      <c r="D942" s="233"/>
      <c r="E942" s="229"/>
      <c r="F942" s="229"/>
      <c r="G942" s="229"/>
      <c r="H942" s="229"/>
      <c r="I942" s="233"/>
      <c r="J942" s="229"/>
      <c r="K942" s="229"/>
      <c r="L942" s="229"/>
      <c r="M942" s="229"/>
      <c r="N942" s="229"/>
      <c r="O942" s="229"/>
      <c r="P942" s="229"/>
      <c r="Q942" s="229"/>
      <c r="R942" s="229"/>
      <c r="S942" s="229"/>
      <c r="T942" s="229"/>
      <c r="U942" s="229"/>
      <c r="V942" s="229"/>
      <c r="W942" s="229"/>
      <c r="X942" s="229"/>
      <c r="Y942" s="229"/>
      <c r="Z942" s="229"/>
    </row>
    <row r="943" spans="1:26" ht="25.5" customHeight="1">
      <c r="A943" s="229"/>
      <c r="B943" s="233"/>
      <c r="C943" s="233"/>
      <c r="D943" s="233"/>
      <c r="E943" s="229"/>
      <c r="F943" s="229"/>
      <c r="G943" s="229"/>
      <c r="H943" s="229"/>
      <c r="I943" s="233"/>
      <c r="J943" s="229"/>
      <c r="K943" s="229"/>
      <c r="L943" s="229"/>
      <c r="M943" s="229"/>
      <c r="N943" s="229"/>
      <c r="O943" s="229"/>
      <c r="P943" s="229"/>
      <c r="Q943" s="229"/>
      <c r="R943" s="229"/>
      <c r="S943" s="229"/>
      <c r="T943" s="229"/>
      <c r="U943" s="229"/>
      <c r="V943" s="229"/>
      <c r="W943" s="229"/>
      <c r="X943" s="229"/>
      <c r="Y943" s="229"/>
      <c r="Z943" s="229"/>
    </row>
    <row r="944" spans="1:26" ht="25.5" customHeight="1">
      <c r="A944" s="229"/>
      <c r="B944" s="233"/>
      <c r="C944" s="233"/>
      <c r="D944" s="233"/>
      <c r="E944" s="229"/>
      <c r="F944" s="229"/>
      <c r="G944" s="229"/>
      <c r="H944" s="229"/>
      <c r="I944" s="233"/>
      <c r="J944" s="229"/>
      <c r="K944" s="229"/>
      <c r="L944" s="229"/>
      <c r="M944" s="229"/>
      <c r="N944" s="229"/>
      <c r="O944" s="229"/>
      <c r="P944" s="229"/>
      <c r="Q944" s="229"/>
      <c r="R944" s="229"/>
      <c r="S944" s="229"/>
      <c r="T944" s="229"/>
      <c r="U944" s="229"/>
      <c r="V944" s="229"/>
      <c r="W944" s="229"/>
      <c r="X944" s="229"/>
      <c r="Y944" s="229"/>
      <c r="Z944" s="229"/>
    </row>
    <row r="945" spans="1:26" ht="25.5" customHeight="1">
      <c r="A945" s="229"/>
      <c r="B945" s="233"/>
      <c r="C945" s="233"/>
      <c r="D945" s="233"/>
      <c r="E945" s="229"/>
      <c r="F945" s="229"/>
      <c r="G945" s="229"/>
      <c r="H945" s="229"/>
      <c r="I945" s="233"/>
      <c r="J945" s="229"/>
      <c r="K945" s="229"/>
      <c r="L945" s="229"/>
      <c r="M945" s="229"/>
      <c r="N945" s="229"/>
      <c r="O945" s="229"/>
      <c r="P945" s="229"/>
      <c r="Q945" s="229"/>
      <c r="R945" s="229"/>
      <c r="S945" s="229"/>
      <c r="T945" s="229"/>
      <c r="U945" s="229"/>
      <c r="V945" s="229"/>
      <c r="W945" s="229"/>
      <c r="X945" s="229"/>
      <c r="Y945" s="229"/>
      <c r="Z945" s="229"/>
    </row>
    <row r="946" spans="1:26" ht="25.5" customHeight="1">
      <c r="A946" s="229"/>
      <c r="B946" s="233"/>
      <c r="C946" s="233"/>
      <c r="D946" s="233"/>
      <c r="E946" s="229"/>
      <c r="F946" s="229"/>
      <c r="G946" s="229"/>
      <c r="H946" s="229"/>
      <c r="I946" s="233"/>
      <c r="J946" s="229"/>
      <c r="K946" s="229"/>
      <c r="L946" s="229"/>
      <c r="M946" s="229"/>
      <c r="N946" s="229"/>
      <c r="O946" s="229"/>
      <c r="P946" s="229"/>
      <c r="Q946" s="229"/>
      <c r="R946" s="229"/>
      <c r="S946" s="229"/>
      <c r="T946" s="229"/>
      <c r="U946" s="229"/>
      <c r="V946" s="229"/>
      <c r="W946" s="229"/>
      <c r="X946" s="229"/>
      <c r="Y946" s="229"/>
      <c r="Z946" s="229"/>
    </row>
    <row r="947" spans="1:26" ht="25.5" customHeight="1">
      <c r="A947" s="229"/>
      <c r="B947" s="233"/>
      <c r="C947" s="233"/>
      <c r="D947" s="233"/>
      <c r="E947" s="229"/>
      <c r="F947" s="229"/>
      <c r="G947" s="229"/>
      <c r="H947" s="229"/>
      <c r="I947" s="233"/>
      <c r="J947" s="229"/>
      <c r="K947" s="229"/>
      <c r="L947" s="229"/>
      <c r="M947" s="229"/>
      <c r="N947" s="229"/>
      <c r="O947" s="229"/>
      <c r="P947" s="229"/>
      <c r="Q947" s="229"/>
      <c r="R947" s="229"/>
      <c r="S947" s="229"/>
      <c r="T947" s="229"/>
      <c r="U947" s="229"/>
      <c r="V947" s="229"/>
      <c r="W947" s="229"/>
      <c r="X947" s="229"/>
      <c r="Y947" s="229"/>
      <c r="Z947" s="229"/>
    </row>
    <row r="948" spans="1:26" ht="25.5" customHeight="1">
      <c r="A948" s="229"/>
      <c r="B948" s="233"/>
      <c r="C948" s="233"/>
      <c r="D948" s="233"/>
      <c r="E948" s="229"/>
      <c r="F948" s="229"/>
      <c r="G948" s="229"/>
      <c r="H948" s="229"/>
      <c r="I948" s="233"/>
      <c r="J948" s="229"/>
      <c r="K948" s="229"/>
      <c r="L948" s="229"/>
      <c r="M948" s="229"/>
      <c r="N948" s="229"/>
      <c r="O948" s="229"/>
      <c r="P948" s="229"/>
      <c r="Q948" s="229"/>
      <c r="R948" s="229"/>
      <c r="S948" s="229"/>
      <c r="T948" s="229"/>
      <c r="U948" s="229"/>
      <c r="V948" s="229"/>
      <c r="W948" s="229"/>
      <c r="X948" s="229"/>
      <c r="Y948" s="229"/>
      <c r="Z948" s="229"/>
    </row>
    <row r="949" spans="1:26" ht="25.5" customHeight="1">
      <c r="A949" s="229"/>
      <c r="B949" s="233"/>
      <c r="C949" s="233"/>
      <c r="D949" s="233"/>
      <c r="E949" s="229"/>
      <c r="F949" s="229"/>
      <c r="G949" s="229"/>
      <c r="H949" s="229"/>
      <c r="I949" s="233"/>
      <c r="J949" s="229"/>
      <c r="K949" s="229"/>
      <c r="L949" s="229"/>
      <c r="M949" s="229"/>
      <c r="N949" s="229"/>
      <c r="O949" s="229"/>
      <c r="P949" s="229"/>
      <c r="Q949" s="229"/>
      <c r="R949" s="229"/>
      <c r="S949" s="229"/>
      <c r="T949" s="229"/>
      <c r="U949" s="229"/>
      <c r="V949" s="229"/>
      <c r="W949" s="229"/>
      <c r="X949" s="229"/>
      <c r="Y949" s="229"/>
      <c r="Z949" s="229"/>
    </row>
    <row r="950" spans="1:26" ht="25.5" customHeight="1">
      <c r="A950" s="229"/>
      <c r="B950" s="233"/>
      <c r="C950" s="233"/>
      <c r="D950" s="233"/>
      <c r="E950" s="229"/>
      <c r="F950" s="229"/>
      <c r="G950" s="229"/>
      <c r="H950" s="229"/>
      <c r="I950" s="233"/>
      <c r="J950" s="229"/>
      <c r="K950" s="229"/>
      <c r="L950" s="229"/>
      <c r="M950" s="229"/>
      <c r="N950" s="229"/>
      <c r="O950" s="229"/>
      <c r="P950" s="229"/>
      <c r="Q950" s="229"/>
      <c r="R950" s="229"/>
      <c r="S950" s="229"/>
      <c r="T950" s="229"/>
      <c r="U950" s="229"/>
      <c r="V950" s="229"/>
      <c r="W950" s="229"/>
      <c r="X950" s="229"/>
      <c r="Y950" s="229"/>
      <c r="Z950" s="229"/>
    </row>
    <row r="951" spans="1:26" ht="25.5" customHeight="1">
      <c r="A951" s="229"/>
      <c r="B951" s="233"/>
      <c r="C951" s="233"/>
      <c r="D951" s="233"/>
      <c r="E951" s="229"/>
      <c r="F951" s="229"/>
      <c r="G951" s="229"/>
      <c r="H951" s="229"/>
      <c r="I951" s="233"/>
      <c r="J951" s="229"/>
      <c r="K951" s="229"/>
      <c r="L951" s="229"/>
      <c r="M951" s="229"/>
      <c r="N951" s="229"/>
      <c r="O951" s="229"/>
      <c r="P951" s="229"/>
      <c r="Q951" s="229"/>
      <c r="R951" s="229"/>
      <c r="S951" s="229"/>
      <c r="T951" s="229"/>
      <c r="U951" s="229"/>
      <c r="V951" s="229"/>
      <c r="W951" s="229"/>
      <c r="X951" s="229"/>
      <c r="Y951" s="229"/>
      <c r="Z951" s="229"/>
    </row>
    <row r="952" spans="1:26" ht="25.5" customHeight="1">
      <c r="A952" s="229"/>
      <c r="B952" s="233"/>
      <c r="C952" s="233"/>
      <c r="D952" s="233"/>
      <c r="E952" s="229"/>
      <c r="F952" s="229"/>
      <c r="G952" s="229"/>
      <c r="H952" s="229"/>
      <c r="I952" s="233"/>
      <c r="J952" s="229"/>
      <c r="K952" s="229"/>
      <c r="L952" s="229"/>
      <c r="M952" s="229"/>
      <c r="N952" s="229"/>
      <c r="O952" s="229"/>
      <c r="P952" s="229"/>
      <c r="Q952" s="229"/>
      <c r="R952" s="229"/>
      <c r="S952" s="229"/>
      <c r="T952" s="229"/>
      <c r="U952" s="229"/>
      <c r="V952" s="229"/>
      <c r="W952" s="229"/>
      <c r="X952" s="229"/>
      <c r="Y952" s="229"/>
      <c r="Z952" s="229"/>
    </row>
    <row r="953" spans="1:26" ht="25.5" customHeight="1">
      <c r="A953" s="229"/>
      <c r="B953" s="233"/>
      <c r="C953" s="233"/>
      <c r="D953" s="233"/>
      <c r="E953" s="229"/>
      <c r="F953" s="229"/>
      <c r="G953" s="229"/>
      <c r="H953" s="229"/>
      <c r="I953" s="233"/>
      <c r="J953" s="229"/>
      <c r="K953" s="229"/>
      <c r="L953" s="229"/>
      <c r="M953" s="229"/>
      <c r="N953" s="229"/>
      <c r="O953" s="229"/>
      <c r="P953" s="229"/>
      <c r="Q953" s="229"/>
      <c r="R953" s="229"/>
      <c r="S953" s="229"/>
      <c r="T953" s="229"/>
      <c r="U953" s="229"/>
      <c r="V953" s="229"/>
      <c r="W953" s="229"/>
      <c r="X953" s="229"/>
      <c r="Y953" s="229"/>
      <c r="Z953" s="229"/>
    </row>
    <row r="954" spans="1:26" ht="25.5" customHeight="1">
      <c r="A954" s="229"/>
      <c r="B954" s="233"/>
      <c r="C954" s="233"/>
      <c r="D954" s="233"/>
      <c r="E954" s="229"/>
      <c r="F954" s="229"/>
      <c r="G954" s="229"/>
      <c r="H954" s="229"/>
      <c r="I954" s="233"/>
      <c r="J954" s="229"/>
      <c r="K954" s="229"/>
      <c r="L954" s="229"/>
      <c r="M954" s="229"/>
      <c r="N954" s="229"/>
      <c r="O954" s="229"/>
      <c r="P954" s="229"/>
      <c r="Q954" s="229"/>
      <c r="R954" s="229"/>
      <c r="S954" s="229"/>
      <c r="T954" s="229"/>
      <c r="U954" s="229"/>
      <c r="V954" s="229"/>
      <c r="W954" s="229"/>
      <c r="X954" s="229"/>
      <c r="Y954" s="229"/>
      <c r="Z954" s="229"/>
    </row>
    <row r="955" spans="1:26" ht="25.5" customHeight="1">
      <c r="A955" s="229"/>
      <c r="B955" s="233"/>
      <c r="C955" s="233"/>
      <c r="D955" s="233"/>
      <c r="E955" s="229"/>
      <c r="F955" s="229"/>
      <c r="G955" s="229"/>
      <c r="H955" s="229"/>
      <c r="I955" s="233"/>
      <c r="J955" s="229"/>
      <c r="K955" s="229"/>
      <c r="L955" s="229"/>
      <c r="M955" s="229"/>
      <c r="N955" s="229"/>
      <c r="O955" s="229"/>
      <c r="P955" s="229"/>
      <c r="Q955" s="229"/>
      <c r="R955" s="229"/>
      <c r="S955" s="229"/>
      <c r="T955" s="229"/>
      <c r="U955" s="229"/>
      <c r="V955" s="229"/>
      <c r="W955" s="229"/>
      <c r="X955" s="229"/>
      <c r="Y955" s="229"/>
      <c r="Z955" s="229"/>
    </row>
    <row r="956" spans="1:26" ht="25.5" customHeight="1">
      <c r="A956" s="229"/>
      <c r="B956" s="233"/>
      <c r="C956" s="233"/>
      <c r="D956" s="233"/>
      <c r="E956" s="229"/>
      <c r="F956" s="229"/>
      <c r="G956" s="229"/>
      <c r="H956" s="229"/>
      <c r="I956" s="233"/>
      <c r="J956" s="229"/>
      <c r="K956" s="229"/>
      <c r="L956" s="229"/>
      <c r="M956" s="229"/>
      <c r="N956" s="229"/>
      <c r="O956" s="229"/>
      <c r="P956" s="229"/>
      <c r="Q956" s="229"/>
      <c r="R956" s="229"/>
      <c r="S956" s="229"/>
      <c r="T956" s="229"/>
      <c r="U956" s="229"/>
      <c r="V956" s="229"/>
      <c r="W956" s="229"/>
      <c r="X956" s="229"/>
      <c r="Y956" s="229"/>
      <c r="Z956" s="229"/>
    </row>
    <row r="957" spans="1:26" ht="25.5" customHeight="1">
      <c r="A957" s="229"/>
      <c r="B957" s="233"/>
      <c r="C957" s="233"/>
      <c r="D957" s="233"/>
      <c r="E957" s="229"/>
      <c r="F957" s="229"/>
      <c r="G957" s="229"/>
      <c r="H957" s="229"/>
      <c r="I957" s="233"/>
      <c r="J957" s="229"/>
      <c r="K957" s="229"/>
      <c r="L957" s="229"/>
      <c r="M957" s="229"/>
      <c r="N957" s="229"/>
      <c r="O957" s="229"/>
      <c r="P957" s="229"/>
      <c r="Q957" s="229"/>
      <c r="R957" s="229"/>
      <c r="S957" s="229"/>
      <c r="T957" s="229"/>
      <c r="U957" s="229"/>
      <c r="V957" s="229"/>
      <c r="W957" s="229"/>
      <c r="X957" s="229"/>
      <c r="Y957" s="229"/>
      <c r="Z957" s="229"/>
    </row>
    <row r="958" spans="1:26" ht="25.5" customHeight="1">
      <c r="A958" s="229"/>
      <c r="B958" s="233"/>
      <c r="C958" s="233"/>
      <c r="D958" s="233"/>
      <c r="E958" s="229"/>
      <c r="F958" s="229"/>
      <c r="G958" s="229"/>
      <c r="H958" s="229"/>
      <c r="I958" s="233"/>
      <c r="J958" s="229"/>
      <c r="K958" s="229"/>
      <c r="L958" s="229"/>
      <c r="M958" s="229"/>
      <c r="N958" s="229"/>
      <c r="O958" s="229"/>
      <c r="P958" s="229"/>
      <c r="Q958" s="229"/>
      <c r="R958" s="229"/>
      <c r="S958" s="229"/>
      <c r="T958" s="229"/>
      <c r="U958" s="229"/>
      <c r="V958" s="229"/>
      <c r="W958" s="229"/>
      <c r="X958" s="229"/>
      <c r="Y958" s="229"/>
      <c r="Z958" s="229"/>
    </row>
    <row r="959" spans="1:26" ht="25.5" customHeight="1">
      <c r="A959" s="229"/>
      <c r="B959" s="233"/>
      <c r="C959" s="233"/>
      <c r="D959" s="233"/>
      <c r="E959" s="229"/>
      <c r="F959" s="229"/>
      <c r="G959" s="229"/>
      <c r="H959" s="229"/>
      <c r="I959" s="233"/>
      <c r="J959" s="229"/>
      <c r="K959" s="229"/>
      <c r="L959" s="229"/>
      <c r="M959" s="229"/>
      <c r="N959" s="229"/>
      <c r="O959" s="229"/>
      <c r="P959" s="229"/>
      <c r="Q959" s="229"/>
      <c r="R959" s="229"/>
      <c r="S959" s="229"/>
      <c r="T959" s="229"/>
      <c r="U959" s="229"/>
      <c r="V959" s="229"/>
      <c r="W959" s="229"/>
      <c r="X959" s="229"/>
      <c r="Y959" s="229"/>
      <c r="Z959" s="229"/>
    </row>
    <row r="960" spans="1:26" ht="25.5" customHeight="1">
      <c r="A960" s="229"/>
      <c r="B960" s="233"/>
      <c r="C960" s="233"/>
      <c r="D960" s="233"/>
      <c r="E960" s="229"/>
      <c r="F960" s="229"/>
      <c r="G960" s="229"/>
      <c r="H960" s="229"/>
      <c r="I960" s="233"/>
      <c r="J960" s="229"/>
      <c r="K960" s="229"/>
      <c r="L960" s="229"/>
      <c r="M960" s="229"/>
      <c r="N960" s="229"/>
      <c r="O960" s="229"/>
      <c r="P960" s="229"/>
      <c r="Q960" s="229"/>
      <c r="R960" s="229"/>
      <c r="S960" s="229"/>
      <c r="T960" s="229"/>
      <c r="U960" s="229"/>
      <c r="V960" s="229"/>
      <c r="W960" s="229"/>
      <c r="X960" s="229"/>
      <c r="Y960" s="229"/>
      <c r="Z960" s="229"/>
    </row>
    <row r="961" spans="1:26" ht="25.5" customHeight="1">
      <c r="A961" s="229"/>
      <c r="B961" s="233"/>
      <c r="C961" s="233"/>
      <c r="D961" s="233"/>
      <c r="E961" s="229"/>
      <c r="F961" s="229"/>
      <c r="G961" s="229"/>
      <c r="H961" s="229"/>
      <c r="I961" s="233"/>
      <c r="J961" s="229"/>
      <c r="K961" s="229"/>
      <c r="L961" s="229"/>
      <c r="M961" s="229"/>
      <c r="N961" s="229"/>
      <c r="O961" s="229"/>
      <c r="P961" s="229"/>
      <c r="Q961" s="229"/>
      <c r="R961" s="229"/>
      <c r="S961" s="229"/>
      <c r="T961" s="229"/>
      <c r="U961" s="229"/>
      <c r="V961" s="229"/>
      <c r="W961" s="229"/>
      <c r="X961" s="229"/>
      <c r="Y961" s="229"/>
      <c r="Z961" s="229"/>
    </row>
    <row r="962" spans="1:26" ht="25.5" customHeight="1">
      <c r="A962" s="229"/>
      <c r="B962" s="233"/>
      <c r="C962" s="233"/>
      <c r="D962" s="233"/>
      <c r="E962" s="229"/>
      <c r="F962" s="229"/>
      <c r="G962" s="229"/>
      <c r="H962" s="229"/>
      <c r="I962" s="233"/>
      <c r="J962" s="229"/>
      <c r="K962" s="229"/>
      <c r="L962" s="229"/>
      <c r="M962" s="229"/>
      <c r="N962" s="229"/>
      <c r="O962" s="229"/>
      <c r="P962" s="229"/>
      <c r="Q962" s="229"/>
      <c r="R962" s="229"/>
      <c r="S962" s="229"/>
      <c r="T962" s="229"/>
      <c r="U962" s="229"/>
      <c r="V962" s="229"/>
      <c r="W962" s="229"/>
      <c r="X962" s="229"/>
      <c r="Y962" s="229"/>
      <c r="Z962" s="229"/>
    </row>
    <row r="963" spans="1:26" ht="25.5" customHeight="1">
      <c r="A963" s="229"/>
      <c r="B963" s="233"/>
      <c r="C963" s="233"/>
      <c r="D963" s="233"/>
      <c r="E963" s="229"/>
      <c r="F963" s="229"/>
      <c r="G963" s="229"/>
      <c r="H963" s="229"/>
      <c r="I963" s="233"/>
      <c r="J963" s="229"/>
      <c r="K963" s="229"/>
      <c r="L963" s="229"/>
      <c r="M963" s="229"/>
      <c r="N963" s="229"/>
      <c r="O963" s="229"/>
      <c r="P963" s="229"/>
      <c r="Q963" s="229"/>
      <c r="R963" s="229"/>
      <c r="S963" s="229"/>
      <c r="T963" s="229"/>
      <c r="U963" s="229"/>
      <c r="V963" s="229"/>
      <c r="W963" s="229"/>
      <c r="X963" s="229"/>
      <c r="Y963" s="229"/>
      <c r="Z963" s="229"/>
    </row>
    <row r="964" spans="1:26" ht="25.5" customHeight="1">
      <c r="A964" s="229"/>
      <c r="B964" s="233"/>
      <c r="C964" s="233"/>
      <c r="D964" s="233"/>
      <c r="E964" s="229"/>
      <c r="F964" s="229"/>
      <c r="G964" s="229"/>
      <c r="H964" s="229"/>
      <c r="I964" s="233"/>
      <c r="J964" s="229"/>
      <c r="K964" s="229"/>
      <c r="L964" s="229"/>
      <c r="M964" s="229"/>
      <c r="N964" s="229"/>
      <c r="O964" s="229"/>
      <c r="P964" s="229"/>
      <c r="Q964" s="229"/>
      <c r="R964" s="229"/>
      <c r="S964" s="229"/>
      <c r="T964" s="229"/>
      <c r="U964" s="229"/>
      <c r="V964" s="229"/>
      <c r="W964" s="229"/>
      <c r="X964" s="229"/>
      <c r="Y964" s="229"/>
      <c r="Z964" s="229"/>
    </row>
    <row r="965" spans="1:26" ht="25.5" customHeight="1">
      <c r="A965" s="229"/>
      <c r="B965" s="233"/>
      <c r="C965" s="233"/>
      <c r="D965" s="233"/>
      <c r="E965" s="229"/>
      <c r="F965" s="229"/>
      <c r="G965" s="229"/>
      <c r="H965" s="229"/>
      <c r="I965" s="233"/>
      <c r="J965" s="229"/>
      <c r="K965" s="229"/>
      <c r="L965" s="229"/>
      <c r="M965" s="229"/>
      <c r="N965" s="229"/>
      <c r="O965" s="229"/>
      <c r="P965" s="229"/>
      <c r="Q965" s="229"/>
      <c r="R965" s="229"/>
      <c r="S965" s="229"/>
      <c r="T965" s="229"/>
      <c r="U965" s="229"/>
      <c r="V965" s="229"/>
      <c r="W965" s="229"/>
      <c r="X965" s="229"/>
      <c r="Y965" s="229"/>
      <c r="Z965" s="229"/>
    </row>
    <row r="966" spans="1:26" ht="25.5" customHeight="1">
      <c r="A966" s="229"/>
      <c r="B966" s="233"/>
      <c r="C966" s="233"/>
      <c r="D966" s="233"/>
      <c r="E966" s="229"/>
      <c r="F966" s="229"/>
      <c r="G966" s="229"/>
      <c r="H966" s="229"/>
      <c r="I966" s="233"/>
      <c r="J966" s="229"/>
      <c r="K966" s="229"/>
      <c r="L966" s="229"/>
      <c r="M966" s="229"/>
      <c r="N966" s="229"/>
      <c r="O966" s="229"/>
      <c r="P966" s="229"/>
      <c r="Q966" s="229"/>
      <c r="R966" s="229"/>
      <c r="S966" s="229"/>
      <c r="T966" s="229"/>
      <c r="U966" s="229"/>
      <c r="V966" s="229"/>
      <c r="W966" s="229"/>
      <c r="X966" s="229"/>
      <c r="Y966" s="229"/>
      <c r="Z966" s="229"/>
    </row>
    <row r="967" spans="1:26" ht="25.5" customHeight="1">
      <c r="A967" s="229"/>
      <c r="B967" s="233"/>
      <c r="C967" s="233"/>
      <c r="D967" s="233"/>
      <c r="E967" s="229"/>
      <c r="F967" s="229"/>
      <c r="G967" s="229"/>
      <c r="H967" s="229"/>
      <c r="I967" s="233"/>
      <c r="J967" s="229"/>
      <c r="K967" s="229"/>
      <c r="L967" s="229"/>
      <c r="M967" s="229"/>
      <c r="N967" s="229"/>
      <c r="O967" s="229"/>
      <c r="P967" s="229"/>
      <c r="Q967" s="229"/>
      <c r="R967" s="229"/>
      <c r="S967" s="229"/>
      <c r="T967" s="229"/>
      <c r="U967" s="229"/>
      <c r="V967" s="229"/>
      <c r="W967" s="229"/>
      <c r="X967" s="229"/>
      <c r="Y967" s="229"/>
      <c r="Z967" s="229"/>
    </row>
    <row r="968" spans="1:26" ht="25.5" customHeight="1">
      <c r="A968" s="229"/>
      <c r="B968" s="233"/>
      <c r="C968" s="233"/>
      <c r="D968" s="233"/>
      <c r="E968" s="229"/>
      <c r="F968" s="229"/>
      <c r="G968" s="229"/>
      <c r="H968" s="229"/>
      <c r="I968" s="233"/>
      <c r="J968" s="229"/>
      <c r="K968" s="229"/>
      <c r="L968" s="229"/>
      <c r="M968" s="229"/>
      <c r="N968" s="229"/>
      <c r="O968" s="229"/>
      <c r="P968" s="229"/>
      <c r="Q968" s="229"/>
      <c r="R968" s="229"/>
      <c r="S968" s="229"/>
      <c r="T968" s="229"/>
      <c r="U968" s="229"/>
      <c r="V968" s="229"/>
      <c r="W968" s="229"/>
      <c r="X968" s="229"/>
      <c r="Y968" s="229"/>
      <c r="Z968" s="229"/>
    </row>
    <row r="969" spans="1:26" ht="25.5" customHeight="1">
      <c r="A969" s="229"/>
      <c r="B969" s="233"/>
      <c r="C969" s="233"/>
      <c r="D969" s="233"/>
      <c r="E969" s="229"/>
      <c r="F969" s="229"/>
      <c r="G969" s="229"/>
      <c r="H969" s="229"/>
      <c r="I969" s="233"/>
      <c r="J969" s="229"/>
      <c r="K969" s="229"/>
      <c r="L969" s="229"/>
      <c r="M969" s="229"/>
      <c r="N969" s="229"/>
      <c r="O969" s="229"/>
      <c r="P969" s="229"/>
      <c r="Q969" s="229"/>
      <c r="R969" s="229"/>
      <c r="S969" s="229"/>
      <c r="T969" s="229"/>
      <c r="U969" s="229"/>
      <c r="V969" s="229"/>
      <c r="W969" s="229"/>
      <c r="X969" s="229"/>
      <c r="Y969" s="229"/>
      <c r="Z969" s="229"/>
    </row>
    <row r="970" spans="1:26" ht="25.5" customHeight="1">
      <c r="A970" s="229"/>
      <c r="B970" s="233"/>
      <c r="C970" s="233"/>
      <c r="D970" s="233"/>
      <c r="E970" s="229"/>
      <c r="F970" s="229"/>
      <c r="G970" s="229"/>
      <c r="H970" s="229"/>
      <c r="I970" s="233"/>
      <c r="J970" s="229"/>
      <c r="K970" s="229"/>
      <c r="L970" s="229"/>
      <c r="M970" s="229"/>
      <c r="N970" s="229"/>
      <c r="O970" s="229"/>
      <c r="P970" s="229"/>
      <c r="Q970" s="229"/>
      <c r="R970" s="229"/>
      <c r="S970" s="229"/>
      <c r="T970" s="229"/>
      <c r="U970" s="229"/>
      <c r="V970" s="229"/>
      <c r="W970" s="229"/>
      <c r="X970" s="229"/>
      <c r="Y970" s="229"/>
      <c r="Z970" s="229"/>
    </row>
    <row r="971" spans="1:26" ht="25.5" customHeight="1">
      <c r="A971" s="229"/>
      <c r="B971" s="233"/>
      <c r="C971" s="233"/>
      <c r="D971" s="233"/>
      <c r="E971" s="229"/>
      <c r="F971" s="229"/>
      <c r="G971" s="229"/>
      <c r="H971" s="229"/>
      <c r="I971" s="233"/>
      <c r="J971" s="229"/>
      <c r="K971" s="229"/>
      <c r="L971" s="229"/>
      <c r="M971" s="229"/>
      <c r="N971" s="229"/>
      <c r="O971" s="229"/>
      <c r="P971" s="229"/>
      <c r="Q971" s="229"/>
      <c r="R971" s="229"/>
      <c r="S971" s="229"/>
      <c r="T971" s="229"/>
      <c r="U971" s="229"/>
      <c r="V971" s="229"/>
      <c r="W971" s="229"/>
      <c r="X971" s="229"/>
      <c r="Y971" s="229"/>
      <c r="Z971" s="229"/>
    </row>
    <row r="972" spans="1:26" ht="25.5" customHeight="1">
      <c r="A972" s="229"/>
      <c r="B972" s="233"/>
      <c r="C972" s="233"/>
      <c r="D972" s="233"/>
      <c r="E972" s="229"/>
      <c r="F972" s="229"/>
      <c r="G972" s="229"/>
      <c r="H972" s="229"/>
      <c r="I972" s="233"/>
      <c r="J972" s="229"/>
      <c r="K972" s="229"/>
      <c r="L972" s="229"/>
      <c r="M972" s="229"/>
      <c r="N972" s="229"/>
      <c r="O972" s="229"/>
      <c r="P972" s="229"/>
      <c r="Q972" s="229"/>
      <c r="R972" s="229"/>
      <c r="S972" s="229"/>
      <c r="T972" s="229"/>
      <c r="U972" s="229"/>
      <c r="V972" s="229"/>
      <c r="W972" s="229"/>
      <c r="X972" s="229"/>
      <c r="Y972" s="229"/>
      <c r="Z972" s="229"/>
    </row>
    <row r="973" spans="1:26" ht="25.5" customHeight="1">
      <c r="A973" s="229"/>
      <c r="B973" s="233"/>
      <c r="C973" s="233"/>
      <c r="D973" s="233"/>
      <c r="E973" s="229"/>
      <c r="F973" s="229"/>
      <c r="G973" s="229"/>
      <c r="H973" s="229"/>
      <c r="I973" s="233"/>
      <c r="J973" s="229"/>
      <c r="K973" s="229"/>
      <c r="L973" s="229"/>
      <c r="M973" s="229"/>
      <c r="N973" s="229"/>
      <c r="O973" s="229"/>
      <c r="P973" s="229"/>
      <c r="Q973" s="229"/>
      <c r="R973" s="229"/>
      <c r="S973" s="229"/>
      <c r="T973" s="229"/>
      <c r="U973" s="229"/>
      <c r="V973" s="229"/>
      <c r="W973" s="229"/>
      <c r="X973" s="229"/>
      <c r="Y973" s="229"/>
      <c r="Z973" s="229"/>
    </row>
    <row r="974" spans="1:26" ht="25.5" customHeight="1">
      <c r="A974" s="229"/>
      <c r="B974" s="233"/>
      <c r="C974" s="233"/>
      <c r="D974" s="233"/>
      <c r="E974" s="229"/>
      <c r="F974" s="229"/>
      <c r="G974" s="229"/>
      <c r="H974" s="229"/>
      <c r="I974" s="233"/>
      <c r="J974" s="229"/>
      <c r="K974" s="229"/>
      <c r="L974" s="229"/>
      <c r="M974" s="229"/>
      <c r="N974" s="229"/>
      <c r="O974" s="229"/>
      <c r="P974" s="229"/>
      <c r="Q974" s="229"/>
      <c r="R974" s="229"/>
      <c r="S974" s="229"/>
      <c r="T974" s="229"/>
      <c r="U974" s="229"/>
      <c r="V974" s="229"/>
      <c r="W974" s="229"/>
      <c r="X974" s="229"/>
      <c r="Y974" s="229"/>
      <c r="Z974" s="229"/>
    </row>
    <row r="975" spans="1:26" ht="25.5" customHeight="1">
      <c r="A975" s="229"/>
      <c r="B975" s="233"/>
      <c r="C975" s="233"/>
      <c r="D975" s="233"/>
      <c r="E975" s="229"/>
      <c r="F975" s="229"/>
      <c r="G975" s="229"/>
      <c r="H975" s="229"/>
      <c r="I975" s="233"/>
      <c r="J975" s="229"/>
      <c r="K975" s="229"/>
      <c r="L975" s="229"/>
      <c r="M975" s="229"/>
      <c r="N975" s="229"/>
      <c r="O975" s="229"/>
      <c r="P975" s="229"/>
      <c r="Q975" s="229"/>
      <c r="R975" s="229"/>
      <c r="S975" s="229"/>
      <c r="T975" s="229"/>
      <c r="U975" s="229"/>
      <c r="V975" s="229"/>
      <c r="W975" s="229"/>
      <c r="X975" s="229"/>
      <c r="Y975" s="229"/>
      <c r="Z975" s="229"/>
    </row>
    <row r="976" spans="1:26" ht="25.5" customHeight="1">
      <c r="A976" s="229"/>
      <c r="B976" s="233"/>
      <c r="C976" s="233"/>
      <c r="D976" s="233"/>
      <c r="E976" s="229"/>
      <c r="F976" s="229"/>
      <c r="G976" s="229"/>
      <c r="H976" s="229"/>
      <c r="I976" s="233"/>
      <c r="J976" s="229"/>
      <c r="K976" s="229"/>
      <c r="L976" s="229"/>
      <c r="M976" s="229"/>
      <c r="N976" s="229"/>
      <c r="O976" s="229"/>
      <c r="P976" s="229"/>
      <c r="Q976" s="229"/>
      <c r="R976" s="229"/>
      <c r="S976" s="229"/>
      <c r="T976" s="229"/>
      <c r="U976" s="229"/>
      <c r="V976" s="229"/>
      <c r="W976" s="229"/>
      <c r="X976" s="229"/>
      <c r="Y976" s="229"/>
      <c r="Z976" s="229"/>
    </row>
    <row r="977" spans="1:26" ht="25.5" customHeight="1">
      <c r="A977" s="229"/>
      <c r="B977" s="233"/>
      <c r="C977" s="233"/>
      <c r="D977" s="233"/>
      <c r="E977" s="229"/>
      <c r="F977" s="229"/>
      <c r="G977" s="229"/>
      <c r="H977" s="229"/>
      <c r="I977" s="233"/>
      <c r="J977" s="229"/>
      <c r="K977" s="229"/>
      <c r="L977" s="229"/>
      <c r="M977" s="229"/>
      <c r="N977" s="229"/>
      <c r="O977" s="229"/>
      <c r="P977" s="229"/>
      <c r="Q977" s="229"/>
      <c r="R977" s="229"/>
      <c r="S977" s="229"/>
      <c r="T977" s="229"/>
      <c r="U977" s="229"/>
      <c r="V977" s="229"/>
      <c r="W977" s="229"/>
      <c r="X977" s="229"/>
      <c r="Y977" s="229"/>
      <c r="Z977" s="229"/>
    </row>
    <row r="978" spans="1:26" ht="25.5" customHeight="1">
      <c r="A978" s="229"/>
      <c r="B978" s="233"/>
      <c r="C978" s="233"/>
      <c r="D978" s="233"/>
      <c r="E978" s="229"/>
      <c r="F978" s="229"/>
      <c r="G978" s="229"/>
      <c r="H978" s="229"/>
      <c r="I978" s="233"/>
      <c r="J978" s="229"/>
      <c r="K978" s="229"/>
      <c r="L978" s="229"/>
      <c r="M978" s="229"/>
      <c r="N978" s="229"/>
      <c r="O978" s="229"/>
      <c r="P978" s="229"/>
      <c r="Q978" s="229"/>
      <c r="R978" s="229"/>
      <c r="S978" s="229"/>
      <c r="T978" s="229"/>
      <c r="U978" s="229"/>
      <c r="V978" s="229"/>
      <c r="W978" s="229"/>
      <c r="X978" s="229"/>
      <c r="Y978" s="229"/>
      <c r="Z978" s="229"/>
    </row>
    <row r="979" spans="1:26" ht="25.5" customHeight="1">
      <c r="A979" s="229"/>
      <c r="B979" s="233"/>
      <c r="C979" s="233"/>
      <c r="D979" s="233"/>
      <c r="E979" s="229"/>
      <c r="F979" s="229"/>
      <c r="G979" s="229"/>
      <c r="H979" s="229"/>
      <c r="I979" s="233"/>
      <c r="J979" s="229"/>
      <c r="K979" s="229"/>
      <c r="L979" s="229"/>
      <c r="M979" s="229"/>
      <c r="N979" s="229"/>
      <c r="O979" s="229"/>
      <c r="P979" s="229"/>
      <c r="Q979" s="229"/>
      <c r="R979" s="229"/>
      <c r="S979" s="229"/>
      <c r="T979" s="229"/>
      <c r="U979" s="229"/>
      <c r="V979" s="229"/>
      <c r="W979" s="229"/>
      <c r="X979" s="229"/>
      <c r="Y979" s="229"/>
      <c r="Z979" s="229"/>
    </row>
    <row r="980" spans="1:26" ht="25.5" customHeight="1">
      <c r="A980" s="229"/>
      <c r="B980" s="233"/>
      <c r="C980" s="233"/>
      <c r="D980" s="233"/>
      <c r="E980" s="229"/>
      <c r="F980" s="229"/>
      <c r="G980" s="229"/>
      <c r="H980" s="229"/>
      <c r="I980" s="233"/>
      <c r="J980" s="229"/>
      <c r="K980" s="229"/>
      <c r="L980" s="229"/>
      <c r="M980" s="229"/>
      <c r="N980" s="229"/>
      <c r="O980" s="229"/>
      <c r="P980" s="229"/>
      <c r="Q980" s="229"/>
      <c r="R980" s="229"/>
      <c r="S980" s="229"/>
      <c r="T980" s="229"/>
      <c r="U980" s="229"/>
      <c r="V980" s="229"/>
      <c r="W980" s="229"/>
      <c r="X980" s="229"/>
      <c r="Y980" s="229"/>
      <c r="Z980" s="229"/>
    </row>
    <row r="981" spans="1:26" ht="25.5" customHeight="1">
      <c r="A981" s="229"/>
      <c r="B981" s="233"/>
      <c r="C981" s="233"/>
      <c r="D981" s="233"/>
      <c r="E981" s="229"/>
      <c r="F981" s="229"/>
      <c r="G981" s="229"/>
      <c r="H981" s="229"/>
      <c r="I981" s="233"/>
      <c r="J981" s="229"/>
      <c r="K981" s="229"/>
      <c r="L981" s="229"/>
      <c r="M981" s="229"/>
      <c r="N981" s="229"/>
      <c r="O981" s="229"/>
      <c r="P981" s="229"/>
      <c r="Q981" s="229"/>
      <c r="R981" s="229"/>
      <c r="S981" s="229"/>
      <c r="T981" s="229"/>
      <c r="U981" s="229"/>
      <c r="V981" s="229"/>
      <c r="W981" s="229"/>
      <c r="X981" s="229"/>
      <c r="Y981" s="229"/>
      <c r="Z981" s="229"/>
    </row>
    <row r="982" spans="1:26" ht="25.5" customHeight="1">
      <c r="A982" s="229"/>
      <c r="B982" s="233"/>
      <c r="C982" s="233"/>
      <c r="D982" s="233"/>
      <c r="E982" s="229"/>
      <c r="F982" s="229"/>
      <c r="G982" s="229"/>
      <c r="H982" s="229"/>
      <c r="I982" s="233"/>
      <c r="J982" s="229"/>
      <c r="K982" s="229"/>
      <c r="L982" s="229"/>
      <c r="M982" s="229"/>
      <c r="N982" s="229"/>
      <c r="O982" s="229"/>
      <c r="P982" s="229"/>
      <c r="Q982" s="229"/>
      <c r="R982" s="229"/>
      <c r="S982" s="229"/>
      <c r="T982" s="229"/>
      <c r="U982" s="229"/>
      <c r="V982" s="229"/>
      <c r="W982" s="229"/>
      <c r="X982" s="229"/>
      <c r="Y982" s="229"/>
      <c r="Z982" s="229"/>
    </row>
    <row r="983" spans="1:26" ht="25.5" customHeight="1">
      <c r="A983" s="229"/>
      <c r="B983" s="233"/>
      <c r="C983" s="233"/>
      <c r="D983" s="233"/>
      <c r="E983" s="229"/>
      <c r="F983" s="229"/>
      <c r="G983" s="229"/>
      <c r="H983" s="229"/>
      <c r="I983" s="233"/>
      <c r="J983" s="229"/>
      <c r="K983" s="229"/>
      <c r="L983" s="229"/>
      <c r="M983" s="229"/>
      <c r="N983" s="229"/>
      <c r="O983" s="229"/>
      <c r="P983" s="229"/>
      <c r="Q983" s="229"/>
      <c r="R983" s="229"/>
      <c r="S983" s="229"/>
      <c r="T983" s="229"/>
      <c r="U983" s="229"/>
      <c r="V983" s="229"/>
      <c r="W983" s="229"/>
      <c r="X983" s="229"/>
      <c r="Y983" s="229"/>
      <c r="Z983" s="229"/>
    </row>
    <row r="984" spans="1:26" ht="25.5" customHeight="1">
      <c r="A984" s="229"/>
      <c r="B984" s="233"/>
      <c r="C984" s="233"/>
      <c r="D984" s="233"/>
      <c r="E984" s="229"/>
      <c r="F984" s="229"/>
      <c r="G984" s="229"/>
      <c r="H984" s="229"/>
      <c r="I984" s="233"/>
      <c r="J984" s="229"/>
      <c r="K984" s="229"/>
      <c r="L984" s="229"/>
      <c r="M984" s="229"/>
      <c r="N984" s="229"/>
      <c r="O984" s="229"/>
      <c r="P984" s="229"/>
      <c r="Q984" s="229"/>
      <c r="R984" s="229"/>
      <c r="S984" s="229"/>
      <c r="T984" s="229"/>
      <c r="U984" s="229"/>
      <c r="V984" s="229"/>
      <c r="W984" s="229"/>
      <c r="X984" s="229"/>
      <c r="Y984" s="229"/>
      <c r="Z984" s="229"/>
    </row>
    <row r="985" spans="1:26" ht="25.5" customHeight="1">
      <c r="A985" s="229"/>
      <c r="B985" s="233"/>
      <c r="C985" s="233"/>
      <c r="D985" s="233"/>
      <c r="E985" s="229"/>
      <c r="F985" s="229"/>
      <c r="G985" s="229"/>
      <c r="H985" s="229"/>
      <c r="I985" s="233"/>
      <c r="J985" s="229"/>
      <c r="K985" s="229"/>
      <c r="L985" s="229"/>
      <c r="M985" s="229"/>
      <c r="N985" s="229"/>
      <c r="O985" s="229"/>
      <c r="P985" s="229"/>
      <c r="Q985" s="229"/>
      <c r="R985" s="229"/>
      <c r="S985" s="229"/>
      <c r="T985" s="229"/>
      <c r="U985" s="229"/>
      <c r="V985" s="229"/>
      <c r="W985" s="229"/>
      <c r="X985" s="229"/>
      <c r="Y985" s="229"/>
      <c r="Z985" s="229"/>
    </row>
    <row r="986" spans="1:26" ht="25.5" customHeight="1">
      <c r="A986" s="229"/>
      <c r="B986" s="233"/>
      <c r="C986" s="233"/>
      <c r="D986" s="233"/>
      <c r="E986" s="229"/>
      <c r="F986" s="229"/>
      <c r="G986" s="229"/>
      <c r="H986" s="229"/>
      <c r="I986" s="233"/>
      <c r="J986" s="229"/>
      <c r="K986" s="229"/>
      <c r="L986" s="229"/>
      <c r="M986" s="229"/>
      <c r="N986" s="229"/>
      <c r="O986" s="229"/>
      <c r="P986" s="229"/>
      <c r="Q986" s="229"/>
      <c r="R986" s="229"/>
      <c r="S986" s="229"/>
      <c r="T986" s="229"/>
      <c r="U986" s="229"/>
      <c r="V986" s="229"/>
      <c r="W986" s="229"/>
      <c r="X986" s="229"/>
      <c r="Y986" s="229"/>
      <c r="Z986" s="229"/>
    </row>
    <row r="987" spans="1:26" ht="25.5" customHeight="1">
      <c r="A987" s="229"/>
      <c r="B987" s="233"/>
      <c r="C987" s="233"/>
      <c r="D987" s="233"/>
      <c r="E987" s="229"/>
      <c r="F987" s="229"/>
      <c r="G987" s="229"/>
      <c r="H987" s="229"/>
      <c r="I987" s="233"/>
      <c r="J987" s="229"/>
      <c r="K987" s="229"/>
      <c r="L987" s="229"/>
      <c r="M987" s="229"/>
      <c r="N987" s="229"/>
      <c r="O987" s="229"/>
      <c r="P987" s="229"/>
      <c r="Q987" s="229"/>
      <c r="R987" s="229"/>
      <c r="S987" s="229"/>
      <c r="T987" s="229"/>
      <c r="U987" s="229"/>
      <c r="V987" s="229"/>
      <c r="W987" s="229"/>
      <c r="X987" s="229"/>
      <c r="Y987" s="229"/>
      <c r="Z987" s="229"/>
    </row>
    <row r="988" spans="1:26" ht="25.5" customHeight="1">
      <c r="A988" s="229"/>
      <c r="B988" s="233"/>
      <c r="C988" s="233"/>
      <c r="D988" s="233"/>
      <c r="E988" s="229"/>
      <c r="F988" s="229"/>
      <c r="G988" s="229"/>
      <c r="H988" s="229"/>
      <c r="I988" s="233"/>
      <c r="J988" s="229"/>
      <c r="K988" s="229"/>
      <c r="L988" s="229"/>
      <c r="M988" s="229"/>
      <c r="N988" s="229"/>
      <c r="O988" s="229"/>
      <c r="P988" s="229"/>
      <c r="Q988" s="229"/>
      <c r="R988" s="229"/>
      <c r="S988" s="229"/>
      <c r="T988" s="229"/>
      <c r="U988" s="229"/>
      <c r="V988" s="229"/>
      <c r="W988" s="229"/>
      <c r="X988" s="229"/>
      <c r="Y988" s="229"/>
      <c r="Z988" s="229"/>
    </row>
    <row r="989" spans="1:26" ht="25.5" customHeight="1">
      <c r="A989" s="229"/>
      <c r="B989" s="233"/>
      <c r="C989" s="233"/>
      <c r="D989" s="233"/>
      <c r="E989" s="229"/>
      <c r="F989" s="229"/>
      <c r="G989" s="229"/>
      <c r="H989" s="229"/>
      <c r="I989" s="233"/>
      <c r="J989" s="229"/>
      <c r="K989" s="229"/>
      <c r="L989" s="229"/>
      <c r="M989" s="229"/>
      <c r="N989" s="229"/>
      <c r="O989" s="229"/>
      <c r="P989" s="229"/>
      <c r="Q989" s="229"/>
      <c r="R989" s="229"/>
      <c r="S989" s="229"/>
      <c r="T989" s="229"/>
      <c r="U989" s="229"/>
      <c r="V989" s="229"/>
      <c r="W989" s="229"/>
      <c r="X989" s="229"/>
      <c r="Y989" s="229"/>
      <c r="Z989" s="229"/>
    </row>
    <row r="990" spans="1:26" ht="25.5" customHeight="1">
      <c r="A990" s="229"/>
      <c r="B990" s="233"/>
      <c r="C990" s="233"/>
      <c r="D990" s="233"/>
      <c r="E990" s="229"/>
      <c r="F990" s="229"/>
      <c r="G990" s="229"/>
      <c r="H990" s="229"/>
      <c r="I990" s="233"/>
      <c r="J990" s="229"/>
      <c r="K990" s="229"/>
      <c r="L990" s="229"/>
      <c r="M990" s="229"/>
      <c r="N990" s="229"/>
      <c r="O990" s="229"/>
      <c r="P990" s="229"/>
      <c r="Q990" s="229"/>
      <c r="R990" s="229"/>
      <c r="S990" s="229"/>
      <c r="T990" s="229"/>
      <c r="U990" s="229"/>
      <c r="V990" s="229"/>
      <c r="W990" s="229"/>
      <c r="X990" s="229"/>
      <c r="Y990" s="229"/>
      <c r="Z990" s="229"/>
    </row>
    <row r="991" spans="1:26" ht="25.5" customHeight="1">
      <c r="A991" s="229"/>
      <c r="B991" s="233"/>
      <c r="C991" s="233"/>
      <c r="D991" s="233"/>
      <c r="E991" s="229"/>
      <c r="F991" s="229"/>
      <c r="G991" s="229"/>
      <c r="H991" s="229"/>
      <c r="I991" s="233"/>
      <c r="J991" s="229"/>
      <c r="K991" s="229"/>
      <c r="L991" s="229"/>
      <c r="M991" s="229"/>
      <c r="N991" s="229"/>
      <c r="O991" s="229"/>
      <c r="P991" s="229"/>
      <c r="Q991" s="229"/>
      <c r="R991" s="229"/>
      <c r="S991" s="229"/>
      <c r="T991" s="229"/>
      <c r="U991" s="229"/>
      <c r="V991" s="229"/>
      <c r="W991" s="229"/>
      <c r="X991" s="229"/>
      <c r="Y991" s="229"/>
      <c r="Z991" s="229"/>
    </row>
    <row r="992" spans="1:26" ht="25.5" customHeight="1">
      <c r="A992" s="229"/>
      <c r="B992" s="233"/>
      <c r="C992" s="233"/>
      <c r="D992" s="233"/>
      <c r="E992" s="229"/>
      <c r="F992" s="229"/>
      <c r="G992" s="229"/>
      <c r="H992" s="229"/>
      <c r="I992" s="233"/>
      <c r="J992" s="229"/>
      <c r="K992" s="229"/>
      <c r="L992" s="229"/>
      <c r="M992" s="229"/>
      <c r="N992" s="229"/>
      <c r="O992" s="229"/>
      <c r="P992" s="229"/>
      <c r="Q992" s="229"/>
      <c r="R992" s="229"/>
      <c r="S992" s="229"/>
      <c r="T992" s="229"/>
      <c r="U992" s="229"/>
      <c r="V992" s="229"/>
      <c r="W992" s="229"/>
      <c r="X992" s="229"/>
      <c r="Y992" s="229"/>
      <c r="Z992" s="229"/>
    </row>
    <row r="993" spans="1:26" ht="25.5" customHeight="1">
      <c r="A993" s="229"/>
      <c r="B993" s="233"/>
      <c r="C993" s="233"/>
      <c r="D993" s="233"/>
      <c r="E993" s="229"/>
      <c r="F993" s="229"/>
      <c r="G993" s="229"/>
      <c r="H993" s="229"/>
      <c r="I993" s="233"/>
      <c r="J993" s="229"/>
      <c r="K993" s="229"/>
      <c r="L993" s="229"/>
      <c r="M993" s="229"/>
      <c r="N993" s="229"/>
      <c r="O993" s="229"/>
      <c r="P993" s="229"/>
      <c r="Q993" s="229"/>
      <c r="R993" s="229"/>
      <c r="S993" s="229"/>
      <c r="T993" s="229"/>
      <c r="U993" s="229"/>
      <c r="V993" s="229"/>
      <c r="W993" s="229"/>
      <c r="X993" s="229"/>
      <c r="Y993" s="229"/>
      <c r="Z993" s="229"/>
    </row>
    <row r="994" spans="1:26" ht="25.5" customHeight="1">
      <c r="A994" s="229"/>
      <c r="B994" s="233"/>
      <c r="C994" s="233"/>
      <c r="D994" s="233"/>
      <c r="E994" s="229"/>
      <c r="F994" s="229"/>
      <c r="G994" s="229"/>
      <c r="H994" s="229"/>
      <c r="I994" s="233"/>
      <c r="J994" s="229"/>
      <c r="K994" s="229"/>
      <c r="L994" s="229"/>
      <c r="M994" s="229"/>
      <c r="N994" s="229"/>
      <c r="O994" s="229"/>
      <c r="P994" s="229"/>
      <c r="Q994" s="229"/>
      <c r="R994" s="229"/>
      <c r="S994" s="229"/>
      <c r="T994" s="229"/>
      <c r="U994" s="229"/>
      <c r="V994" s="229"/>
      <c r="W994" s="229"/>
      <c r="X994" s="229"/>
      <c r="Y994" s="229"/>
      <c r="Z994" s="229"/>
    </row>
    <row r="995" spans="1:26" ht="25.5" customHeight="1">
      <c r="A995" s="229"/>
      <c r="B995" s="233"/>
      <c r="C995" s="233"/>
      <c r="D995" s="233"/>
      <c r="E995" s="229"/>
      <c r="F995" s="229"/>
      <c r="G995" s="229"/>
      <c r="H995" s="229"/>
      <c r="I995" s="233"/>
      <c r="J995" s="229"/>
      <c r="K995" s="229"/>
      <c r="L995" s="229"/>
      <c r="M995" s="229"/>
      <c r="N995" s="229"/>
      <c r="O995" s="229"/>
      <c r="P995" s="229"/>
      <c r="Q995" s="229"/>
      <c r="R995" s="229"/>
      <c r="S995" s="229"/>
      <c r="T995" s="229"/>
      <c r="U995" s="229"/>
      <c r="V995" s="229"/>
      <c r="W995" s="229"/>
      <c r="X995" s="229"/>
      <c r="Y995" s="229"/>
      <c r="Z995" s="229"/>
    </row>
    <row r="996" spans="1:26" ht="25.5" customHeight="1">
      <c r="A996" s="229"/>
      <c r="B996" s="233"/>
      <c r="C996" s="233"/>
      <c r="D996" s="233"/>
      <c r="E996" s="229"/>
      <c r="F996" s="229"/>
      <c r="G996" s="229"/>
      <c r="H996" s="229"/>
      <c r="I996" s="233"/>
      <c r="J996" s="229"/>
      <c r="K996" s="229"/>
      <c r="L996" s="229"/>
      <c r="M996" s="229"/>
      <c r="N996" s="229"/>
      <c r="O996" s="229"/>
      <c r="P996" s="229"/>
      <c r="Q996" s="229"/>
      <c r="R996" s="229"/>
      <c r="S996" s="229"/>
      <c r="T996" s="229"/>
      <c r="U996" s="229"/>
      <c r="V996" s="229"/>
      <c r="W996" s="229"/>
      <c r="X996" s="229"/>
      <c r="Y996" s="229"/>
      <c r="Z996" s="229"/>
    </row>
    <row r="997" spans="1:26" ht="25.5" customHeight="1">
      <c r="A997" s="229"/>
      <c r="B997" s="233"/>
      <c r="C997" s="233"/>
      <c r="D997" s="233"/>
      <c r="E997" s="229"/>
      <c r="F997" s="229"/>
      <c r="G997" s="229"/>
      <c r="H997" s="229"/>
      <c r="I997" s="233"/>
      <c r="J997" s="229"/>
      <c r="K997" s="229"/>
      <c r="L997" s="229"/>
      <c r="M997" s="229"/>
      <c r="N997" s="229"/>
      <c r="O997" s="229"/>
      <c r="P997" s="229"/>
      <c r="Q997" s="229"/>
      <c r="R997" s="229"/>
      <c r="S997" s="229"/>
      <c r="T997" s="229"/>
      <c r="U997" s="229"/>
      <c r="V997" s="229"/>
      <c r="W997" s="229"/>
      <c r="X997" s="229"/>
      <c r="Y997" s="229"/>
      <c r="Z997" s="229"/>
    </row>
    <row r="998" spans="1:26" ht="25.5" customHeight="1">
      <c r="A998" s="229"/>
      <c r="B998" s="233"/>
      <c r="C998" s="233"/>
      <c r="D998" s="233"/>
      <c r="E998" s="229"/>
      <c r="F998" s="229"/>
      <c r="G998" s="229"/>
      <c r="H998" s="229"/>
      <c r="I998" s="233"/>
      <c r="J998" s="229"/>
      <c r="K998" s="229"/>
      <c r="L998" s="229"/>
      <c r="M998" s="229"/>
      <c r="N998" s="229"/>
      <c r="O998" s="229"/>
      <c r="P998" s="229"/>
      <c r="Q998" s="229"/>
      <c r="R998" s="229"/>
      <c r="S998" s="229"/>
      <c r="T998" s="229"/>
      <c r="U998" s="229"/>
      <c r="V998" s="229"/>
      <c r="W998" s="229"/>
      <c r="X998" s="229"/>
      <c r="Y998" s="229"/>
      <c r="Z998" s="229"/>
    </row>
    <row r="999" spans="1:26" ht="25.5" customHeight="1">
      <c r="A999" s="229"/>
      <c r="B999" s="233"/>
      <c r="C999" s="233"/>
      <c r="D999" s="233"/>
      <c r="E999" s="229"/>
      <c r="F999" s="229"/>
      <c r="G999" s="229"/>
      <c r="H999" s="229"/>
      <c r="I999" s="233"/>
      <c r="J999" s="229"/>
      <c r="K999" s="229"/>
      <c r="L999" s="229"/>
      <c r="M999" s="229"/>
      <c r="N999" s="229"/>
      <c r="O999" s="229"/>
      <c r="P999" s="229"/>
      <c r="Q999" s="229"/>
      <c r="R999" s="229"/>
      <c r="S999" s="229"/>
      <c r="T999" s="229"/>
      <c r="U999" s="229"/>
      <c r="V999" s="229"/>
      <c r="W999" s="229"/>
      <c r="X999" s="229"/>
      <c r="Y999" s="229"/>
      <c r="Z999" s="229"/>
    </row>
    <row r="1000" spans="1:26" ht="25.5" customHeight="1">
      <c r="A1000" s="229"/>
      <c r="B1000" s="233"/>
      <c r="C1000" s="233"/>
      <c r="D1000" s="233"/>
      <c r="E1000" s="229"/>
      <c r="F1000" s="229"/>
      <c r="G1000" s="229"/>
      <c r="H1000" s="229"/>
      <c r="I1000" s="233"/>
      <c r="J1000" s="229"/>
      <c r="K1000" s="229"/>
      <c r="L1000" s="229"/>
      <c r="M1000" s="229"/>
      <c r="N1000" s="229"/>
      <c r="O1000" s="229"/>
      <c r="P1000" s="229"/>
      <c r="Q1000" s="229"/>
      <c r="R1000" s="229"/>
      <c r="S1000" s="229"/>
      <c r="T1000" s="229"/>
      <c r="U1000" s="229"/>
      <c r="V1000" s="229"/>
      <c r="W1000" s="229"/>
      <c r="X1000" s="229"/>
      <c r="Y1000" s="229"/>
      <c r="Z1000" s="229"/>
    </row>
  </sheetData>
  <mergeCells count="4">
    <mergeCell ref="E4:K4"/>
    <mergeCell ref="M4:O4"/>
    <mergeCell ref="Q4:U4"/>
    <mergeCell ref="W4:W5"/>
  </mergeCells>
  <phoneticPr fontId="1" type="Hiragana"/>
  <pageMargins left="0.15748031496062992" right="0.15748031496062992" top="0.55118110236220474" bottom="0.35433070866141736" header="0" footer="0"/>
  <pageSetup paperSize="9" scale="59" fitToWidth="1" fitToHeight="0" orientation="landscape"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通所型サービス（1枚版）</vt:lpstr>
      <vt:lpstr>通所型サービス（100名）</vt:lpstr>
      <vt:lpstr>シフト記号表（勤務時間帯）</vt:lpstr>
      <vt:lpstr>記入方法</vt:lpstr>
      <vt:lpstr>プルダウン・リスト</vt:lpstr>
      <vt:lpstr>【記載例】通所型サービス</vt:lpstr>
      <vt:lpstr>【記載例】シフト記号表（勤務時間帯）</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dcterms:created xsi:type="dcterms:W3CDTF">2024-04-03T08:28:40Z</dcterms:created>
  <dcterms:modified xsi:type="dcterms:W3CDTF">2024-04-03T08:29:03Z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2024-04-03T08:29:03Z</vt:filetime>
  </property>
</Properties>
</file>