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チェックリスト" sheetId="2" r:id="rId1"/>
    <sheet name="訪問型サービス（１枚版）" sheetId="3" r:id="rId2"/>
    <sheet name="記入方法" sheetId="4" r:id="rId3"/>
    <sheet name="プルダウン・リスト" sheetId="5" r:id="rId4"/>
    <sheet name="標準様式2" sheetId="6" r:id="rId5"/>
    <sheet name="標準様式3" sheetId="7" r:id="rId6"/>
    <sheet name="標準様式４" sheetId="8" r:id="rId7"/>
    <sheet name="標準様式5" sheetId="9" r:id="rId8"/>
  </sheets>
  <definedNames>
    <definedName name="_xlnm.Print_Area" localSheetId="0">チェックリスト!$A$1:$I$33</definedName>
    <definedName name="_xlnm.Print_Area" localSheetId="1">'訪問型サービス（１枚版）'!$A$1:$BD$51</definedName>
    <definedName name="職種">'プルダウン・リスト'!$C$12:$K$12</definedName>
    <definedName name="サービス提供責任者">'プルダウン・リスト'!$D$13:$D$25</definedName>
    <definedName name="管理者">'プルダウン・リスト'!$C$13:$C$25</definedName>
    <definedName name="訪問介護員">'プルダウン・リスト'!$E$13:$E$25</definedName>
    <definedName name="_xlnm.Print_Area" localSheetId="5">標準様式3!$A$1:$T$23</definedName>
    <definedName name="_xlnm.Print_Area" localSheetId="6">標準様式４!$A$1:$B$16</definedName>
    <definedName name="_xlnm.Print_Area" localSheetId="7">標準様式5!$A$1:$L$24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<sst xmlns="http://schemas.openxmlformats.org/spreadsheetml/2006/main" xmlns:r="http://schemas.openxmlformats.org/officeDocument/2006/relationships" count="242" uniqueCount="242">
  <si>
    <t>（別添）</t>
  </si>
  <si>
    <t>標準様式</t>
  </si>
  <si>
    <t>≪提出不要≫</t>
  </si>
  <si>
    <t>従業者の勤務体制及び勤務形態一覧表</t>
  </si>
  <si>
    <t>(13)【任意入力】人員基準の確認（訪問介護員）</t>
  </si>
  <si>
    <t>ハ</t>
  </si>
  <si>
    <t>ﾒｰﾙｱﾄﾞﾚｽ</t>
  </si>
  <si>
    <t>週平均</t>
  </si>
  <si>
    <t>※３</t>
  </si>
  <si>
    <t>(4) 
職種</t>
  </si>
  <si>
    <t>付表第三号（一） 訪問型サービス事業所の指定に係る記載事項　添付書類・チェックリスト</t>
  </si>
  <si>
    <t>　(4) 従業者の職種について、下記のうち該当する職種をプルダウンより選択してください。（直接入力も可能です。）</t>
  </si>
  <si>
    <t>登記事項証明書又は条例等</t>
  </si>
  <si>
    <t>平均利用者数</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</si>
  <si>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</si>
  <si>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必要書類の添付漏れがないか確認（☑を記載）し、付表と合わせて提出してください。</t>
  </si>
  <si>
    <t>※１</t>
  </si>
  <si>
    <t>＝</t>
  </si>
  <si>
    <t>介護職員初任者研修修了者</t>
  </si>
  <si>
    <t>　(6) 従業者の保有する資格について、該当する資格名称をプルダウンより選択してください。（直接入力も可能です。）</t>
  </si>
  <si>
    <t>※２</t>
  </si>
  <si>
    <t>提出者（問合先）</t>
  </si>
  <si>
    <t>添付書類</t>
  </si>
  <si>
    <t>サービス提供責任者の経歴
※介護予防訪問介護相当サービス</t>
  </si>
  <si>
    <t>要介護者</t>
  </si>
  <si>
    <t>【自治体の皆様へ】</t>
  </si>
  <si>
    <t>平面図</t>
  </si>
  <si>
    <t>運営規程</t>
  </si>
  <si>
    <t>相談室</t>
  </si>
  <si>
    <t>(12)サービス提供責任者の配置基準（前３か月の利用者数）</t>
  </si>
  <si>
    <t>C</t>
  </si>
  <si>
    <t>利用者からの苦情を処理するために講ずる措置の概要</t>
  </si>
  <si>
    <t>標準様式４</t>
  </si>
  <si>
    <t>誓約書</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</si>
  <si>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</si>
  <si>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</si>
  <si>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</si>
  <si>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新規指定申請の際は、全ての添付書類（指定権者が不要と認めた書類を除く）を提出してください。</t>
  </si>
  <si>
    <t>　(7) 従業者の氏名を記入してください。</t>
  </si>
  <si>
    <t>従業者の勤務の体制及び勤務形態一覧表</t>
  </si>
  <si>
    <t>標準様式２</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</si>
  <si>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</si>
  <si>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標準様式１</t>
  </si>
  <si>
    <t>　　　　○ 常勤換算方法とは、非常勤の従業者について「事業所の従業者の勤務延時間数を当該事業所において常勤の従業者が勤務すべき時間数で除することにより、</t>
  </si>
  <si>
    <t>（平均利用者数）</t>
  </si>
  <si>
    <t>担当者名</t>
  </si>
  <si>
    <t>　　　　　１（常勤）として取り扱うことが可能です。この場合、勤務形態の記号は「A」または「B」とし、人員基準の確認の表においては、「常勤換算方法対象外の常勤の従業者の人数」の欄に</t>
  </si>
  <si>
    <t>標準様式５</t>
  </si>
  <si>
    <t>新規指定申請
（※１）</t>
  </si>
  <si>
    <t>事業所名</t>
  </si>
  <si>
    <t>電　話</t>
  </si>
  <si>
    <t>　(3) 事業所における常勤の従業者が勤務すべき時間数を入力してください。</t>
  </si>
  <si>
    <t>(8)</t>
  </si>
  <si>
    <t>添付</t>
  </si>
  <si>
    <t xml:space="preserve">    殿</t>
  </si>
  <si>
    <t>　E列・・・「訪問介護員」</t>
  </si>
  <si>
    <t>更新申請
（※２）</t>
  </si>
  <si>
    <t>□</t>
  </si>
  <si>
    <t>添付省略</t>
  </si>
  <si>
    <t>備考</t>
  </si>
  <si>
    <t>（注）常勤・非常勤の区分について</t>
  </si>
  <si>
    <t>No</t>
  </si>
  <si>
    <t>（標準様式１）</t>
  </si>
  <si>
    <t>※介護予防訪問介護相当サービスの場合</t>
  </si>
  <si>
    <t>(新規申請の場合は推定数）</t>
  </si>
  <si>
    <t>⇒</t>
  </si>
  <si>
    <t>1週目</t>
  </si>
  <si>
    <t>要支援者等</t>
  </si>
  <si>
    <t>合計</t>
  </si>
  <si>
    <t>(7) 氏　名</t>
  </si>
  <si>
    <t>事務室 30㎡</t>
  </si>
  <si>
    <t>(6)
資格</t>
  </si>
  <si>
    <t>（※）以下の要件を全て満たす場合、利用者の数が50人または</t>
  </si>
  <si>
    <t>ニ</t>
  </si>
  <si>
    <t>　　・常勤のサービス提供責任者を３人以上配置</t>
  </si>
  <si>
    <t>　　・サービス提供責任者の業務に主として従事する者を1人以上配置</t>
  </si>
  <si>
    <t>（標準様式３）</t>
  </si>
  <si>
    <t>÷</t>
  </si>
  <si>
    <t>　　・サービス提供責任者が行う業務が効率的に行われている</t>
  </si>
  <si>
    <t>(5)
勤務
形態</t>
  </si>
  <si>
    <t>その端数を増すごとに１人以上で可</t>
  </si>
  <si>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</si>
  <si>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t>
  </si>
  <si>
    <t>旧ホームヘルパー2級課程修了者</t>
  </si>
  <si>
    <t>(3)事業所における常勤の従業者が勤務すべき時間数</t>
  </si>
  <si>
    <t>（人）</t>
  </si>
  <si>
    <t>サービス提供責任者</t>
  </si>
  <si>
    <t>（小数点第2位以下切り捨て）</t>
  </si>
  <si>
    <t>の必要配置人数</t>
  </si>
  <si>
    <t>（小数点第1位に切り上げ）</t>
  </si>
  <si>
    <t>勤務形態</t>
  </si>
  <si>
    <t>A</t>
  </si>
  <si>
    <t>B</t>
  </si>
  <si>
    <t>D</t>
  </si>
  <si>
    <t>■ 常勤換算方法による人数</t>
  </si>
  <si>
    <t>常勤換算の</t>
  </si>
  <si>
    <t>（標準様式２）</t>
  </si>
  <si>
    <t>■ 訪問介護員等の常勤換算方法による人数</t>
  </si>
  <si>
    <t>常勤換算方法対象外の</t>
  </si>
  <si>
    <t>（勤務形態の記号）</t>
  </si>
  <si>
    <t>常勤の従業者の人数</t>
  </si>
  <si>
    <t>令和</t>
  </si>
  <si>
    <t>勤務時間数合計</t>
  </si>
  <si>
    <t>当月合計</t>
  </si>
  <si>
    <t>＋</t>
  </si>
  <si>
    <t>(</t>
  </si>
  <si>
    <t>2週目</t>
  </si>
  <si>
    <t>常勤の従業者が</t>
  </si>
  <si>
    <t>常勤換算方法による人数</t>
  </si>
  <si>
    <t>基準：</t>
  </si>
  <si>
    <t>常勤換算の対象時間数</t>
  </si>
  <si>
    <t>週</t>
  </si>
  <si>
    <t>)</t>
  </si>
  <si>
    <t>年</t>
  </si>
  <si>
    <t>常勤換算後の人数</t>
  </si>
  <si>
    <t>20㎡</t>
  </si>
  <si>
    <t>月</t>
  </si>
  <si>
    <t>3週目</t>
  </si>
  <si>
    <t>-</t>
  </si>
  <si>
    <t>記号</t>
  </si>
  <si>
    <t>申請するサービス種類</t>
  </si>
  <si>
    <t>サービス種別</t>
  </si>
  <si>
    <t>　D列・・・「サービス提供責任者」</t>
  </si>
  <si>
    <t>4週目</t>
  </si>
  <si>
    <t>　(8) 申請する事業に係る従業者（管理者を含む。）の1ヶ月分の勤務時間を入力してください。</t>
  </si>
  <si>
    <t>区分</t>
  </si>
  <si>
    <t>措  置  の  概  要</t>
  </si>
  <si>
    <t>常勤で専従</t>
  </si>
  <si>
    <t>常勤で兼務</t>
  </si>
  <si>
    <t>非常勤で専従</t>
  </si>
  <si>
    <t>非常勤で兼務</t>
  </si>
  <si>
    <t>介護予防訪問介護相当サービス</t>
  </si>
  <si>
    <t>5週目</t>
  </si>
  <si>
    <t>当月の日数</t>
  </si>
  <si>
    <t>（代表者の職名・氏名）</t>
  </si>
  <si>
    <r>
      <rPr>
        <sz val="11"/>
        <color theme="1"/>
        <rFont val="MS PGothic"/>
      </rPr>
      <t>事業所</t>
    </r>
    <r>
      <rPr>
        <sz val="11"/>
        <color theme="1"/>
        <rFont val="ＭＳ Ｐゴシック"/>
      </rPr>
      <t>名</t>
    </r>
  </si>
  <si>
    <r>
      <rPr>
        <sz val="12"/>
        <color theme="1"/>
        <rFont val="hgsｺﾞｼｯｸm"/>
      </rPr>
      <t xml:space="preserve">(10)
</t>
    </r>
    <r>
      <rPr>
        <sz val="11"/>
        <color theme="1"/>
        <rFont val="HGSｺﾞｼｯｸM"/>
      </rPr>
      <t>週平均
勤務時間数</t>
    </r>
  </si>
  <si>
    <t>時間/週</t>
  </si>
  <si>
    <r>
      <rPr>
        <sz val="11"/>
        <color rgb="FF000000"/>
        <rFont val="MS PGothic"/>
      </rPr>
      <t>　　　　　したがって、勤務形態「</t>
    </r>
    <r>
      <rPr>
        <sz val="11"/>
        <color rgb="FF000000"/>
        <rFont val="Calibri"/>
      </rPr>
      <t>A</t>
    </r>
    <r>
      <rPr>
        <sz val="11"/>
        <color rgb="FF000000"/>
        <rFont val="ＭＳ Ｐゴシック"/>
      </rPr>
      <t>：常勤で専従」及び「</t>
    </r>
    <r>
      <rPr>
        <sz val="11"/>
        <color rgb="FF000000"/>
        <rFont val="Calibri"/>
      </rPr>
      <t>B</t>
    </r>
    <r>
      <rPr>
        <sz val="11"/>
        <color rgb="FF000000"/>
        <rFont val="ＭＳ Ｐゴシック"/>
      </rPr>
      <t>：常勤で兼務」については、実態に応じて「常勤換算の対象時間数」及び「常勤換算方法対象外の常勤の従業者の人数」を確認し、</t>
    </r>
  </si>
  <si>
    <t>(1)</t>
  </si>
  <si>
    <t>(2)</t>
  </si>
  <si>
    <t>(11) 兼務状況
（兼務先／兼務する職務の内容）等</t>
  </si>
  <si>
    <t>４週</t>
  </si>
  <si>
    <t>予定</t>
  </si>
  <si>
    <t>）</t>
  </si>
  <si>
    <t>時間/月</t>
  </si>
  <si>
    <t>日</t>
  </si>
  <si>
    <t>従業者の勤務の体制及び勤務形態一覧表　記入方法　（訪問型サービス）</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</si>
  <si>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</si>
  <si>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</si>
  <si>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</si>
  <si>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</si>
  <si>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</si>
  <si>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 　　 記入の順序は、職種ごとにまとめてください。</t>
  </si>
  <si>
    <r>
      <rPr>
        <sz val="10"/>
        <color rgb="FF000000"/>
        <rFont val="MS PGothic"/>
      </rPr>
      <t>1　申請するサービス種類に関して、基準省令で定められた設備基準上適合すべき項目のうち、付表及び平面図で確認できる項目以外の事項について記載してください。 
2　「設備の種類」</t>
    </r>
    <r>
      <rPr>
        <sz val="10"/>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</si>
  <si>
    <t>　(5) 従業者の勤務形態について、下記のうち該当する区分の記号をプルダウンより選択してください。</t>
  </si>
  <si>
    <t xml:space="preserve"> 　　 記入の順序は、各職種の中で勤務形態の区分ごとにまとめてください。</t>
  </si>
  <si>
    <t xml:space="preserve"> 　　 保有資格を全て記入するのではなく、人員基準上、求められる資格等を入力してください。</t>
  </si>
  <si>
    <r>
      <rPr>
        <b/>
        <sz val="12"/>
        <color theme="1"/>
        <rFont val="hgsｺﾞｼｯｸm"/>
      </rPr>
      <t xml:space="preserve">       ※選択した資格及び研修に関して、</t>
    </r>
    <r>
      <rPr>
        <b/>
        <u/>
        <sz val="12"/>
        <color theme="1"/>
        <rFont val="HGSｺﾞｼｯｸM"/>
      </rPr>
      <t>必要に応じて、</t>
    </r>
    <r>
      <rPr>
        <b/>
        <sz val="12"/>
        <color theme="1"/>
        <rFont val="HGSｺﾞｼｯｸM"/>
      </rPr>
      <t>資格証又は研修修了証等の写しを添付資料として提出してください。</t>
    </r>
  </si>
  <si>
    <t>　　  ※ 指定基準の確認に際しては、４週分の入力で差し支えありません。</t>
  </si>
  <si>
    <t>　(9) 従業者ごとに、合計勤務時間数が自動計算されますので、誤りがないか確認してください。</t>
  </si>
  <si>
    <t xml:space="preserve"> 　　 ※ 入力することができる時間数は、当該事業所において常勤の従業者が勤務すべき勤務時間数を上限とします。</t>
  </si>
  <si>
    <t>　(10) 従業者ごとに、週平均の勤務時間数が自動計算されますので、誤りがないか確認してください。</t>
  </si>
  <si>
    <r>
      <rPr>
        <sz val="12"/>
        <color theme="1"/>
        <rFont val="hgsｺﾞｼｯｸm"/>
      </rPr>
      <t>　　　当該事業所における勤務時間が、当該事業所において定められている常勤の従業者が勤務すべき時間数に達していることをいいます。</t>
    </r>
    <r>
      <rPr>
        <u/>
        <sz val="12"/>
        <color theme="1"/>
        <rFont val="HGSｺﾞｼｯｸE"/>
      </rPr>
      <t>雇用の形態は考慮しません</t>
    </r>
    <r>
      <rPr>
        <sz val="12"/>
        <color theme="1"/>
        <rFont val="HGSｺﾞｼｯｸM"/>
      </rPr>
      <t>。</t>
    </r>
  </si>
  <si>
    <t>　(11) 申請する事業所以外の事業所・施設との兼務がある場合は、兼務先の事業所・施設の名称、兼務する職務の内容について記入してください。</t>
  </si>
  <si>
    <t>２  円滑かつ迅速に苦情処理を行うための処理体制・手順</t>
  </si>
  <si>
    <t>　　　 同一事業所内の兼務についても兼務する職務の内容を記入してください。</t>
  </si>
  <si>
    <t>　　　 その他、特記事項欄としてもご活用ください。</t>
  </si>
  <si>
    <t>　(12)前3か月の利用者数をそれぞれの欄に入力してください。新規または再開の場合は、推定数とします。</t>
  </si>
  <si>
    <t>　　（例えば、常勤者は週に40時間勤務することとされた事業所であれば、非正規雇用であっても、週40時間勤務する従業者は常勤扱いとなります。）</t>
  </si>
  <si>
    <t>　(13)【任意入力】 訪問介護員について、各欄に該当する数字を入力し、常勤換算後の人数を算出してください。</t>
  </si>
  <si>
    <t>　　　　　常勤の従業者の員数に換算する方法」であるため、常勤の従業者については常勤換算方法によらず、実人数で計算する。</t>
  </si>
  <si>
    <t>・・・直接入力する必要がある箇所です。</t>
  </si>
  <si>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</si>
  <si>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</si>
  <si>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１（人）として入力してください。また、「(11)兼務状況等」の欄に「短時間勤務制度利用」と記入してください。</t>
  </si>
  <si>
    <t>共生型訪問介護のサービス提供責任者</t>
  </si>
  <si>
    <t>・・・プルダウンから選択して入力する必要がある箇所です。</t>
  </si>
  <si>
    <t>※介護予防訪問介護相当サービスの場合、サービス提供責任者は介護訪問員から選任しますが、この場合は「サービス提供責任者」として1行にまとめて記入してください。</t>
  </si>
  <si>
    <t>展示コーナー</t>
  </si>
  <si>
    <t>職種名</t>
  </si>
  <si>
    <t>管理者</t>
  </si>
  <si>
    <t>訪問介護員</t>
  </si>
  <si>
    <t>備考　1</t>
  </si>
  <si>
    <t>下記の記入方法に従って、入力してください。</t>
  </si>
  <si>
    <t>１．サービス種別</t>
  </si>
  <si>
    <t>２．職種名・資格名称</t>
  </si>
  <si>
    <t>資格</t>
  </si>
  <si>
    <t>サービス種別名</t>
  </si>
  <si>
    <t>緩和した基準による訪問型サービス</t>
  </si>
  <si>
    <t>　・「数式」タブ　⇒　「名前の定義」を選択</t>
  </si>
  <si>
    <t>ー</t>
  </si>
  <si>
    <t>※ INDIRECT関数使用のため、以下のとおりセルに「名前の定義」をしています。</t>
  </si>
  <si>
    <t>　12行目・・・「職種」</t>
  </si>
  <si>
    <t>　C列・・・「管理者」</t>
  </si>
  <si>
    <t>※自治体の条例により定められた資格等、自治体独自の資格を追加する必要がある場合は、上表の空欄に資格名称を追加してください。</t>
  </si>
  <si>
    <t>　行が足りない場合は、適宜追加してください。</t>
  </si>
  <si>
    <t>　その後、以下の手順で必要資格について「名前の定義」をします。</t>
  </si>
  <si>
    <t>※職種を追加したい場合は、12行目に職種名を追加し、それぞれの列に必要資格を入力してください。</t>
  </si>
  <si>
    <t>　・「名前」に職種名を入力</t>
  </si>
  <si>
    <t>　・「参照範囲」にその職種の必要資格を範囲設定する　⇒　OKボタン</t>
  </si>
  <si>
    <t>　編集したい場合は、「数式」タブ　⇒　「名前の管理」で編集してください。</t>
  </si>
  <si>
    <t>倉庫</t>
  </si>
  <si>
    <t>介護福祉士</t>
  </si>
  <si>
    <t>看護師</t>
  </si>
  <si>
    <t>准看護師</t>
  </si>
  <si>
    <t>便所</t>
  </si>
  <si>
    <t>実務者研修修了者</t>
  </si>
  <si>
    <t>　調理室</t>
  </si>
  <si>
    <t>旧介護職員基礎研修課程修了者</t>
  </si>
  <si>
    <t>旧ホームヘルパー1級課程修了者</t>
  </si>
  <si>
    <t>生活援助従事者研修修了者</t>
  </si>
  <si>
    <t>サービス種類　（</t>
  </si>
  <si>
    <t>　　機能訓練室　100㎡</t>
  </si>
  <si>
    <t>　　（食堂兼用）</t>
  </si>
  <si>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</si>
  <si>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</si>
  <si>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</si>
  <si>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t>　30㎡</t>
  </si>
  <si>
    <t>静養室</t>
  </si>
  <si>
    <t>40㎡</t>
  </si>
  <si>
    <t>浴室 70㎡</t>
  </si>
  <si>
    <t>玄関ホール</t>
  </si>
  <si>
    <r>
      <rPr>
        <b/>
        <sz val="12"/>
        <color theme="1"/>
        <rFont val="MS PGothic"/>
      </rPr>
      <t>設備</t>
    </r>
    <r>
      <rPr>
        <b/>
        <sz val="12"/>
        <color theme="1"/>
        <rFont val="ＭＳ Ｐゴシック"/>
      </rPr>
      <t>等一覧表</t>
    </r>
  </si>
  <si>
    <t>チェック欄</t>
  </si>
  <si>
    <t>設備の種類</t>
  </si>
  <si>
    <t>（例）消火設備その他非常災害に際して必要な設備</t>
  </si>
  <si>
    <t>設備基準上適合すべき項目</t>
  </si>
  <si>
    <t>事業所名　（</t>
  </si>
  <si>
    <t>（標準様式４）</t>
  </si>
  <si>
    <t>１  利用者からの相談又は苦情等に対応する常設の窓口（連絡先）、担当者の設置</t>
  </si>
  <si>
    <t>３  その他参考事項</t>
  </si>
  <si>
    <t>備考  上の事項は例示であり、これにかかわらず苦情処理に係る対応方針を具体的に記してください。</t>
  </si>
  <si>
    <t>（標準様式５）</t>
  </si>
  <si>
    <t>誓　約　書</t>
  </si>
  <si>
    <t xml:space="preserve">申請者    </t>
  </si>
  <si>
    <t>記</t>
  </si>
  <si>
    <t>一</t>
  </si>
  <si>
    <t>ロ</t>
  </si>
  <si>
    <t>第一号事業（第一号生活支援事業を除く。）に係る基準として、次に掲げるいずれかに該当する基準</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</si>
  <si>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</si>
  <si>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（名称）</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</si>
</sst>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s>
  <fonts count="28">
    <font>
      <sz val="11"/>
      <color rgb="FF000000"/>
      <name val="Calibri"/>
      <family val="2"/>
    </font>
    <font>
      <sz val="6"/>
      <color auto="1"/>
      <name val="游ゴシック"/>
    </font>
    <font>
      <sz val="10"/>
      <color theme="1"/>
      <name val="ＭＳ Ｐゴシック"/>
      <family val="3"/>
    </font>
    <font>
      <sz val="10"/>
      <color theme="1"/>
      <name val="MS PGothic"/>
      <family val="3"/>
    </font>
    <font>
      <b/>
      <sz val="10"/>
      <color theme="1"/>
      <name val="ＭＳ Ｐゴシック"/>
      <family val="3"/>
    </font>
    <font>
      <sz val="11"/>
      <color theme="1"/>
      <name val="ＭＳ Ｐゴシック"/>
      <family val="3"/>
    </font>
    <font>
      <sz val="11"/>
      <color auto="1"/>
      <name val="ＭＳ Ｐゴシック"/>
    </font>
    <font>
      <sz val="12"/>
      <color theme="1"/>
      <name val="ＭＳ Ｐゴシック"/>
    </font>
    <font>
      <sz val="12"/>
      <color theme="1"/>
      <name val="MS PGothic"/>
    </font>
    <font>
      <u/>
      <sz val="10"/>
      <color theme="1"/>
      <name val="ＭＳ Ｐゴシック"/>
    </font>
    <font>
      <sz val="9"/>
      <color theme="1"/>
      <name val="ＭＳ Ｐゴシック"/>
    </font>
    <font>
      <sz val="16"/>
      <color theme="1"/>
      <name val="Hgsｺﾞｼｯｸm"/>
      <family val="3"/>
    </font>
    <font>
      <b/>
      <sz val="16"/>
      <color theme="1"/>
      <name val="Hgsｺﾞｼｯｸm"/>
      <family val="3"/>
    </font>
    <font>
      <sz val="12"/>
      <color theme="1"/>
      <name val="Hgsｺﾞｼｯｸm"/>
    </font>
    <font>
      <sz val="11"/>
      <color auto="1"/>
      <name val="Calibri"/>
    </font>
    <font>
      <b/>
      <sz val="12"/>
      <color theme="1"/>
      <name val="Hgsｺﾞｼｯｸm"/>
    </font>
    <font>
      <sz val="14"/>
      <color theme="1"/>
      <name val="Hgsｺﾞｼｯｸm"/>
      <family val="3"/>
    </font>
    <font>
      <b/>
      <sz val="14"/>
      <color theme="1"/>
      <name val="Hgsｺﾞｼｯｸm"/>
      <family val="3"/>
    </font>
    <font>
      <sz val="11"/>
      <color theme="1"/>
      <name val="Hgsｺﾞｼｯｸm"/>
    </font>
    <font>
      <sz val="14"/>
      <color rgb="FFFF0000"/>
      <name val="Hgsｺﾞｼｯｸm"/>
    </font>
    <font>
      <sz val="11"/>
      <color theme="1"/>
      <name val="MS PGothic"/>
      <family val="3"/>
    </font>
    <font>
      <b/>
      <sz val="12"/>
      <color rgb="FFFF0000"/>
      <name val="Hgsｺﾞｼｯｸm"/>
    </font>
    <font>
      <sz val="11"/>
      <color rgb="FF000000"/>
      <name val="MS PGothic"/>
      <family val="3"/>
    </font>
    <font>
      <sz val="12"/>
      <color theme="1"/>
      <name val="Hgsｺﾞｼｯｸe"/>
      <family val="3"/>
    </font>
    <font>
      <sz val="16"/>
      <color theme="1"/>
      <name val="MS PGothic"/>
      <family val="3"/>
    </font>
    <font>
      <b/>
      <sz val="12"/>
      <color theme="1"/>
      <name val="MS PGothic"/>
      <family val="3"/>
    </font>
    <font>
      <sz val="10"/>
      <color rgb="FF000000"/>
      <name val="MS PGothic"/>
      <family val="3"/>
    </font>
    <font>
      <b/>
      <sz val="10"/>
      <color theme="1"/>
      <name val="MS PGothic"/>
    </font>
  </fonts>
  <fills count="8">
    <fill>
      <patternFill patternType="none"/>
    </fill>
    <fill>
      <patternFill patternType="gray125"/>
    </fill>
    <fill>
      <patternFill patternType="solid">
        <fgColor theme="0"/>
        <bgColor theme="0"/>
      </patternFill>
    </fill>
    <fill>
      <patternFill patternType="solid">
        <fgColor rgb="FFDAEEF3"/>
        <bgColor rgb="FFDAEEF3"/>
      </patternFill>
    </fill>
    <fill>
      <patternFill patternType="solid">
        <fgColor rgb="FFCCFFCC"/>
        <bgColor rgb="FFCCFFCC"/>
      </patternFill>
    </fill>
    <fill>
      <patternFill patternType="solid">
        <fgColor rgb="FFCCECFF"/>
        <bgColor rgb="FFCCECFF"/>
      </patternFill>
    </fill>
    <fill>
      <patternFill patternType="solid">
        <fgColor theme="0"/>
        <bgColor indexed="64"/>
      </patternFill>
    </fill>
    <fill>
      <patternFill patternType="solid">
        <fgColor rgb="FFF2F2F2"/>
        <bgColor rgb="FFF2F2F2"/>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bottom style="thin">
        <color rgb="FF000000"/>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s>
  <cellStyleXfs count="1">
    <xf numFmtId="0" fontId="0" fillId="0" borderId="0"/>
  </cellStyleXfs>
  <cellXfs count="318">
    <xf numFmtId="0" fontId="0" fillId="0" borderId="0" xfId="0"/>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center" vertical="center"/>
    </xf>
    <xf numFmtId="0" fontId="6" fillId="0" borderId="3" xfId="0" applyFont="1" applyBorder="1"/>
    <xf numFmtId="0" fontId="5" fillId="2" borderId="1"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7" fillId="2" borderId="0"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Border="1" applyAlignment="1">
      <alignment horizontal="left" vertical="center" wrapText="1"/>
    </xf>
    <xf numFmtId="0" fontId="6" fillId="0" borderId="0" xfId="0" applyFont="1" applyBorder="1"/>
    <xf numFmtId="0" fontId="5" fillId="2" borderId="0" xfId="0" applyFont="1" applyFill="1" applyBorder="1" applyAlignment="1">
      <alignment horizontal="left" vertical="top" wrapText="1"/>
    </xf>
    <xf numFmtId="0" fontId="8" fillId="2" borderId="0" xfId="0"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0" borderId="6" xfId="0" applyFont="1" applyBorder="1"/>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shrinkToFit="1"/>
    </xf>
    <xf numFmtId="0" fontId="6" fillId="0" borderId="7" xfId="0" applyFont="1" applyBorder="1"/>
    <xf numFmtId="0" fontId="5" fillId="2" borderId="8" xfId="0" applyFont="1" applyFill="1" applyBorder="1" applyAlignment="1">
      <alignment horizontal="left" vertical="center"/>
    </xf>
    <xf numFmtId="0" fontId="6" fillId="0" borderId="9" xfId="0" applyFont="1" applyBorder="1"/>
    <xf numFmtId="0" fontId="5" fillId="2" borderId="7" xfId="0" applyFont="1" applyFill="1" applyBorder="1" applyAlignment="1">
      <alignment vertical="center"/>
    </xf>
    <xf numFmtId="0" fontId="5" fillId="2" borderId="0" xfId="0" applyFont="1" applyFill="1" applyBorder="1" applyAlignment="1">
      <alignment vertical="center"/>
    </xf>
    <xf numFmtId="0" fontId="5" fillId="2" borderId="6" xfId="0" applyFont="1" applyFill="1" applyBorder="1" applyAlignment="1">
      <alignment horizontal="center" vertical="center"/>
    </xf>
    <xf numFmtId="0" fontId="5" fillId="2" borderId="4" xfId="0" applyFont="1" applyFill="1" applyBorder="1" applyAlignment="1">
      <alignment horizontal="left" vertical="center"/>
    </xf>
    <xf numFmtId="49" fontId="5" fillId="2" borderId="4" xfId="0" applyNumberFormat="1" applyFont="1" applyFill="1" applyBorder="1" applyAlignment="1">
      <alignment horizontal="left" vertical="center"/>
    </xf>
    <xf numFmtId="49" fontId="9" fillId="2" borderId="4" xfId="0" applyNumberFormat="1" applyFont="1" applyFill="1" applyBorder="1" applyAlignment="1">
      <alignment horizontal="lef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6" fillId="0" borderId="10" xfId="0" applyFont="1" applyBorder="1"/>
    <xf numFmtId="0" fontId="10" fillId="2" borderId="2" xfId="0" applyFont="1" applyFill="1" applyBorder="1" applyAlignment="1">
      <alignment horizontal="left" vertical="center" wrapText="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11" fillId="0" borderId="11" xfId="0" applyFont="1" applyBorder="1" applyAlignment="1">
      <alignment horizontal="center" vertical="center"/>
    </xf>
    <xf numFmtId="0" fontId="14" fillId="0" borderId="12" xfId="0" applyFont="1" applyBorder="1"/>
    <xf numFmtId="0" fontId="14" fillId="0" borderId="13" xfId="0" applyFont="1" applyBorder="1"/>
    <xf numFmtId="0" fontId="11" fillId="0" borderId="14"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17" xfId="0" applyFont="1" applyBorder="1" applyAlignment="1">
      <alignment horizontal="center" vertical="center" wrapText="1"/>
    </xf>
    <xf numFmtId="0" fontId="0" fillId="0" borderId="0" xfId="0"/>
    <xf numFmtId="0" fontId="14" fillId="0" borderId="18" xfId="0" applyFont="1" applyBorder="1"/>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4" xfId="0" applyFont="1" applyBorder="1" applyAlignment="1">
      <alignment horizontal="center" vertical="center"/>
    </xf>
    <xf numFmtId="0" fontId="17" fillId="0" borderId="0" xfId="0" applyFont="1" applyAlignment="1">
      <alignment vertical="center"/>
    </xf>
    <xf numFmtId="0" fontId="16" fillId="0" borderId="22" xfId="0" applyFont="1" applyBorder="1" applyAlignment="1">
      <alignment horizontal="center" vertical="center"/>
    </xf>
    <xf numFmtId="176" fontId="16" fillId="2" borderId="4" xfId="0" applyNumberFormat="1" applyFont="1" applyFill="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xf>
    <xf numFmtId="0" fontId="14" fillId="0" borderId="23" xfId="0" applyFont="1" applyBorder="1"/>
    <xf numFmtId="0" fontId="14" fillId="0" borderId="24" xfId="0" applyFont="1" applyBorder="1"/>
    <xf numFmtId="0" fontId="14" fillId="0" borderId="25" xfId="0" applyFont="1" applyBorder="1"/>
    <xf numFmtId="0" fontId="14" fillId="0" borderId="26" xfId="0" applyFont="1" applyBorder="1"/>
    <xf numFmtId="0" fontId="14" fillId="0" borderId="7" xfId="0" applyFont="1" applyBorder="1"/>
    <xf numFmtId="0" fontId="14" fillId="0" borderId="27" xfId="0" applyFont="1" applyBorder="1"/>
    <xf numFmtId="0" fontId="13" fillId="0" borderId="0" xfId="0" applyFont="1" applyAlignment="1">
      <alignment vertical="center" shrinkToFit="1"/>
    </xf>
    <xf numFmtId="0" fontId="16" fillId="0" borderId="0" xfId="0" applyFont="1" applyAlignment="1">
      <alignment vertical="center" shrinkToFit="1"/>
    </xf>
    <xf numFmtId="0" fontId="14" fillId="0" borderId="10" xfId="0" applyFont="1" applyBorder="1"/>
    <xf numFmtId="0" fontId="11" fillId="0" borderId="28" xfId="0" applyFont="1" applyBorder="1" applyAlignment="1">
      <alignment horizontal="center" vertical="center" wrapText="1"/>
    </xf>
    <xf numFmtId="0" fontId="14" fillId="0" borderId="29" xfId="0" applyFont="1" applyBorder="1"/>
    <xf numFmtId="0" fontId="14" fillId="0" borderId="30" xfId="0" applyFont="1" applyBorder="1"/>
    <xf numFmtId="0" fontId="11" fillId="3" borderId="3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8" fillId="0" borderId="0" xfId="0" applyFont="1" applyAlignment="1">
      <alignment vertical="center" shrinkToFit="1"/>
    </xf>
    <xf numFmtId="0" fontId="16" fillId="0" borderId="0" xfId="0" applyFont="1" applyAlignment="1">
      <alignment horizontal="center" vertical="center"/>
    </xf>
    <xf numFmtId="177" fontId="16" fillId="0" borderId="4" xfId="0" applyNumberFormat="1" applyFont="1" applyBorder="1" applyAlignment="1">
      <alignment horizontal="center" vertical="center"/>
    </xf>
    <xf numFmtId="176" fontId="16" fillId="4" borderId="4" xfId="0" applyNumberFormat="1" applyFont="1" applyFill="1" applyBorder="1" applyAlignment="1">
      <alignment horizontal="right" vertical="center"/>
    </xf>
    <xf numFmtId="176" fontId="16" fillId="0" borderId="4" xfId="0" applyNumberFormat="1" applyFont="1" applyBorder="1" applyAlignment="1">
      <alignment horizontal="right" vertical="center"/>
    </xf>
    <xf numFmtId="0" fontId="16" fillId="3" borderId="4" xfId="0" applyFont="1" applyFill="1" applyBorder="1" applyAlignment="1">
      <alignment horizontal="center" vertical="center"/>
    </xf>
    <xf numFmtId="0" fontId="11" fillId="3" borderId="31"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4" fillId="0" borderId="17" xfId="0" applyFont="1" applyBorder="1"/>
    <xf numFmtId="0" fontId="14" fillId="0" borderId="33" xfId="0" applyFont="1" applyBorder="1"/>
    <xf numFmtId="0" fontId="14" fillId="0" borderId="34" xfId="0" applyFont="1" applyBorder="1"/>
    <xf numFmtId="0" fontId="12" fillId="0" borderId="0" xfId="0" applyFont="1" applyAlignment="1">
      <alignment horizontal="right" vertical="center"/>
    </xf>
    <xf numFmtId="0" fontId="16" fillId="0" borderId="22" xfId="0" applyFont="1" applyBorder="1" applyAlignment="1">
      <alignment vertical="center"/>
    </xf>
    <xf numFmtId="178" fontId="16" fillId="2" borderId="4" xfId="0" applyNumberFormat="1" applyFont="1" applyFill="1" applyBorder="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16" fillId="2" borderId="0" xfId="0" applyFont="1" applyFill="1" applyBorder="1" applyAlignment="1">
      <alignment horizontal="center" vertical="center"/>
    </xf>
    <xf numFmtId="20" fontId="11" fillId="2" borderId="0" xfId="0" applyNumberFormat="1" applyFont="1" applyFill="1" applyBorder="1" applyAlignment="1">
      <alignment vertical="center"/>
    </xf>
    <xf numFmtId="0" fontId="11" fillId="4" borderId="3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6" fillId="0" borderId="22" xfId="0" applyFont="1" applyBorder="1" applyAlignment="1">
      <alignment horizontal="right" vertical="center"/>
    </xf>
    <xf numFmtId="0" fontId="16" fillId="0" borderId="4" xfId="0" applyFont="1" applyBorder="1" applyAlignment="1">
      <alignment horizontal="center" vertical="center"/>
    </xf>
    <xf numFmtId="176" fontId="16" fillId="0" borderId="4" xfId="0" applyNumberFormat="1" applyFont="1" applyBorder="1" applyAlignment="1">
      <alignment horizontal="center" vertical="center"/>
    </xf>
    <xf numFmtId="0" fontId="16" fillId="0" borderId="0" xfId="0" applyFont="1" applyAlignment="1">
      <alignment horizontal="left"/>
    </xf>
    <xf numFmtId="179" fontId="16" fillId="2" borderId="4" xfId="0" applyNumberFormat="1" applyFont="1" applyFill="1" applyBorder="1" applyAlignment="1">
      <alignment horizontal="center" vertical="center"/>
    </xf>
    <xf numFmtId="0" fontId="14" fillId="0" borderId="22" xfId="0" applyFont="1" applyBorder="1"/>
    <xf numFmtId="0" fontId="16" fillId="0" borderId="0" xfId="0" applyFont="1" applyAlignment="1">
      <alignment horizontal="left" vertical="center"/>
    </xf>
    <xf numFmtId="20" fontId="11" fillId="2" borderId="0" xfId="0" applyNumberFormat="1" applyFont="1" applyFill="1" applyBorder="1" applyAlignment="1">
      <alignment horizontal="center" vertical="center"/>
    </xf>
    <xf numFmtId="0" fontId="14" fillId="0" borderId="35" xfId="0" applyFont="1" applyBorder="1"/>
    <xf numFmtId="0" fontId="14" fillId="0" borderId="36" xfId="0" applyFont="1" applyBorder="1"/>
    <xf numFmtId="0" fontId="14" fillId="0" borderId="37" xfId="0" applyFont="1" applyBorder="1"/>
    <xf numFmtId="0" fontId="14" fillId="0" borderId="38" xfId="0" applyFont="1" applyBorder="1"/>
    <xf numFmtId="0" fontId="14" fillId="0" borderId="39" xfId="0" applyFont="1" applyBorder="1"/>
    <xf numFmtId="0" fontId="14" fillId="0" borderId="40" xfId="0" applyFont="1" applyBorder="1"/>
    <xf numFmtId="0" fontId="16" fillId="0" borderId="0" xfId="0" applyFont="1" applyAlignment="1">
      <alignment horizontal="center"/>
    </xf>
    <xf numFmtId="0" fontId="12" fillId="2" borderId="0" xfId="0" applyFont="1" applyFill="1" applyBorder="1" applyAlignment="1">
      <alignment horizontal="center" vertical="center"/>
    </xf>
    <xf numFmtId="178" fontId="11" fillId="2" borderId="0" xfId="0" applyNumberFormat="1" applyFont="1" applyFill="1" applyBorder="1" applyAlignment="1">
      <alignment vertical="center"/>
    </xf>
    <xf numFmtId="0" fontId="11" fillId="0" borderId="41" xfId="0" quotePrefix="1" applyFont="1" applyBorder="1" applyAlignment="1">
      <alignment horizontal="center" vertical="center"/>
    </xf>
    <xf numFmtId="0" fontId="11" fillId="0" borderId="20"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wrapText="1"/>
    </xf>
    <xf numFmtId="180" fontId="11" fillId="4" borderId="44" xfId="0" applyNumberFormat="1" applyFont="1" applyFill="1" applyBorder="1" applyAlignment="1">
      <alignment horizontal="center" vertical="center" shrinkToFit="1"/>
    </xf>
    <xf numFmtId="180" fontId="11" fillId="4" borderId="45" xfId="0" applyNumberFormat="1" applyFont="1" applyFill="1" applyBorder="1" applyAlignment="1">
      <alignment horizontal="center" vertical="center" shrinkToFit="1"/>
    </xf>
    <xf numFmtId="180" fontId="11" fillId="4" borderId="43" xfId="0" applyNumberFormat="1" applyFont="1" applyFill="1" applyBorder="1" applyAlignment="1">
      <alignment horizontal="center" vertical="center" shrinkToFit="1"/>
    </xf>
    <xf numFmtId="0" fontId="16" fillId="0" borderId="1" xfId="0" applyFont="1" applyBorder="1" applyAlignment="1">
      <alignment horizontal="center" vertical="center"/>
    </xf>
    <xf numFmtId="0" fontId="16" fillId="0" borderId="46" xfId="0" applyFont="1" applyBorder="1" applyAlignment="1">
      <alignment horizontal="center" vertical="center" wrapText="1"/>
    </xf>
    <xf numFmtId="180" fontId="11" fillId="4" borderId="47" xfId="0" applyNumberFormat="1" applyFont="1" applyFill="1" applyBorder="1" applyAlignment="1">
      <alignment horizontal="center" vertical="center" shrinkToFit="1"/>
    </xf>
    <xf numFmtId="180" fontId="11" fillId="4" borderId="48" xfId="0" applyNumberFormat="1" applyFont="1" applyFill="1" applyBorder="1" applyAlignment="1">
      <alignment horizontal="center" vertical="center" shrinkToFit="1"/>
    </xf>
    <xf numFmtId="180" fontId="11" fillId="4" borderId="46" xfId="0" applyNumberFormat="1" applyFont="1" applyFill="1" applyBorder="1" applyAlignment="1">
      <alignment horizontal="center" vertical="center" shrinkToFit="1"/>
    </xf>
    <xf numFmtId="0" fontId="11" fillId="2" borderId="0" xfId="0" applyFont="1" applyFill="1" applyBorder="1" applyAlignment="1">
      <alignment horizontal="left" vertical="center"/>
    </xf>
    <xf numFmtId="0" fontId="11" fillId="0" borderId="0" xfId="0" applyFont="1" applyAlignment="1">
      <alignment horizontal="center" vertical="center"/>
    </xf>
    <xf numFmtId="0" fontId="17" fillId="0" borderId="0" xfId="0" applyFont="1" applyAlignment="1">
      <alignment horizontal="right" vertical="center"/>
    </xf>
    <xf numFmtId="0" fontId="16" fillId="0" borderId="4" xfId="0" applyFont="1" applyBorder="1" applyAlignment="1">
      <alignment horizontal="right" vertical="center"/>
    </xf>
    <xf numFmtId="0" fontId="12" fillId="4" borderId="0" xfId="0" applyFont="1" applyFill="1" applyBorder="1" applyAlignment="1">
      <alignment horizontal="center" vertical="center"/>
    </xf>
    <xf numFmtId="0" fontId="17" fillId="2" borderId="0" xfId="0" applyFont="1" applyFill="1" applyBorder="1" applyAlignment="1">
      <alignment horizontal="center" vertical="center"/>
    </xf>
    <xf numFmtId="0" fontId="13" fillId="0" borderId="0" xfId="0" applyFont="1" applyAlignment="1">
      <alignment horizontal="left" vertical="center" wrapText="1"/>
    </xf>
    <xf numFmtId="0" fontId="14" fillId="0" borderId="0" xfId="0" applyFont="1" applyBorder="1"/>
    <xf numFmtId="0" fontId="16" fillId="0" borderId="49" xfId="0" applyFont="1" applyBorder="1" applyAlignment="1">
      <alignment horizontal="center" vertical="center"/>
    </xf>
    <xf numFmtId="0" fontId="16" fillId="0" borderId="50" xfId="0" applyFont="1" applyBorder="1" applyAlignment="1">
      <alignment horizontal="center" vertical="center" wrapText="1"/>
    </xf>
    <xf numFmtId="180" fontId="11" fillId="4" borderId="51" xfId="0" applyNumberFormat="1" applyFont="1" applyFill="1" applyBorder="1" applyAlignment="1">
      <alignment horizontal="center" vertical="center" shrinkToFit="1"/>
    </xf>
    <xf numFmtId="180" fontId="11" fillId="4" borderId="52" xfId="0" applyNumberFormat="1" applyFont="1" applyFill="1" applyBorder="1" applyAlignment="1">
      <alignment horizontal="center" vertical="center" shrinkToFit="1"/>
    </xf>
    <xf numFmtId="180" fontId="11" fillId="4" borderId="50" xfId="0" applyNumberFormat="1" applyFont="1" applyFill="1" applyBorder="1" applyAlignment="1">
      <alignment horizontal="center" vertical="center" shrinkToFit="1"/>
    </xf>
    <xf numFmtId="181" fontId="16" fillId="0" borderId="4" xfId="0" applyNumberFormat="1" applyFont="1" applyBorder="1" applyAlignment="1">
      <alignment horizontal="right" vertical="center"/>
    </xf>
    <xf numFmtId="0" fontId="17" fillId="2" borderId="0" xfId="0" applyFont="1" applyFill="1" applyBorder="1" applyAlignment="1">
      <alignment horizontal="right" vertical="center"/>
    </xf>
    <xf numFmtId="178" fontId="16" fillId="0" borderId="4" xfId="0" applyNumberFormat="1" applyFont="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right" vertical="center"/>
    </xf>
    <xf numFmtId="0" fontId="13" fillId="0" borderId="0" xfId="0" applyFont="1" applyAlignment="1">
      <alignment horizontal="center" vertical="center" wrapText="1"/>
    </xf>
    <xf numFmtId="0" fontId="16" fillId="4" borderId="4" xfId="0" applyFont="1" applyFill="1" applyBorder="1" applyAlignment="1">
      <alignment horizontal="right" vertical="center"/>
    </xf>
    <xf numFmtId="0" fontId="16" fillId="4" borderId="4" xfId="0" applyFont="1" applyFill="1" applyBorder="1" applyAlignment="1">
      <alignment horizontal="center" vertical="center"/>
    </xf>
    <xf numFmtId="0" fontId="17" fillId="2" borderId="0" xfId="0" applyFont="1" applyFill="1" applyBorder="1" applyAlignment="1">
      <alignment vertical="center"/>
    </xf>
    <xf numFmtId="178" fontId="16" fillId="4" borderId="4" xfId="0" applyNumberFormat="1" applyFont="1" applyFill="1" applyBorder="1" applyAlignment="1">
      <alignment horizontal="right" vertical="center"/>
    </xf>
    <xf numFmtId="181" fontId="16" fillId="4" borderId="4" xfId="0" applyNumberFormat="1" applyFont="1" applyFill="1" applyBorder="1" applyAlignment="1">
      <alignment horizontal="right" vertical="center"/>
    </xf>
    <xf numFmtId="178" fontId="16" fillId="0" borderId="4" xfId="0" applyNumberFormat="1" applyFont="1" applyBorder="1" applyAlignment="1">
      <alignment horizontal="right" vertical="center"/>
    </xf>
    <xf numFmtId="0" fontId="19" fillId="0" borderId="0" xfId="0" applyFont="1" applyAlignment="1">
      <alignment vertical="center"/>
    </xf>
    <xf numFmtId="182" fontId="16" fillId="2" borderId="4" xfId="0" applyNumberFormat="1" applyFont="1" applyFill="1" applyBorder="1" applyAlignment="1">
      <alignment horizontal="center" vertical="center"/>
    </xf>
    <xf numFmtId="0" fontId="17" fillId="0" borderId="0" xfId="0" applyFont="1" applyAlignment="1">
      <alignment horizontal="lef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181" fontId="16" fillId="2" borderId="0" xfId="0" applyNumberFormat="1" applyFont="1" applyFill="1" applyBorder="1" applyAlignment="1">
      <alignment horizontal="center" vertical="center"/>
    </xf>
    <xf numFmtId="0" fontId="16" fillId="0" borderId="0" xfId="0" applyFont="1" applyAlignment="1">
      <alignment vertical="center" wrapText="1"/>
    </xf>
    <xf numFmtId="0" fontId="16" fillId="2" borderId="0" xfId="0" applyFont="1" applyFill="1" applyBorder="1" applyAlignment="1">
      <alignment horizontal="right" vertical="center"/>
    </xf>
    <xf numFmtId="0" fontId="16" fillId="0" borderId="0" xfId="0" applyFont="1" applyAlignment="1">
      <alignment horizontal="left" vertical="center" wrapText="1"/>
    </xf>
    <xf numFmtId="0" fontId="12" fillId="3" borderId="0" xfId="0" applyFont="1" applyFill="1" applyBorder="1" applyAlignment="1">
      <alignment horizontal="center" vertical="center"/>
    </xf>
    <xf numFmtId="181" fontId="16" fillId="2" borderId="0" xfId="0" applyNumberFormat="1" applyFont="1" applyFill="1" applyBorder="1" applyAlignment="1">
      <alignment horizontal="right" vertical="center"/>
    </xf>
    <xf numFmtId="178" fontId="16" fillId="2" borderId="0" xfId="0" applyNumberFormat="1" applyFont="1" applyFill="1" applyBorder="1" applyAlignment="1">
      <alignment horizontal="right" vertical="center"/>
    </xf>
    <xf numFmtId="0" fontId="11" fillId="0" borderId="0" xfId="0" applyFont="1" applyAlignment="1">
      <alignment horizontal="right" vertical="center"/>
    </xf>
    <xf numFmtId="183" fontId="16"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178" fontId="16" fillId="2" borderId="0"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46" xfId="0" applyFont="1" applyBorder="1" applyAlignment="1">
      <alignment horizontal="center" vertical="center" wrapText="1"/>
    </xf>
    <xf numFmtId="0" fontId="13" fillId="0" borderId="41" xfId="0" applyFont="1" applyBorder="1" applyAlignment="1">
      <alignment horizontal="center" vertical="center" wrapText="1"/>
    </xf>
    <xf numFmtId="0" fontId="14" fillId="0" borderId="53" xfId="0" applyFont="1" applyBorder="1"/>
    <xf numFmtId="0" fontId="14" fillId="0" borderId="54" xfId="0" applyFont="1" applyBorder="1"/>
    <xf numFmtId="180" fontId="12" fillId="2" borderId="19" xfId="0" applyNumberFormat="1" applyFont="1" applyFill="1" applyBorder="1" applyAlignment="1">
      <alignment horizontal="center" vertical="center" wrapText="1"/>
    </xf>
    <xf numFmtId="180" fontId="12" fillId="2" borderId="20" xfId="0" applyNumberFormat="1" applyFont="1" applyFill="1" applyBorder="1" applyAlignment="1">
      <alignment horizontal="center" vertical="center" wrapText="1"/>
    </xf>
    <xf numFmtId="180" fontId="12" fillId="2" borderId="21"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0" xfId="0" quotePrefix="1" applyFont="1" applyAlignment="1">
      <alignment horizontal="center" vertical="center"/>
    </xf>
    <xf numFmtId="0" fontId="11" fillId="0" borderId="41" xfId="0" applyFont="1" applyBorder="1" applyAlignment="1">
      <alignment horizontal="center" vertical="center" wrapText="1"/>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2" borderId="4" xfId="0" applyFont="1" applyFill="1" applyBorder="1" applyAlignment="1">
      <alignment horizontal="center" vertical="center"/>
    </xf>
    <xf numFmtId="0" fontId="13" fillId="0" borderId="0" xfId="0" applyFont="1" applyAlignment="1">
      <alignment horizontal="right" vertical="center"/>
    </xf>
    <xf numFmtId="0" fontId="20" fillId="2" borderId="0" xfId="0" applyFont="1" applyFill="1" applyBorder="1" applyAlignment="1">
      <alignment vertical="center"/>
    </xf>
    <xf numFmtId="0" fontId="17" fillId="2" borderId="0" xfId="0" applyFont="1" applyFill="1" applyBorder="1" applyAlignment="1">
      <alignment horizontal="left" vertical="center"/>
    </xf>
    <xf numFmtId="0" fontId="13" fillId="2" borderId="0" xfId="0" applyFont="1" applyFill="1" applyBorder="1" applyAlignment="1">
      <alignment horizontal="left" vertical="center"/>
    </xf>
    <xf numFmtId="0" fontId="13" fillId="4" borderId="1" xfId="0" applyFont="1" applyFill="1" applyBorder="1" applyAlignment="1">
      <alignment horizontal="left" vertical="center"/>
    </xf>
    <xf numFmtId="0" fontId="13" fillId="5" borderId="1" xfId="0" applyFont="1" applyFill="1" applyBorder="1" applyAlignment="1">
      <alignment horizontal="left" vertical="center"/>
    </xf>
    <xf numFmtId="0" fontId="21" fillId="2" borderId="0" xfId="0" applyFont="1" applyFill="1" applyBorder="1" applyAlignment="1">
      <alignment horizontal="left" vertical="center"/>
    </xf>
    <xf numFmtId="0" fontId="13" fillId="2" borderId="0" xfId="0" applyFont="1" applyFill="1" applyBorder="1" applyAlignment="1">
      <alignment vertical="center"/>
    </xf>
    <xf numFmtId="0" fontId="15" fillId="2" borderId="0" xfId="0" applyFont="1" applyFill="1" applyBorder="1" applyAlignment="1">
      <alignment vertical="center"/>
    </xf>
    <xf numFmtId="0" fontId="13" fillId="2" borderId="0" xfId="0" applyFont="1" applyFill="1" applyBorder="1" applyAlignment="1">
      <alignment vertical="center" textRotation="90"/>
    </xf>
    <xf numFmtId="0" fontId="22" fillId="2" borderId="0" xfId="0" applyFont="1" applyFill="1" applyBorder="1" applyAlignment="1">
      <alignment horizontal="left" vertical="center"/>
    </xf>
    <xf numFmtId="0" fontId="22" fillId="0" borderId="0" xfId="0" applyFont="1" applyAlignment="1">
      <alignment horizontal="left" vertical="center"/>
    </xf>
    <xf numFmtId="0" fontId="13" fillId="2" borderId="1" xfId="0" applyFont="1" applyFill="1" applyBorder="1" applyAlignment="1">
      <alignment horizontal="center" vertical="center"/>
    </xf>
    <xf numFmtId="0" fontId="23" fillId="2" borderId="0" xfId="0" applyFont="1" applyFill="1" applyBorder="1" applyAlignment="1">
      <alignment horizontal="left" vertical="center"/>
    </xf>
    <xf numFmtId="0" fontId="13" fillId="2" borderId="1" xfId="0" applyFont="1" applyFill="1" applyBorder="1" applyAlignment="1">
      <alignment horizontal="left" vertical="center"/>
    </xf>
    <xf numFmtId="0" fontId="23" fillId="2" borderId="0" xfId="0" applyFont="1" applyFill="1" applyBorder="1" applyAlignment="1">
      <alignment vertical="center" shrinkToFit="1"/>
    </xf>
    <xf numFmtId="0" fontId="13" fillId="2" borderId="0" xfId="0" applyFont="1" applyFill="1" applyBorder="1" applyAlignment="1">
      <alignment vertical="center" wrapText="1"/>
    </xf>
    <xf numFmtId="0" fontId="13" fillId="2" borderId="0" xfId="0" applyFont="1" applyFill="1" applyBorder="1" applyAlignment="1">
      <alignment horizontal="left" vertical="center" wrapText="1"/>
    </xf>
    <xf numFmtId="0" fontId="14" fillId="6" borderId="0" xfId="0" applyFont="1" applyFill="1" applyBorder="1" applyAlignment="1"/>
    <xf numFmtId="0" fontId="23" fillId="2" borderId="0" xfId="0" applyFont="1" applyFill="1" applyBorder="1" applyAlignment="1">
      <alignment vertical="center"/>
    </xf>
    <xf numFmtId="0" fontId="20" fillId="2" borderId="0" xfId="0" applyFont="1" applyFill="1" applyBorder="1" applyAlignment="1">
      <alignment vertical="center" shrinkToFit="1"/>
    </xf>
    <xf numFmtId="0" fontId="24" fillId="2" borderId="0" xfId="0" applyFont="1" applyFill="1" applyBorder="1" applyAlignment="1">
      <alignment vertical="center"/>
    </xf>
    <xf numFmtId="0" fontId="24" fillId="2" borderId="1" xfId="0" applyFont="1" applyFill="1" applyBorder="1" applyAlignment="1">
      <alignment horizontal="center" vertical="center"/>
    </xf>
    <xf numFmtId="0" fontId="24" fillId="2" borderId="55" xfId="0" applyFont="1" applyFill="1" applyBorder="1" applyAlignment="1">
      <alignment horizontal="center" vertical="center" shrinkToFit="1"/>
    </xf>
    <xf numFmtId="0" fontId="24" fillId="2" borderId="12" xfId="0" applyFont="1" applyFill="1" applyBorder="1" applyAlignment="1">
      <alignment horizontal="center" vertical="center"/>
    </xf>
    <xf numFmtId="0" fontId="24" fillId="2" borderId="1" xfId="0" applyFont="1" applyFill="1" applyBorder="1" applyAlignment="1">
      <alignment vertical="center" shrinkToFit="1"/>
    </xf>
    <xf numFmtId="0" fontId="24" fillId="2" borderId="1" xfId="0" applyFont="1" applyFill="1" applyBorder="1" applyAlignment="1">
      <alignment vertical="center"/>
    </xf>
    <xf numFmtId="0" fontId="11" fillId="2" borderId="56" xfId="0" applyFont="1" applyFill="1" applyBorder="1" applyAlignment="1">
      <alignment horizontal="center" vertical="center"/>
    </xf>
    <xf numFmtId="0" fontId="11" fillId="2" borderId="57" xfId="0" applyFont="1" applyFill="1" applyBorder="1" applyAlignment="1">
      <alignmen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58" xfId="0" applyFont="1" applyFill="1" applyBorder="1" applyAlignment="1">
      <alignment horizontal="center" vertical="center"/>
    </xf>
    <xf numFmtId="0" fontId="11" fillId="2" borderId="31" xfId="0" applyFont="1" applyFill="1" applyBorder="1" applyAlignment="1">
      <alignment vertical="center" shrinkToFit="1"/>
    </xf>
    <xf numFmtId="0" fontId="11" fillId="2" borderId="6" xfId="0" applyFont="1" applyFill="1" applyBorder="1" applyAlignment="1">
      <alignment vertical="center" shrinkToFit="1"/>
    </xf>
    <xf numFmtId="0" fontId="11" fillId="2" borderId="4" xfId="0" applyFont="1" applyFill="1" applyBorder="1" applyAlignment="1">
      <alignment vertical="center" shrinkToFit="1"/>
    </xf>
    <xf numFmtId="0" fontId="11" fillId="2" borderId="1" xfId="0" applyFont="1" applyFill="1" applyBorder="1" applyAlignment="1">
      <alignment vertical="center" shrinkToFit="1"/>
    </xf>
    <xf numFmtId="0" fontId="24" fillId="2" borderId="46" xfId="0" applyFont="1" applyFill="1" applyBorder="1" applyAlignment="1">
      <alignment vertical="center" shrinkToFit="1"/>
    </xf>
    <xf numFmtId="0" fontId="11" fillId="2" borderId="59" xfId="0" applyFont="1" applyFill="1" applyBorder="1" applyAlignment="1">
      <alignment horizontal="center" vertical="center"/>
    </xf>
    <xf numFmtId="0" fontId="11" fillId="2" borderId="60" xfId="0" applyFont="1" applyFill="1" applyBorder="1" applyAlignment="1">
      <alignment vertical="center" shrinkToFit="1"/>
    </xf>
    <xf numFmtId="0" fontId="11" fillId="2" borderId="3" xfId="0" applyFont="1" applyFill="1" applyBorder="1" applyAlignment="1">
      <alignment vertical="center" shrinkToFit="1"/>
    </xf>
    <xf numFmtId="0" fontId="11" fillId="2" borderId="46" xfId="0" applyFont="1" applyFill="1" applyBorder="1" applyAlignment="1">
      <alignment vertical="center" shrinkToFit="1"/>
    </xf>
    <xf numFmtId="0" fontId="11" fillId="2" borderId="60" xfId="0" applyFont="1" applyFill="1" applyBorder="1" applyAlignment="1">
      <alignment vertical="center"/>
    </xf>
    <xf numFmtId="0" fontId="11" fillId="2" borderId="3" xfId="0" applyFont="1" applyFill="1" applyBorder="1" applyAlignment="1">
      <alignment vertical="center"/>
    </xf>
    <xf numFmtId="0" fontId="11" fillId="2" borderId="1" xfId="0" applyFont="1" applyFill="1" applyBorder="1" applyAlignment="1">
      <alignment vertical="center"/>
    </xf>
    <xf numFmtId="0" fontId="11" fillId="2" borderId="46" xfId="0" applyFont="1" applyFill="1" applyBorder="1" applyAlignment="1">
      <alignment vertical="center"/>
    </xf>
    <xf numFmtId="0" fontId="24" fillId="2" borderId="59" xfId="0" applyFont="1" applyFill="1" applyBorder="1" applyAlignment="1">
      <alignment horizontal="center" vertical="center"/>
    </xf>
    <xf numFmtId="0" fontId="24" fillId="2" borderId="60" xfId="0" applyFont="1" applyFill="1" applyBorder="1" applyAlignment="1">
      <alignment vertical="center"/>
    </xf>
    <xf numFmtId="0" fontId="24" fillId="2" borderId="46" xfId="0" applyFont="1" applyFill="1" applyBorder="1" applyAlignment="1">
      <alignment vertical="center"/>
    </xf>
    <xf numFmtId="0" fontId="24" fillId="2" borderId="61" xfId="0" applyFont="1" applyFill="1" applyBorder="1" applyAlignment="1">
      <alignment horizontal="center" vertical="center"/>
    </xf>
    <xf numFmtId="0" fontId="24" fillId="2" borderId="62" xfId="0" applyFont="1" applyFill="1" applyBorder="1" applyAlignment="1">
      <alignment vertical="center"/>
    </xf>
    <xf numFmtId="0" fontId="24" fillId="2" borderId="49" xfId="0" applyFont="1" applyFill="1" applyBorder="1" applyAlignment="1">
      <alignment vertical="center"/>
    </xf>
    <xf numFmtId="0" fontId="24" fillId="2" borderId="50" xfId="0" applyFont="1" applyFill="1" applyBorder="1" applyAlignment="1">
      <alignment vertical="center"/>
    </xf>
    <xf numFmtId="0" fontId="20" fillId="0" borderId="0" xfId="0" applyFont="1" applyAlignment="1">
      <alignment vertical="center"/>
    </xf>
    <xf numFmtId="0" fontId="20" fillId="0" borderId="4" xfId="0" applyFont="1" applyBorder="1" applyAlignment="1">
      <alignment horizontal="center" vertical="center"/>
    </xf>
    <xf numFmtId="0" fontId="20" fillId="0" borderId="41" xfId="0" applyFont="1" applyBorder="1" applyAlignment="1">
      <alignment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0" xfId="0" applyFont="1" applyAlignment="1">
      <alignment horizontal="right" vertical="center"/>
    </xf>
    <xf numFmtId="0" fontId="20" fillId="0" borderId="17" xfId="0" applyFont="1" applyBorder="1" applyAlignment="1">
      <alignment vertical="center"/>
    </xf>
    <xf numFmtId="0" fontId="20" fillId="0" borderId="2" xfId="0" applyFont="1" applyBorder="1" applyAlignment="1">
      <alignment vertical="center"/>
    </xf>
    <xf numFmtId="0" fontId="20" fillId="0" borderId="63" xfId="0" applyFont="1" applyBorder="1" applyAlignment="1">
      <alignment vertical="center"/>
    </xf>
    <xf numFmtId="0" fontId="20" fillId="0" borderId="29" xfId="0" applyFont="1" applyBorder="1" applyAlignment="1">
      <alignment vertical="center"/>
    </xf>
    <xf numFmtId="0" fontId="20" fillId="0" borderId="6" xfId="0" applyFont="1" applyBorder="1" applyAlignment="1">
      <alignment vertical="center"/>
    </xf>
    <xf numFmtId="0" fontId="20" fillId="0" borderId="18" xfId="0" applyFont="1" applyBorder="1" applyAlignment="1">
      <alignment vertical="center"/>
    </xf>
    <xf numFmtId="0" fontId="20" fillId="0" borderId="5" xfId="0" applyFont="1" applyBorder="1" applyAlignment="1">
      <alignment vertical="center"/>
    </xf>
    <xf numFmtId="0" fontId="20" fillId="0" borderId="29" xfId="0" applyFont="1" applyBorder="1" applyAlignment="1">
      <alignment horizontal="center" vertical="center"/>
    </xf>
    <xf numFmtId="0" fontId="20" fillId="0" borderId="24" xfId="0" applyFont="1" applyBorder="1" applyAlignment="1">
      <alignment vertical="center"/>
    </xf>
    <xf numFmtId="0" fontId="20" fillId="0" borderId="9" xfId="0" applyFont="1" applyBorder="1" applyAlignment="1">
      <alignment vertical="center"/>
    </xf>
    <xf numFmtId="0" fontId="20" fillId="0" borderId="63" xfId="0" applyFont="1" applyBorder="1" applyAlignment="1">
      <alignment horizontal="center" vertical="center"/>
    </xf>
    <xf numFmtId="0" fontId="20" fillId="0" borderId="3" xfId="0" applyFont="1" applyBorder="1" applyAlignment="1">
      <alignment vertical="center"/>
    </xf>
    <xf numFmtId="0" fontId="20" fillId="0" borderId="64" xfId="0" applyFont="1" applyBorder="1" applyAlignment="1">
      <alignment vertical="center"/>
    </xf>
    <xf numFmtId="0" fontId="20" fillId="0" borderId="0" xfId="0" applyFont="1" applyAlignment="1">
      <alignment horizontal="center" vertical="center"/>
    </xf>
    <xf numFmtId="0" fontId="20" fillId="0" borderId="22"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14" fillId="0" borderId="8" xfId="0" applyFont="1" applyBorder="1"/>
    <xf numFmtId="0" fontId="14" fillId="0" borderId="9" xfId="0" applyFont="1" applyBorder="1"/>
    <xf numFmtId="0" fontId="20" fillId="0" borderId="8" xfId="0" applyFont="1" applyBorder="1" applyAlignment="1">
      <alignment vertical="center"/>
    </xf>
    <xf numFmtId="0" fontId="14" fillId="0" borderId="64" xfId="0" applyFont="1" applyBorder="1"/>
    <xf numFmtId="0" fontId="20" fillId="0" borderId="35" xfId="0" applyFont="1" applyBorder="1" applyAlignment="1">
      <alignment vertical="center"/>
    </xf>
    <xf numFmtId="0" fontId="20" fillId="0" borderId="36" xfId="0" applyFont="1" applyBorder="1" applyAlignment="1">
      <alignment vertical="center"/>
    </xf>
    <xf numFmtId="0" fontId="20" fillId="0" borderId="37" xfId="0" applyFont="1" applyBorder="1" applyAlignment="1">
      <alignment vertical="center"/>
    </xf>
    <xf numFmtId="0" fontId="20" fillId="2" borderId="0" xfId="0" applyFont="1" applyFill="1" applyBorder="1" applyAlignment="1">
      <alignment horizontal="lef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22" fillId="7"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3" fillId="2" borderId="0" xfId="0" applyFont="1" applyFill="1" applyBorder="1" applyAlignment="1">
      <alignment horizontal="left" vertical="top"/>
    </xf>
    <xf numFmtId="0" fontId="26" fillId="2" borderId="0" xfId="0" applyFont="1" applyFill="1" applyBorder="1" applyAlignment="1">
      <alignment horizontal="left" vertical="top"/>
    </xf>
    <xf numFmtId="0" fontId="22" fillId="7" borderId="31" xfId="0" applyFont="1" applyFill="1" applyBorder="1" applyAlignment="1">
      <alignment horizontal="center" vertical="center"/>
    </xf>
    <xf numFmtId="0" fontId="26" fillId="2" borderId="4" xfId="0" applyFont="1" applyFill="1" applyBorder="1" applyAlignment="1">
      <alignment horizontal="left" vertical="top" wrapText="1"/>
    </xf>
    <xf numFmtId="0" fontId="26" fillId="2" borderId="32" xfId="0" applyFont="1" applyFill="1" applyBorder="1" applyAlignment="1">
      <alignment horizontal="left" vertical="top" wrapText="1"/>
    </xf>
    <xf numFmtId="0" fontId="26" fillId="2" borderId="0" xfId="0" applyFont="1" applyFill="1" applyBorder="1" applyAlignment="1">
      <alignment horizontal="left" vertical="top" wrapText="1"/>
    </xf>
    <xf numFmtId="0" fontId="26" fillId="2" borderId="0" xfId="0" applyFont="1" applyFill="1" applyBorder="1" applyAlignment="1">
      <alignment horizontal="right" vertical="center"/>
    </xf>
    <xf numFmtId="0" fontId="26"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0" fillId="2" borderId="57"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9" xfId="0" applyFont="1" applyFill="1" applyBorder="1" applyAlignment="1">
      <alignment horizontal="center" vertical="center" wrapText="1"/>
    </xf>
    <xf numFmtId="0" fontId="20" fillId="2" borderId="65" xfId="0" applyFont="1" applyFill="1" applyBorder="1" applyAlignment="1">
      <alignment horizontal="left" vertical="center" wrapText="1"/>
    </xf>
    <xf numFmtId="0" fontId="20" fillId="2" borderId="53" xfId="0" applyFont="1" applyFill="1" applyBorder="1" applyAlignment="1">
      <alignment horizontal="left" vertical="top" wrapText="1"/>
    </xf>
    <xf numFmtId="0" fontId="20" fillId="2" borderId="53" xfId="0" applyFont="1" applyFill="1" applyBorder="1" applyAlignment="1">
      <alignment horizontal="left" vertical="center" wrapText="1"/>
    </xf>
    <xf numFmtId="0" fontId="20" fillId="2" borderId="53" xfId="0" applyFont="1" applyFill="1" applyBorder="1" applyAlignment="1">
      <alignment horizontal="center" vertical="top" wrapText="1"/>
    </xf>
    <xf numFmtId="0" fontId="20" fillId="2" borderId="54" xfId="0" applyFont="1" applyFill="1" applyBorder="1" applyAlignment="1">
      <alignment horizontal="center" vertical="top" wrapText="1"/>
    </xf>
    <xf numFmtId="0" fontId="20" fillId="2" borderId="0" xfId="0" applyFont="1" applyFill="1" applyBorder="1" applyAlignment="1">
      <alignment horizontal="left" vertical="top" wrapText="1"/>
    </xf>
    <xf numFmtId="0" fontId="22" fillId="2" borderId="62" xfId="0" applyFont="1" applyFill="1" applyBorder="1" applyAlignment="1">
      <alignment horizontal="left" vertical="center" wrapText="1"/>
    </xf>
    <xf numFmtId="0" fontId="22" fillId="2" borderId="5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14" fillId="0" borderId="66" xfId="0" applyFont="1" applyBorder="1"/>
    <xf numFmtId="0" fontId="22" fillId="2" borderId="0" xfId="0" applyFont="1" applyFill="1" applyBorder="1" applyAlignment="1">
      <alignment horizontal="left" vertical="top"/>
    </xf>
    <xf numFmtId="0" fontId="27"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25" fillId="2" borderId="0" xfId="0" applyFont="1" applyFill="1" applyBorder="1" applyAlignment="1">
      <alignment horizontal="right"/>
    </xf>
    <xf numFmtId="0" fontId="25" fillId="2" borderId="0" xfId="0" applyFont="1" applyFill="1" applyBorder="1" applyAlignment="1">
      <alignment horizontal="right" vertical="top"/>
    </xf>
    <xf numFmtId="0" fontId="3" fillId="2" borderId="0" xfId="0" applyFont="1" applyFill="1" applyBorder="1" applyAlignment="1">
      <alignment horizontal="center" vertical="top"/>
    </xf>
    <xf numFmtId="0" fontId="3" fillId="2" borderId="0" xfId="0" applyFont="1" applyFill="1" applyBorder="1" applyAlignment="1">
      <alignment horizontal="left" vertical="top" wrapText="1"/>
    </xf>
    <xf numFmtId="0" fontId="26" fillId="2" borderId="0" xfId="0" applyFont="1" applyFill="1" applyBorder="1" applyAlignment="1">
      <alignment horizontal="center" vertical="top"/>
    </xf>
    <xf numFmtId="0" fontId="26" fillId="2" borderId="5" xfId="0" applyFont="1" applyFill="1" applyBorder="1" applyAlignment="1">
      <alignment horizontal="center" vertical="top"/>
    </xf>
    <xf numFmtId="0" fontId="26" fillId="2" borderId="29" xfId="0" applyFont="1" applyFill="1" applyBorder="1" applyAlignment="1">
      <alignment horizontal="left" vertical="top" wrapText="1"/>
    </xf>
    <xf numFmtId="0" fontId="26" fillId="2" borderId="29" xfId="0" applyFont="1" applyFill="1" applyBorder="1" applyAlignment="1">
      <alignment horizontal="left" vertical="top"/>
    </xf>
    <xf numFmtId="0" fontId="26" fillId="2" borderId="6" xfId="0" applyFont="1" applyFill="1" applyBorder="1" applyAlignment="1">
      <alignment horizontal="left" vertical="top"/>
    </xf>
    <xf numFmtId="0" fontId="26" fillId="2" borderId="22" xfId="0" applyFont="1" applyFill="1" applyBorder="1" applyAlignment="1">
      <alignment horizontal="left" vertical="top" wrapText="1"/>
    </xf>
    <xf numFmtId="0" fontId="26" fillId="2" borderId="0" xfId="0" applyFont="1" applyFill="1" applyBorder="1"/>
    <xf numFmtId="0" fontId="26" fillId="2" borderId="22" xfId="0" applyFont="1" applyFill="1" applyBorder="1"/>
    <xf numFmtId="0" fontId="26" fillId="2" borderId="64" xfId="0" applyFont="1" applyFill="1" applyBorder="1" applyAlignment="1">
      <alignment horizontal="left"/>
    </xf>
    <xf numFmtId="0" fontId="26" fillId="2" borderId="22" xfId="0" applyFont="1" applyFill="1" applyBorder="1" applyAlignment="1">
      <alignment horizontal="center"/>
    </xf>
    <xf numFmtId="0" fontId="26" fillId="2" borderId="64" xfId="0" applyFont="1" applyFill="1" applyBorder="1" applyAlignment="1">
      <alignment vertical="center"/>
    </xf>
    <xf numFmtId="0" fontId="26" fillId="2" borderId="0" xfId="0" applyFont="1" applyFill="1" applyBorder="1" applyAlignment="1">
      <alignment horizontal="left"/>
    </xf>
  </cellXfs>
  <cellStyles count="1">
    <cellStyle name="標準" xfId="0" builtinId="0"/>
  </cellStyles>
  <dxfs count="6">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
      <numFmt numFmtId="0" formatCode="General"/>
      <fill>
        <patternFill patternType="none"/>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354965</xdr:colOff>
      <xdr:row>2</xdr:row>
      <xdr:rowOff>210820</xdr:rowOff>
    </xdr:from>
    <xdr:ext cx="200025" cy="437515"/>
    <xdr:sp macro="" textlink="">
      <xdr:nvSpPr>
        <xdr:cNvPr id="2" name="Shape 3"/>
        <xdr:cNvSpPr/>
      </xdr:nvSpPr>
      <xdr:spPr>
        <a:xfrm>
          <a:off x="5107940" y="639445"/>
          <a:ext cx="200025" cy="437515"/>
        </a:xfrm>
        <a:prstGeom prst="rightBrace">
          <a:avLst>
            <a:gd name="adj1" fmla="val 8333"/>
            <a:gd name="adj2" fmla="val 50000"/>
          </a:avLst>
        </a:prstGeom>
        <a:noFill/>
        <a:ln w="19050"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t/>
          </a:r>
          <a:endParaRPr sz="1100"/>
        </a:p>
      </xdr:txBody>
    </xdr:sp>
    <xdr:clientData fLocksWithSheet="0"/>
  </xdr:oneCellAnchor>
  <xdr:oneCellAnchor>
    <xdr:from xmlns:xdr="http://schemas.openxmlformats.org/drawingml/2006/spreadsheetDrawing">
      <xdr:col>0</xdr:col>
      <xdr:colOff>180975</xdr:colOff>
      <xdr:row>67</xdr:row>
      <xdr:rowOff>199390</xdr:rowOff>
    </xdr:from>
    <xdr:ext cx="11068050" cy="2009775"/>
    <xdr:sp macro="" textlink="">
      <xdr:nvSpPr>
        <xdr:cNvPr id="3" name="Shape 4"/>
        <xdr:cNvSpPr/>
      </xdr:nvSpPr>
      <xdr:spPr>
        <a:xfrm>
          <a:off x="180975" y="17344390"/>
          <a:ext cx="11068050" cy="2009775"/>
        </a:xfrm>
        <a:prstGeom prst="rect">
          <a:avLst/>
        </a:prstGeom>
        <a:solidFill>
          <a:schemeClr val="lt1"/>
        </a:solidFill>
        <a:ln w="25400" cap="flat" cmpd="sng">
          <a:solidFill>
            <a:srgbClr val="395E89"/>
          </a:solidFill>
          <a:prstDash val="solid"/>
          <a:round/>
          <a:headEnd type="none" w="sm" len="sm"/>
          <a:tailEnd type="none" w="sm" len="sm"/>
        </a:ln>
      </xdr:spPr>
      <xdr:txBody>
        <a:bodyPr vertOverflow="overflow" horzOverflow="overflow" wrap="square" lIns="91425" tIns="45700" rIns="91425" bIns="45700" anchor="t" anchorCtr="0"/>
        <a:lstStyle/>
        <a:p>
          <a:pPr marL="0" lvl="0" indent="0" algn="l" rtl="0">
            <a:spcBef>
              <a:spcPts val="0"/>
            </a:spcBef>
            <a:spcAft>
              <a:spcPts val="0"/>
            </a:spcAft>
          </a:pPr>
          <a:r>
            <a:rPr lang="en-US" sz="1100">
              <a:solidFill>
                <a:srgbClr val="000000"/>
              </a:solidFill>
              <a:latin typeface="Calibri"/>
              <a:ea typeface="Calibri"/>
              <a:sym typeface="Calibri"/>
              <a:cs typeface="Calibri"/>
            </a:rPr>
            <a:t>【留意事項】</a:t>
          </a:r>
          <a:endParaRPr sz="1400"/>
        </a:p>
        <a:p>
          <a:pPr marL="0" lvl="0" indent="0" algn="l" rtl="0">
            <a:spcBef>
              <a:spcPts val="0"/>
            </a:spcBef>
            <a:spcAft>
              <a:spcPts val="0"/>
            </a:spcAft>
          </a:pPr>
          <a:r>
            <a:rPr lang="en-US" sz="1100">
              <a:solidFill>
                <a:srgbClr val="000000"/>
              </a:solidFill>
              <a:latin typeface="Calibri"/>
              <a:ea typeface="Calibri"/>
              <a:sym typeface="Calibri"/>
              <a:cs typeface="Calibri"/>
            </a:rPr>
            <a:t>・初期設定では、誤入力防止のため「従業者の勤務の体制及び勤務形態一覧表」のシートに保護がかかっていますので、行の追加・削除等を行う場合は「シートの保護」を解除してください。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　（「校閲」⇒「シート保護の解除」をクリック。PWは設定していません。再度、シートを保護する場合は、「シートの保護」⇒「OK」をクリック。）</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・従業者の入力行が足りない場合は、適宜、行を追加してください。その際、計算式及びプルダウンの設定に支障をきたさないよう留意してください。</a:t>
          </a:r>
          <a:endParaRPr sz="1100">
            <a:solidFill>
              <a:srgbClr val="000000"/>
            </a:solidFill>
          </a:endParaRPr>
        </a:p>
        <a:p>
          <a:pPr marL="0" lvl="0" indent="0" algn="l" rtl="0">
            <a:spcBef>
              <a:spcPts val="0"/>
            </a:spcBef>
            <a:spcAft>
              <a:spcPts val="0"/>
            </a:spcAft>
          </a:pPr>
          <a:r>
            <a:rPr lang="en-US" sz="1100">
              <a:solidFill>
                <a:srgbClr val="000000"/>
              </a:solidFill>
              <a:latin typeface="Calibri"/>
              <a:ea typeface="Calibri"/>
              <a:sym typeface="Calibri"/>
              <a:cs typeface="Calibri"/>
            </a:rPr>
            <a:t>・「従業者の勤務の体制及び勤務形態一覧表」（参考様式）には計算式を設定していますが、入力の補助を目的とするものですので、結果については作成者の責任にてご確認ください。</a:t>
          </a:r>
          <a:endParaRPr sz="1100">
            <a:solidFill>
              <a:srgbClr val="000000"/>
            </a:solidFill>
            <a:latin typeface="Calibri"/>
            <a:ea typeface="Calibri"/>
            <a:sym typeface="Calibri"/>
            <a:cs typeface="Calibri"/>
          </a:endParaRPr>
        </a:p>
        <a:p>
          <a:pPr marL="0" lvl="0" indent="0" algn="l" rtl="0">
            <a:spcBef>
              <a:spcPts val="0"/>
            </a:spcBef>
            <a:spcAft>
              <a:spcPts val="0"/>
            </a:spcAft>
          </a:pPr>
          <a:r>
            <a:rPr lang="en-US" sz="1100">
              <a:solidFill>
                <a:srgbClr val="000000"/>
              </a:solidFill>
              <a:latin typeface="Calibri"/>
              <a:ea typeface="Calibri"/>
              <a:sym typeface="Calibri"/>
              <a:cs typeface="Calibri"/>
            </a:rPr>
            <a:t>・必要項目を満たしていれば、各事業所で使用するシフト表等をもって代替書類として差し支えありません。</a:t>
          </a:r>
          <a:endParaRPr sz="1400"/>
        </a:p>
      </xdr:txBody>
    </xdr:sp>
    <xdr:clientData fLocksWithSheet="0"/>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tabSelected="1" view="pageBreakPreview" zoomScale="85" zoomScaleSheetLayoutView="85" workbookViewId="0">
      <selection activeCell="N13" sqref="N13"/>
    </sheetView>
  </sheetViews>
  <sheetFormatPr defaultColWidth="14.4296875" defaultRowHeight="15" customHeight="1"/>
  <cols>
    <col min="1" max="1" width="1.4296875" customWidth="1"/>
    <col min="2" max="2" width="4.4296875" customWidth="1"/>
    <col min="3" max="3" width="33.7109375" customWidth="1"/>
    <col min="4" max="4" width="11.85546875" customWidth="1"/>
    <col min="5" max="5" width="4.42578125" customWidth="1"/>
    <col min="6" max="6" width="9.56640625" customWidth="1"/>
    <col min="7" max="7" width="3.4296875" customWidth="1"/>
    <col min="8" max="8" width="13.5703125" customWidth="1"/>
    <col min="9" max="9" width="19.140625" customWidth="1"/>
    <col min="10" max="26" width="7" customWidth="1"/>
  </cols>
  <sheetData>
    <row r="1" spans="1:26" ht="22.5" customHeight="1">
      <c r="A1" s="1"/>
      <c r="B1" s="3" t="s">
        <v>0</v>
      </c>
      <c r="C1" s="11"/>
      <c r="D1" s="11"/>
      <c r="E1" s="1"/>
      <c r="F1" s="1"/>
      <c r="G1" s="1"/>
      <c r="H1" s="1"/>
      <c r="I1" s="1"/>
      <c r="J1" s="2"/>
      <c r="K1" s="2"/>
      <c r="L1" s="2"/>
      <c r="M1" s="2"/>
      <c r="N1" s="2"/>
      <c r="O1" s="2"/>
      <c r="P1" s="2"/>
      <c r="Q1" s="2"/>
      <c r="R1" s="2"/>
      <c r="S1" s="2"/>
      <c r="T1" s="2"/>
      <c r="U1" s="2"/>
      <c r="V1" s="2"/>
      <c r="W1" s="2"/>
      <c r="X1" s="2"/>
      <c r="Y1" s="2"/>
      <c r="Z1" s="2"/>
    </row>
    <row r="2" spans="1:26" ht="22.5" customHeight="1">
      <c r="A2" s="1"/>
      <c r="B2" s="3" t="s">
        <v>10</v>
      </c>
      <c r="C2" s="11"/>
      <c r="D2" s="11"/>
      <c r="E2" s="1"/>
      <c r="F2" s="1"/>
      <c r="G2" s="1"/>
      <c r="H2" s="1"/>
      <c r="I2" s="1"/>
      <c r="J2" s="2"/>
      <c r="K2" s="2"/>
      <c r="L2" s="2"/>
      <c r="M2" s="2"/>
      <c r="N2" s="2"/>
      <c r="O2" s="2"/>
      <c r="P2" s="2"/>
      <c r="Q2" s="2"/>
      <c r="R2" s="2"/>
      <c r="S2" s="2"/>
      <c r="T2" s="2"/>
      <c r="U2" s="2"/>
      <c r="V2" s="2"/>
      <c r="W2" s="2"/>
      <c r="X2" s="2"/>
      <c r="Y2" s="2"/>
      <c r="Z2" s="2"/>
    </row>
    <row r="3" spans="1:26" ht="14.25" customHeight="1">
      <c r="A3" s="1"/>
      <c r="B3" s="1"/>
      <c r="C3" s="11"/>
      <c r="D3" s="11"/>
      <c r="E3" s="1"/>
      <c r="F3" s="1"/>
      <c r="G3" s="1"/>
      <c r="H3" s="1"/>
      <c r="I3" s="1"/>
      <c r="J3" s="2"/>
      <c r="K3" s="2"/>
      <c r="L3" s="2"/>
      <c r="M3" s="2"/>
      <c r="N3" s="2"/>
      <c r="O3" s="2"/>
      <c r="P3" s="2"/>
      <c r="Q3" s="2"/>
      <c r="R3" s="2"/>
      <c r="S3" s="2"/>
      <c r="T3" s="2"/>
      <c r="U3" s="2"/>
      <c r="V3" s="2"/>
      <c r="W3" s="2"/>
      <c r="X3" s="2"/>
      <c r="Y3" s="2"/>
      <c r="Z3" s="2"/>
    </row>
    <row r="4" spans="1:26" ht="14.25" customHeight="1">
      <c r="A4" s="1"/>
      <c r="B4" s="1" t="s">
        <v>15</v>
      </c>
      <c r="C4" s="11"/>
      <c r="D4" s="11"/>
      <c r="E4" s="1"/>
      <c r="F4" s="1"/>
      <c r="G4" s="1"/>
      <c r="H4" s="1"/>
      <c r="I4" s="1"/>
      <c r="J4" s="2"/>
      <c r="K4" s="2"/>
      <c r="L4" s="2"/>
      <c r="M4" s="2"/>
      <c r="N4" s="2"/>
      <c r="O4" s="2"/>
      <c r="P4" s="2"/>
      <c r="Q4" s="2"/>
      <c r="R4" s="2"/>
      <c r="S4" s="2"/>
      <c r="T4" s="2"/>
      <c r="U4" s="2"/>
      <c r="V4" s="2"/>
      <c r="W4" s="2"/>
      <c r="X4" s="2"/>
      <c r="Y4" s="2"/>
      <c r="Z4" s="2"/>
    </row>
    <row r="5" spans="1:26" ht="14.25" customHeight="1">
      <c r="A5" s="1"/>
      <c r="B5" s="1"/>
      <c r="C5" s="11"/>
      <c r="D5" s="11"/>
      <c r="E5" s="1"/>
      <c r="F5" s="1"/>
      <c r="G5" s="1"/>
      <c r="H5" s="1"/>
      <c r="I5" s="1"/>
      <c r="J5" s="2"/>
      <c r="K5" s="2"/>
      <c r="L5" s="2"/>
      <c r="M5" s="2"/>
      <c r="N5" s="2"/>
      <c r="O5" s="2"/>
      <c r="P5" s="2"/>
      <c r="Q5" s="2"/>
      <c r="R5" s="2"/>
      <c r="S5" s="2"/>
      <c r="T5" s="2"/>
      <c r="U5" s="2"/>
      <c r="V5" s="2"/>
      <c r="W5" s="2"/>
      <c r="X5" s="2"/>
      <c r="Y5" s="2"/>
      <c r="Z5" s="2"/>
    </row>
    <row r="6" spans="1:26" ht="27" customHeight="1">
      <c r="A6" s="1"/>
      <c r="B6" s="4"/>
      <c r="C6" s="7" t="s">
        <v>22</v>
      </c>
      <c r="D6" s="7" t="s">
        <v>1</v>
      </c>
      <c r="E6" s="19" t="s">
        <v>48</v>
      </c>
      <c r="F6" s="24"/>
      <c r="G6" s="19" t="s">
        <v>56</v>
      </c>
      <c r="H6" s="24"/>
      <c r="I6" s="7" t="s">
        <v>59</v>
      </c>
      <c r="J6" s="2"/>
      <c r="K6" s="2"/>
      <c r="L6" s="2"/>
      <c r="M6" s="2"/>
      <c r="N6" s="2"/>
      <c r="O6" s="2"/>
      <c r="P6" s="2"/>
      <c r="Q6" s="2"/>
      <c r="R6" s="2"/>
      <c r="S6" s="2"/>
      <c r="T6" s="2"/>
      <c r="U6" s="2"/>
      <c r="V6" s="2"/>
      <c r="W6" s="2"/>
      <c r="X6" s="2"/>
      <c r="Y6" s="2"/>
      <c r="Z6" s="2"/>
    </row>
    <row r="7" spans="1:26" ht="19.5" customHeight="1">
      <c r="A7" s="1"/>
      <c r="B7" s="5">
        <v>1</v>
      </c>
      <c r="C7" s="12" t="s">
        <v>12</v>
      </c>
      <c r="D7" s="5"/>
      <c r="E7" s="20"/>
      <c r="F7" s="25" t="s">
        <v>53</v>
      </c>
      <c r="G7" s="20" t="s">
        <v>57</v>
      </c>
      <c r="H7" s="33" t="s">
        <v>53</v>
      </c>
      <c r="I7" s="36"/>
      <c r="J7" s="2"/>
      <c r="K7" s="2"/>
      <c r="L7" s="2"/>
      <c r="M7" s="2"/>
      <c r="N7" s="2"/>
      <c r="O7" s="2"/>
      <c r="P7" s="2"/>
      <c r="Q7" s="2"/>
      <c r="R7" s="2"/>
      <c r="S7" s="2"/>
      <c r="T7" s="2"/>
      <c r="U7" s="2"/>
      <c r="V7" s="2"/>
      <c r="W7" s="2"/>
      <c r="X7" s="2"/>
      <c r="Y7" s="2"/>
      <c r="Z7" s="2"/>
    </row>
    <row r="8" spans="1:26" ht="19.5" customHeight="1">
      <c r="A8" s="1"/>
      <c r="B8" s="6"/>
      <c r="C8" s="6"/>
      <c r="D8" s="6"/>
      <c r="E8" s="21"/>
      <c r="F8" s="26"/>
      <c r="G8" s="29" t="s">
        <v>57</v>
      </c>
      <c r="H8" s="34" t="s">
        <v>58</v>
      </c>
      <c r="I8" s="6"/>
      <c r="J8" s="2"/>
      <c r="K8" s="2"/>
      <c r="L8" s="2"/>
      <c r="M8" s="2"/>
      <c r="N8" s="2"/>
      <c r="O8" s="2"/>
      <c r="P8" s="2"/>
      <c r="Q8" s="2"/>
      <c r="R8" s="2"/>
      <c r="S8" s="2"/>
      <c r="T8" s="2"/>
      <c r="U8" s="2"/>
      <c r="V8" s="2"/>
      <c r="W8" s="2"/>
      <c r="X8" s="2"/>
      <c r="Y8" s="2"/>
      <c r="Z8" s="2"/>
    </row>
    <row r="9" spans="1:26" ht="19.5" customHeight="1">
      <c r="A9" s="1"/>
      <c r="B9" s="5">
        <v>2</v>
      </c>
      <c r="C9" s="12" t="s">
        <v>3</v>
      </c>
      <c r="D9" s="5" t="s">
        <v>42</v>
      </c>
      <c r="E9" s="20"/>
      <c r="F9" s="25" t="s">
        <v>53</v>
      </c>
      <c r="G9" s="20" t="s">
        <v>57</v>
      </c>
      <c r="H9" s="33" t="s">
        <v>53</v>
      </c>
      <c r="I9" s="36"/>
      <c r="J9" s="2"/>
      <c r="K9" s="2"/>
      <c r="L9" s="2"/>
      <c r="M9" s="2"/>
      <c r="N9" s="2"/>
      <c r="O9" s="2"/>
      <c r="P9" s="2"/>
      <c r="Q9" s="2"/>
      <c r="R9" s="2"/>
      <c r="S9" s="2"/>
      <c r="T9" s="2"/>
      <c r="U9" s="2"/>
      <c r="V9" s="2"/>
      <c r="W9" s="2"/>
      <c r="X9" s="2"/>
      <c r="Y9" s="2"/>
      <c r="Z9" s="2"/>
    </row>
    <row r="10" spans="1:26" ht="19.5" customHeight="1">
      <c r="A10" s="1"/>
      <c r="B10" s="6"/>
      <c r="C10" s="6"/>
      <c r="D10" s="6"/>
      <c r="E10" s="21"/>
      <c r="F10" s="26"/>
      <c r="G10" s="29" t="s">
        <v>57</v>
      </c>
      <c r="H10" s="34" t="s">
        <v>58</v>
      </c>
      <c r="I10" s="6"/>
      <c r="J10" s="2"/>
      <c r="K10" s="2"/>
      <c r="L10" s="2"/>
      <c r="M10" s="2"/>
      <c r="N10" s="2"/>
      <c r="O10" s="2"/>
      <c r="P10" s="2"/>
      <c r="Q10" s="2"/>
      <c r="R10" s="2"/>
      <c r="S10" s="2"/>
      <c r="T10" s="2"/>
      <c r="U10" s="2"/>
      <c r="V10" s="2"/>
      <c r="W10" s="2"/>
      <c r="X10" s="2"/>
      <c r="Y10" s="2"/>
      <c r="Z10" s="2"/>
    </row>
    <row r="11" spans="1:26" ht="19.5" customHeight="1">
      <c r="A11" s="1"/>
      <c r="B11" s="5">
        <v>3</v>
      </c>
      <c r="C11" s="12" t="s">
        <v>23</v>
      </c>
      <c r="D11" s="5"/>
      <c r="E11" s="20"/>
      <c r="F11" s="25" t="s">
        <v>53</v>
      </c>
      <c r="G11" s="20" t="s">
        <v>57</v>
      </c>
      <c r="H11" s="33" t="s">
        <v>53</v>
      </c>
      <c r="I11" s="36"/>
      <c r="J11" s="2"/>
      <c r="K11" s="2"/>
      <c r="L11" s="2"/>
      <c r="M11" s="2"/>
      <c r="N11" s="2"/>
      <c r="O11" s="2"/>
      <c r="P11" s="2"/>
      <c r="Q11" s="2"/>
      <c r="R11" s="2"/>
      <c r="S11" s="2"/>
      <c r="T11" s="2"/>
      <c r="U11" s="2"/>
      <c r="V11" s="2"/>
      <c r="W11" s="2"/>
      <c r="X11" s="2"/>
      <c r="Y11" s="2"/>
      <c r="Z11" s="2"/>
    </row>
    <row r="12" spans="1:26" ht="19.5" customHeight="1">
      <c r="A12" s="1"/>
      <c r="B12" s="6"/>
      <c r="C12" s="6"/>
      <c r="D12" s="6"/>
      <c r="E12" s="21"/>
      <c r="F12" s="26"/>
      <c r="G12" s="29" t="s">
        <v>57</v>
      </c>
      <c r="H12" s="34" t="s">
        <v>58</v>
      </c>
      <c r="I12" s="6"/>
      <c r="J12" s="2"/>
      <c r="K12" s="2"/>
      <c r="L12" s="2"/>
      <c r="M12" s="2"/>
      <c r="N12" s="2"/>
      <c r="O12" s="2"/>
      <c r="P12" s="2"/>
      <c r="Q12" s="2"/>
      <c r="R12" s="2"/>
      <c r="S12" s="2"/>
      <c r="T12" s="2"/>
      <c r="U12" s="2"/>
      <c r="V12" s="2"/>
      <c r="W12" s="2"/>
      <c r="X12" s="2"/>
      <c r="Y12" s="2"/>
      <c r="Z12" s="2"/>
    </row>
    <row r="13" spans="1:26" ht="19.5" customHeight="1">
      <c r="A13" s="1"/>
      <c r="B13" s="5">
        <v>4</v>
      </c>
      <c r="C13" s="12" t="s">
        <v>26</v>
      </c>
      <c r="D13" s="5" t="s">
        <v>40</v>
      </c>
      <c r="E13" s="20"/>
      <c r="F13" s="25" t="s">
        <v>53</v>
      </c>
      <c r="G13" s="20" t="s">
        <v>57</v>
      </c>
      <c r="H13" s="33" t="s">
        <v>53</v>
      </c>
      <c r="I13" s="36"/>
      <c r="J13" s="2"/>
      <c r="K13" s="2"/>
      <c r="L13" s="2"/>
      <c r="M13" s="2"/>
      <c r="N13" s="2"/>
      <c r="O13" s="2"/>
      <c r="P13" s="2"/>
      <c r="Q13" s="2"/>
      <c r="R13" s="2"/>
      <c r="S13" s="2"/>
      <c r="T13" s="2"/>
      <c r="U13" s="2"/>
      <c r="V13" s="2"/>
      <c r="W13" s="2"/>
      <c r="X13" s="2"/>
      <c r="Y13" s="2"/>
      <c r="Z13" s="2"/>
    </row>
    <row r="14" spans="1:26" ht="19.5" customHeight="1">
      <c r="A14" s="1"/>
      <c r="B14" s="6"/>
      <c r="C14" s="6"/>
      <c r="D14" s="6"/>
      <c r="E14" s="21"/>
      <c r="F14" s="26"/>
      <c r="G14" s="29" t="s">
        <v>57</v>
      </c>
      <c r="H14" s="34" t="s">
        <v>58</v>
      </c>
      <c r="I14" s="6"/>
      <c r="J14" s="2"/>
      <c r="K14" s="2"/>
      <c r="L14" s="2"/>
      <c r="M14" s="2"/>
      <c r="N14" s="2"/>
      <c r="O14" s="2"/>
      <c r="P14" s="2"/>
      <c r="Q14" s="2"/>
      <c r="R14" s="2"/>
      <c r="S14" s="2"/>
      <c r="T14" s="2"/>
      <c r="U14" s="2"/>
      <c r="V14" s="2"/>
      <c r="W14" s="2"/>
      <c r="X14" s="2"/>
      <c r="Y14" s="2"/>
      <c r="Z14" s="2"/>
    </row>
    <row r="15" spans="1:26" ht="19.5" customHeight="1">
      <c r="A15" s="1"/>
      <c r="B15" s="5">
        <v>5</v>
      </c>
      <c r="C15" s="12" t="s">
        <v>27</v>
      </c>
      <c r="D15" s="5"/>
      <c r="E15" s="20"/>
      <c r="F15" s="25" t="s">
        <v>53</v>
      </c>
      <c r="G15" s="20" t="s">
        <v>57</v>
      </c>
      <c r="H15" s="33" t="s">
        <v>53</v>
      </c>
      <c r="I15" s="36"/>
      <c r="J15" s="2"/>
      <c r="K15" s="2"/>
      <c r="L15" s="2"/>
      <c r="M15" s="2"/>
      <c r="N15" s="2"/>
      <c r="O15" s="2"/>
      <c r="P15" s="2"/>
      <c r="Q15" s="2"/>
      <c r="R15" s="2"/>
      <c r="S15" s="2"/>
      <c r="T15" s="2"/>
      <c r="U15" s="2"/>
      <c r="V15" s="2"/>
      <c r="W15" s="2"/>
      <c r="X15" s="2"/>
      <c r="Y15" s="2"/>
      <c r="Z15" s="2"/>
    </row>
    <row r="16" spans="1:26" ht="19.5" customHeight="1">
      <c r="A16" s="1"/>
      <c r="B16" s="6"/>
      <c r="C16" s="6"/>
      <c r="D16" s="6"/>
      <c r="E16" s="21"/>
      <c r="F16" s="26"/>
      <c r="G16" s="29" t="s">
        <v>57</v>
      </c>
      <c r="H16" s="34" t="s">
        <v>58</v>
      </c>
      <c r="I16" s="6"/>
      <c r="J16" s="2"/>
      <c r="K16" s="2"/>
      <c r="L16" s="2"/>
      <c r="M16" s="2"/>
      <c r="N16" s="2"/>
      <c r="O16" s="2"/>
      <c r="P16" s="2"/>
      <c r="Q16" s="2"/>
      <c r="R16" s="2"/>
      <c r="S16" s="2"/>
      <c r="T16" s="2"/>
      <c r="U16" s="2"/>
      <c r="V16" s="2"/>
      <c r="W16" s="2"/>
      <c r="X16" s="2"/>
      <c r="Y16" s="2"/>
      <c r="Z16" s="2"/>
    </row>
    <row r="17" spans="1:26" ht="19.5" customHeight="1">
      <c r="A17" s="1"/>
      <c r="B17" s="5">
        <v>6</v>
      </c>
      <c r="C17" s="12" t="s">
        <v>31</v>
      </c>
      <c r="D17" s="5" t="s">
        <v>32</v>
      </c>
      <c r="E17" s="20"/>
      <c r="F17" s="25" t="s">
        <v>53</v>
      </c>
      <c r="G17" s="20" t="s">
        <v>57</v>
      </c>
      <c r="H17" s="33" t="s">
        <v>53</v>
      </c>
      <c r="I17" s="36"/>
      <c r="J17" s="2"/>
      <c r="K17" s="2"/>
      <c r="L17" s="2"/>
      <c r="M17" s="2"/>
      <c r="N17" s="2"/>
      <c r="O17" s="2"/>
      <c r="P17" s="2"/>
      <c r="Q17" s="2"/>
      <c r="R17" s="2"/>
      <c r="S17" s="2"/>
      <c r="T17" s="2"/>
      <c r="U17" s="2"/>
      <c r="V17" s="2"/>
      <c r="W17" s="2"/>
      <c r="X17" s="2"/>
      <c r="Y17" s="2"/>
      <c r="Z17" s="2"/>
    </row>
    <row r="18" spans="1:26" ht="19.5" customHeight="1">
      <c r="A18" s="1"/>
      <c r="B18" s="6"/>
      <c r="C18" s="6"/>
      <c r="D18" s="6"/>
      <c r="E18" s="21"/>
      <c r="F18" s="26"/>
      <c r="G18" s="29" t="s">
        <v>57</v>
      </c>
      <c r="H18" s="34" t="s">
        <v>58</v>
      </c>
      <c r="I18" s="6"/>
      <c r="J18" s="2"/>
      <c r="K18" s="2"/>
      <c r="L18" s="2"/>
      <c r="M18" s="2"/>
      <c r="N18" s="2"/>
      <c r="O18" s="2"/>
      <c r="P18" s="2"/>
      <c r="Q18" s="2"/>
      <c r="R18" s="2"/>
      <c r="S18" s="2"/>
      <c r="T18" s="2"/>
      <c r="U18" s="2"/>
      <c r="V18" s="2"/>
      <c r="W18" s="2"/>
      <c r="X18" s="2"/>
      <c r="Y18" s="2"/>
      <c r="Z18" s="2"/>
    </row>
    <row r="19" spans="1:26" ht="39.75" customHeight="1">
      <c r="A19" s="1"/>
      <c r="B19" s="7">
        <v>7</v>
      </c>
      <c r="C19" s="13" t="s">
        <v>33</v>
      </c>
      <c r="D19" s="18" t="s">
        <v>47</v>
      </c>
      <c r="E19" s="22"/>
      <c r="F19" s="27" t="s">
        <v>53</v>
      </c>
      <c r="G19" s="22" t="s">
        <v>57</v>
      </c>
      <c r="H19" s="27" t="s">
        <v>53</v>
      </c>
      <c r="I19" s="4"/>
      <c r="J19" s="2"/>
      <c r="K19" s="2"/>
      <c r="L19" s="2"/>
      <c r="M19" s="2"/>
      <c r="N19" s="2"/>
      <c r="O19" s="2"/>
      <c r="P19" s="2"/>
      <c r="Q19" s="2"/>
      <c r="R19" s="2"/>
      <c r="S19" s="2"/>
      <c r="T19" s="2"/>
      <c r="U19" s="2"/>
      <c r="V19" s="2"/>
      <c r="W19" s="2"/>
      <c r="X19" s="2"/>
      <c r="Y19" s="2"/>
      <c r="Z19" s="2"/>
    </row>
    <row r="20" spans="1:26" ht="14.25" customHeight="1">
      <c r="A20" s="1"/>
      <c r="B20" s="8"/>
      <c r="C20" s="8"/>
      <c r="D20" s="8"/>
      <c r="E20" s="9"/>
      <c r="F20" s="28"/>
      <c r="G20" s="9"/>
      <c r="H20" s="28"/>
      <c r="I20" s="8"/>
      <c r="J20" s="2"/>
      <c r="K20" s="2"/>
      <c r="L20" s="2"/>
      <c r="M20" s="2"/>
      <c r="N20" s="2"/>
      <c r="O20" s="2"/>
      <c r="P20" s="2"/>
      <c r="Q20" s="2"/>
      <c r="R20" s="2"/>
      <c r="S20" s="2"/>
      <c r="T20" s="2"/>
      <c r="U20" s="2"/>
      <c r="V20" s="2"/>
      <c r="W20" s="2"/>
      <c r="X20" s="2"/>
      <c r="Y20" s="2"/>
      <c r="Z20" s="2"/>
    </row>
    <row r="21" spans="1:26" ht="14.25" customHeight="1">
      <c r="A21" s="1"/>
      <c r="B21" s="8"/>
      <c r="C21" s="8"/>
      <c r="D21" s="8"/>
      <c r="E21" s="9"/>
      <c r="F21" s="28"/>
      <c r="G21" s="9"/>
      <c r="H21" s="28"/>
      <c r="I21" s="8"/>
      <c r="J21" s="2"/>
      <c r="K21" s="2"/>
      <c r="L21" s="2"/>
      <c r="M21" s="2"/>
      <c r="N21" s="2"/>
      <c r="O21" s="2"/>
      <c r="P21" s="2"/>
      <c r="Q21" s="2"/>
      <c r="R21" s="2"/>
      <c r="S21" s="2"/>
      <c r="T21" s="2"/>
      <c r="U21" s="2"/>
      <c r="V21" s="2"/>
      <c r="W21" s="2"/>
      <c r="X21" s="2"/>
      <c r="Y21" s="2"/>
      <c r="Z21" s="2"/>
    </row>
    <row r="22" spans="1:26" ht="14.25" customHeight="1">
      <c r="A22" s="1"/>
      <c r="B22" s="9" t="s">
        <v>16</v>
      </c>
      <c r="C22" s="8" t="s">
        <v>37</v>
      </c>
      <c r="D22" s="8"/>
      <c r="E22" s="9"/>
      <c r="F22" s="28"/>
      <c r="G22" s="9"/>
      <c r="H22" s="28"/>
      <c r="I22" s="8"/>
      <c r="J22" s="2"/>
      <c r="K22" s="2"/>
      <c r="L22" s="2"/>
      <c r="M22" s="2"/>
      <c r="N22" s="2"/>
      <c r="O22" s="2"/>
      <c r="P22" s="2"/>
      <c r="Q22" s="2"/>
      <c r="R22" s="2"/>
      <c r="S22" s="2"/>
      <c r="T22" s="2"/>
      <c r="U22" s="2"/>
      <c r="V22" s="2"/>
      <c r="W22" s="2"/>
      <c r="X22" s="2"/>
      <c r="Y22" s="2"/>
      <c r="Z22" s="2"/>
    </row>
    <row r="23" spans="1:26" ht="6" customHeight="1">
      <c r="A23" s="1"/>
      <c r="B23" s="9"/>
      <c r="C23" s="8"/>
      <c r="D23" s="8"/>
      <c r="E23" s="9"/>
      <c r="F23" s="28"/>
      <c r="G23" s="9"/>
      <c r="H23" s="28"/>
      <c r="I23" s="8"/>
      <c r="J23" s="2"/>
      <c r="K23" s="2"/>
      <c r="L23" s="2"/>
      <c r="M23" s="2"/>
      <c r="N23" s="2"/>
      <c r="O23" s="2"/>
      <c r="P23" s="2"/>
      <c r="Q23" s="2"/>
      <c r="R23" s="2"/>
      <c r="S23" s="2"/>
      <c r="T23" s="2"/>
      <c r="U23" s="2"/>
      <c r="V23" s="2"/>
      <c r="W23" s="2"/>
      <c r="X23" s="2"/>
      <c r="Y23" s="2"/>
      <c r="Z23" s="2"/>
    </row>
    <row r="24" spans="1:26" ht="14.25" customHeight="1">
      <c r="A24" s="1"/>
      <c r="B24" s="9" t="s">
        <v>20</v>
      </c>
      <c r="C24" s="14" t="s">
        <v>41</v>
      </c>
      <c r="D24" s="15"/>
      <c r="E24" s="15"/>
      <c r="F24" s="15"/>
      <c r="G24" s="15"/>
      <c r="H24" s="15"/>
      <c r="I24" s="15"/>
      <c r="J24" s="2"/>
      <c r="K24" s="2"/>
      <c r="L24" s="2"/>
      <c r="M24" s="2"/>
      <c r="N24" s="2"/>
      <c r="O24" s="2"/>
      <c r="P24" s="2"/>
      <c r="Q24" s="2"/>
      <c r="R24" s="2"/>
      <c r="S24" s="2"/>
      <c r="T24" s="2"/>
      <c r="U24" s="2"/>
      <c r="V24" s="2"/>
      <c r="W24" s="2"/>
      <c r="X24" s="2"/>
      <c r="Y24" s="2"/>
      <c r="Z24" s="2"/>
    </row>
    <row r="25" spans="1:26" ht="27" customHeight="1">
      <c r="A25" s="1"/>
      <c r="B25" s="9"/>
      <c r="C25" s="15"/>
      <c r="D25" s="15"/>
      <c r="E25" s="15"/>
      <c r="F25" s="15"/>
      <c r="G25" s="15"/>
      <c r="H25" s="15"/>
      <c r="I25" s="15"/>
      <c r="J25" s="2"/>
      <c r="K25" s="2"/>
      <c r="L25" s="2"/>
      <c r="M25" s="2"/>
      <c r="N25" s="2"/>
      <c r="O25" s="2"/>
      <c r="P25" s="2"/>
      <c r="Q25" s="2"/>
      <c r="R25" s="2"/>
      <c r="S25" s="2"/>
      <c r="T25" s="2"/>
      <c r="U25" s="2"/>
      <c r="V25" s="2"/>
      <c r="W25" s="2"/>
      <c r="X25" s="2"/>
      <c r="Y25" s="2"/>
      <c r="Z25" s="2"/>
    </row>
    <row r="26" spans="1:26" ht="6" customHeight="1">
      <c r="A26" s="1"/>
      <c r="B26" s="9"/>
      <c r="C26" s="8"/>
      <c r="D26" s="8"/>
      <c r="E26" s="9"/>
      <c r="F26" s="28"/>
      <c r="G26" s="9"/>
      <c r="H26" s="28"/>
      <c r="I26" s="8"/>
      <c r="J26" s="2"/>
      <c r="K26" s="2"/>
      <c r="L26" s="2"/>
      <c r="M26" s="2"/>
      <c r="N26" s="2"/>
      <c r="O26" s="2"/>
      <c r="P26" s="2"/>
      <c r="Q26" s="2"/>
      <c r="R26" s="2"/>
      <c r="S26" s="2"/>
      <c r="T26" s="2"/>
      <c r="U26" s="2"/>
      <c r="V26" s="2"/>
      <c r="W26" s="2"/>
      <c r="X26" s="2"/>
      <c r="Y26" s="2"/>
      <c r="Z26" s="2"/>
    </row>
    <row r="27" spans="1:26" ht="115.5" customHeight="1">
      <c r="A27" s="1"/>
      <c r="B27" s="10" t="s">
        <v>8</v>
      </c>
      <c r="C27" s="16" t="s">
        <v>34</v>
      </c>
      <c r="D27" s="15"/>
      <c r="E27" s="15"/>
      <c r="F27" s="15"/>
      <c r="G27" s="15"/>
      <c r="H27" s="15"/>
      <c r="I27" s="15"/>
      <c r="J27" s="2"/>
      <c r="K27" s="2"/>
      <c r="L27" s="2"/>
      <c r="M27" s="2"/>
      <c r="N27" s="2"/>
      <c r="O27" s="2"/>
      <c r="P27" s="2"/>
      <c r="Q27" s="2"/>
      <c r="R27" s="2"/>
      <c r="S27" s="2"/>
      <c r="T27" s="2"/>
      <c r="U27" s="2"/>
      <c r="V27" s="2"/>
      <c r="W27" s="2"/>
      <c r="X27" s="2"/>
      <c r="Y27" s="2"/>
      <c r="Z27" s="2"/>
    </row>
    <row r="28" spans="1:26" ht="14.25" customHeight="1">
      <c r="A28" s="1"/>
      <c r="B28" s="9"/>
      <c r="C28" s="8"/>
      <c r="D28" s="8"/>
      <c r="E28" s="9"/>
      <c r="F28" s="28"/>
      <c r="G28" s="9"/>
      <c r="H28" s="28"/>
      <c r="I28" s="8"/>
      <c r="J28" s="2"/>
      <c r="K28" s="2"/>
      <c r="L28" s="2"/>
      <c r="M28" s="2"/>
      <c r="N28" s="2"/>
      <c r="O28" s="2"/>
      <c r="P28" s="2"/>
      <c r="Q28" s="2"/>
      <c r="R28" s="2"/>
      <c r="S28" s="2"/>
      <c r="T28" s="2"/>
      <c r="U28" s="2"/>
      <c r="V28" s="2"/>
      <c r="W28" s="2"/>
      <c r="X28" s="2"/>
      <c r="Y28" s="2"/>
      <c r="Z28" s="2"/>
    </row>
    <row r="29" spans="1:26" ht="14.25" customHeight="1">
      <c r="A29" s="1"/>
      <c r="B29" s="1"/>
      <c r="C29" s="11"/>
      <c r="D29" s="1"/>
      <c r="E29" s="8" t="s">
        <v>21</v>
      </c>
      <c r="F29" s="8"/>
      <c r="G29" s="8"/>
      <c r="H29" s="8"/>
      <c r="I29" s="8"/>
      <c r="J29" s="2"/>
      <c r="K29" s="2"/>
      <c r="L29" s="2"/>
      <c r="M29" s="2"/>
      <c r="N29" s="2"/>
      <c r="O29" s="2"/>
      <c r="P29" s="2"/>
      <c r="Q29" s="2"/>
      <c r="R29" s="2"/>
      <c r="S29" s="2"/>
      <c r="T29" s="2"/>
      <c r="U29" s="2"/>
      <c r="V29" s="2"/>
      <c r="W29" s="2"/>
      <c r="X29" s="2"/>
      <c r="Y29" s="2"/>
      <c r="Z29" s="2"/>
    </row>
    <row r="30" spans="1:26" ht="27.75" customHeight="1">
      <c r="A30" s="1"/>
      <c r="B30" s="1"/>
      <c r="C30" s="11"/>
      <c r="D30" s="1"/>
      <c r="E30" s="22" t="s">
        <v>49</v>
      </c>
      <c r="F30" s="24"/>
      <c r="G30" s="30"/>
      <c r="H30" s="35"/>
      <c r="I30" s="24"/>
      <c r="J30" s="2"/>
      <c r="K30" s="2"/>
      <c r="L30" s="2"/>
      <c r="M30" s="2"/>
      <c r="N30" s="2"/>
      <c r="O30" s="2"/>
      <c r="P30" s="2"/>
      <c r="Q30" s="2"/>
      <c r="R30" s="2"/>
      <c r="S30" s="2"/>
      <c r="T30" s="2"/>
      <c r="U30" s="2"/>
      <c r="V30" s="2"/>
      <c r="W30" s="2"/>
      <c r="X30" s="2"/>
      <c r="Y30" s="2"/>
      <c r="Z30" s="2"/>
    </row>
    <row r="31" spans="1:26" ht="27.75" customHeight="1">
      <c r="A31" s="1"/>
      <c r="B31" s="1"/>
      <c r="C31" s="11"/>
      <c r="D31" s="1"/>
      <c r="E31" s="22" t="s">
        <v>45</v>
      </c>
      <c r="F31" s="24"/>
      <c r="G31" s="30"/>
      <c r="H31" s="35"/>
      <c r="I31" s="24"/>
      <c r="J31" s="2"/>
      <c r="K31" s="2"/>
      <c r="L31" s="2"/>
      <c r="M31" s="2"/>
      <c r="N31" s="2"/>
      <c r="O31" s="2"/>
      <c r="P31" s="2"/>
      <c r="Q31" s="2"/>
      <c r="R31" s="2"/>
      <c r="S31" s="2"/>
      <c r="T31" s="2"/>
      <c r="U31" s="2"/>
      <c r="V31" s="2"/>
      <c r="W31" s="2"/>
      <c r="X31" s="2"/>
      <c r="Y31" s="2"/>
      <c r="Z31" s="2"/>
    </row>
    <row r="32" spans="1:26" ht="27.75" customHeight="1">
      <c r="A32" s="1"/>
      <c r="B32" s="1"/>
      <c r="C32" s="11"/>
      <c r="D32" s="1"/>
      <c r="E32" s="22" t="s">
        <v>50</v>
      </c>
      <c r="F32" s="24"/>
      <c r="G32" s="31"/>
      <c r="H32" s="35"/>
      <c r="I32" s="24"/>
      <c r="J32" s="2"/>
      <c r="K32" s="2"/>
      <c r="L32" s="2"/>
      <c r="M32" s="2"/>
      <c r="N32" s="2"/>
      <c r="O32" s="2"/>
      <c r="P32" s="2"/>
      <c r="Q32" s="2"/>
      <c r="R32" s="2"/>
      <c r="S32" s="2"/>
      <c r="T32" s="2"/>
      <c r="U32" s="2"/>
      <c r="V32" s="2"/>
      <c r="W32" s="2"/>
      <c r="X32" s="2"/>
      <c r="Y32" s="2"/>
      <c r="Z32" s="2"/>
    </row>
    <row r="33" spans="1:26" ht="27.75" customHeight="1">
      <c r="A33" s="1"/>
      <c r="B33" s="1"/>
      <c r="C33" s="11"/>
      <c r="D33" s="1"/>
      <c r="E33" s="23" t="s">
        <v>6</v>
      </c>
      <c r="F33" s="24"/>
      <c r="G33" s="32"/>
      <c r="H33" s="35"/>
      <c r="I33" s="24"/>
      <c r="J33" s="2"/>
      <c r="K33" s="2"/>
      <c r="L33" s="2"/>
      <c r="M33" s="2"/>
      <c r="N33" s="2"/>
      <c r="O33" s="2"/>
      <c r="P33" s="2"/>
      <c r="Q33" s="2"/>
      <c r="R33" s="2"/>
      <c r="S33" s="2"/>
      <c r="T33" s="2"/>
      <c r="U33" s="2"/>
      <c r="V33" s="2"/>
      <c r="W33" s="2"/>
      <c r="X33" s="2"/>
      <c r="Y33" s="2"/>
      <c r="Z33" s="2"/>
    </row>
    <row r="34" spans="1:26" ht="14.25" customHeight="1">
      <c r="A34" s="2"/>
      <c r="B34" s="2"/>
      <c r="C34" s="17"/>
      <c r="D34" s="17"/>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17"/>
      <c r="D35" s="17"/>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17"/>
      <c r="D36" s="17"/>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17"/>
      <c r="D37" s="17"/>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17"/>
      <c r="D38" s="17"/>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17"/>
      <c r="D39" s="17"/>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17"/>
      <c r="D40" s="17"/>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17"/>
      <c r="D41" s="17"/>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17"/>
      <c r="D42" s="17"/>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17"/>
      <c r="D43" s="17"/>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17"/>
      <c r="D44" s="17"/>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17"/>
      <c r="D45" s="17"/>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17"/>
      <c r="D46" s="17"/>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17"/>
      <c r="D47" s="17"/>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17"/>
      <c r="D48" s="17"/>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17"/>
      <c r="D49" s="17"/>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17"/>
      <c r="D50" s="17"/>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17"/>
      <c r="D51" s="17"/>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17"/>
      <c r="D52" s="17"/>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17"/>
      <c r="D53" s="17"/>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17"/>
      <c r="D54" s="17"/>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17"/>
      <c r="D55" s="17"/>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17"/>
      <c r="D56" s="17"/>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17"/>
      <c r="D57" s="17"/>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17"/>
      <c r="D58" s="17"/>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17"/>
      <c r="D59" s="17"/>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17"/>
      <c r="D60" s="17"/>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17"/>
      <c r="D61" s="17"/>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17"/>
      <c r="D62" s="17"/>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17"/>
      <c r="D63" s="17"/>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17"/>
      <c r="D64" s="17"/>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17"/>
      <c r="D65" s="17"/>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17"/>
      <c r="D66" s="17"/>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17"/>
      <c r="D67" s="17"/>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17"/>
      <c r="D68" s="17"/>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17"/>
      <c r="D69" s="17"/>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17"/>
      <c r="D70" s="17"/>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17"/>
      <c r="D71" s="17"/>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17"/>
      <c r="D72" s="17"/>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17"/>
      <c r="D73" s="17"/>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17"/>
      <c r="D74" s="17"/>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17"/>
      <c r="D75" s="17"/>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17"/>
      <c r="D76" s="17"/>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17"/>
      <c r="D77" s="17"/>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17"/>
      <c r="D78" s="17"/>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17"/>
      <c r="D79" s="17"/>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17"/>
      <c r="D80" s="17"/>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17"/>
      <c r="D81" s="17"/>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17"/>
      <c r="D82" s="17"/>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17"/>
      <c r="D83" s="17"/>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17"/>
      <c r="D84" s="17"/>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17"/>
      <c r="D85" s="17"/>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17"/>
      <c r="D86" s="17"/>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17"/>
      <c r="D87" s="17"/>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17"/>
      <c r="D88" s="17"/>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17"/>
      <c r="D89" s="17"/>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17"/>
      <c r="D90" s="17"/>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17"/>
      <c r="D91" s="17"/>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17"/>
      <c r="D92" s="17"/>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17"/>
      <c r="D93" s="17"/>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17"/>
      <c r="D94" s="17"/>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17"/>
      <c r="D95" s="17"/>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17"/>
      <c r="D96" s="17"/>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17"/>
      <c r="D97" s="17"/>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17"/>
      <c r="D98" s="17"/>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17"/>
      <c r="D99" s="17"/>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17"/>
      <c r="D100" s="17"/>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17"/>
      <c r="D101" s="17"/>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17"/>
      <c r="D102" s="17"/>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17"/>
      <c r="D103" s="17"/>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17"/>
      <c r="D104" s="17"/>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17"/>
      <c r="D105" s="17"/>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17"/>
      <c r="D106" s="17"/>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17"/>
      <c r="D107" s="17"/>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17"/>
      <c r="D108" s="17"/>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17"/>
      <c r="D109" s="17"/>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17"/>
      <c r="D110" s="17"/>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17"/>
      <c r="D111" s="17"/>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17"/>
      <c r="D112" s="17"/>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17"/>
      <c r="D113" s="17"/>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17"/>
      <c r="D114" s="17"/>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17"/>
      <c r="D115" s="17"/>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17"/>
      <c r="D116" s="17"/>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17"/>
      <c r="D117" s="17"/>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17"/>
      <c r="D118" s="17"/>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17"/>
      <c r="D119" s="17"/>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17"/>
      <c r="D120" s="17"/>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17"/>
      <c r="D121" s="17"/>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17"/>
      <c r="D122" s="17"/>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17"/>
      <c r="D123" s="17"/>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17"/>
      <c r="D124" s="17"/>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17"/>
      <c r="D125" s="17"/>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17"/>
      <c r="D126" s="17"/>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17"/>
      <c r="D127" s="17"/>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17"/>
      <c r="D128" s="17"/>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17"/>
      <c r="D129" s="17"/>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17"/>
      <c r="D130" s="17"/>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17"/>
      <c r="D131" s="17"/>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17"/>
      <c r="D132" s="17"/>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17"/>
      <c r="D133" s="17"/>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17"/>
      <c r="D134" s="17"/>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17"/>
      <c r="D135" s="17"/>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17"/>
      <c r="D136" s="17"/>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17"/>
      <c r="D137" s="17"/>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17"/>
      <c r="D138" s="17"/>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17"/>
      <c r="D139" s="17"/>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17"/>
      <c r="D140" s="17"/>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17"/>
      <c r="D141" s="17"/>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17"/>
      <c r="D142" s="17"/>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17"/>
      <c r="D143" s="17"/>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17"/>
      <c r="D144" s="17"/>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17"/>
      <c r="D145" s="17"/>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17"/>
      <c r="D146" s="17"/>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17"/>
      <c r="D147" s="17"/>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17"/>
      <c r="D148" s="17"/>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17"/>
      <c r="D149" s="17"/>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17"/>
      <c r="D150" s="17"/>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17"/>
      <c r="D151" s="17"/>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17"/>
      <c r="D152" s="17"/>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17"/>
      <c r="D153" s="17"/>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17"/>
      <c r="D154" s="17"/>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17"/>
      <c r="D155" s="17"/>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17"/>
      <c r="D156" s="17"/>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17"/>
      <c r="D157" s="17"/>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17"/>
      <c r="D158" s="17"/>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17"/>
      <c r="D159" s="17"/>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17"/>
      <c r="D160" s="17"/>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17"/>
      <c r="D161" s="17"/>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17"/>
      <c r="D162" s="17"/>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17"/>
      <c r="D163" s="17"/>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17"/>
      <c r="D164" s="17"/>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17"/>
      <c r="D165" s="17"/>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17"/>
      <c r="D166" s="17"/>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17"/>
      <c r="D167" s="17"/>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17"/>
      <c r="D168" s="17"/>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17"/>
      <c r="D169" s="17"/>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17"/>
      <c r="D170" s="17"/>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17"/>
      <c r="D171" s="17"/>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17"/>
      <c r="D172" s="17"/>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17"/>
      <c r="D173" s="17"/>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17"/>
      <c r="D174" s="17"/>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17"/>
      <c r="D175" s="17"/>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17"/>
      <c r="D176" s="17"/>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17"/>
      <c r="D177" s="17"/>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17"/>
      <c r="D178" s="17"/>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17"/>
      <c r="D179" s="17"/>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17"/>
      <c r="D180" s="17"/>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17"/>
      <c r="D181" s="17"/>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17"/>
      <c r="D182" s="17"/>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17"/>
      <c r="D183" s="17"/>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17"/>
      <c r="D184" s="17"/>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17"/>
      <c r="D185" s="17"/>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17"/>
      <c r="D186" s="17"/>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17"/>
      <c r="D187" s="17"/>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17"/>
      <c r="D188" s="17"/>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17"/>
      <c r="D189" s="17"/>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17"/>
      <c r="D190" s="17"/>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17"/>
      <c r="D191" s="17"/>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17"/>
      <c r="D192" s="17"/>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17"/>
      <c r="D193" s="17"/>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17"/>
      <c r="D194" s="17"/>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17"/>
      <c r="D195" s="17"/>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17"/>
      <c r="D196" s="17"/>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17"/>
      <c r="D197" s="17"/>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17"/>
      <c r="D198" s="17"/>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17"/>
      <c r="D199" s="17"/>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17"/>
      <c r="D200" s="17"/>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17"/>
      <c r="D201" s="17"/>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17"/>
      <c r="D202" s="17"/>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17"/>
      <c r="D203" s="17"/>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17"/>
      <c r="D204" s="17"/>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17"/>
      <c r="D205" s="17"/>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17"/>
      <c r="D206" s="17"/>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17"/>
      <c r="D207" s="17"/>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17"/>
      <c r="D208" s="17"/>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17"/>
      <c r="D209" s="17"/>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17"/>
      <c r="D210" s="17"/>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17"/>
      <c r="D211" s="17"/>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17"/>
      <c r="D212" s="17"/>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17"/>
      <c r="D213" s="17"/>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17"/>
      <c r="D214" s="17"/>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17"/>
      <c r="D215" s="17"/>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17"/>
      <c r="D216" s="17"/>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17"/>
      <c r="D217" s="17"/>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17"/>
      <c r="D218" s="17"/>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17"/>
      <c r="D219" s="17"/>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17"/>
      <c r="D220" s="17"/>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17"/>
      <c r="D221" s="17"/>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17"/>
      <c r="D222" s="17"/>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17"/>
      <c r="D223" s="17"/>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17"/>
      <c r="D224" s="17"/>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17"/>
      <c r="D225" s="17"/>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17"/>
      <c r="D226" s="17"/>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17"/>
      <c r="D227" s="17"/>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17"/>
      <c r="D228" s="17"/>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17"/>
      <c r="D229" s="17"/>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17"/>
      <c r="D230" s="17"/>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17"/>
      <c r="D231" s="17"/>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17"/>
      <c r="D232" s="17"/>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17"/>
      <c r="D233" s="17"/>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17"/>
      <c r="D234" s="17"/>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17"/>
      <c r="D235" s="17"/>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17"/>
      <c r="D236" s="17"/>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17"/>
      <c r="D237" s="17"/>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17"/>
      <c r="D238" s="17"/>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17"/>
      <c r="D239" s="17"/>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17"/>
      <c r="D240" s="17"/>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17"/>
      <c r="D241" s="17"/>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17"/>
      <c r="D242" s="17"/>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17"/>
      <c r="D243" s="17"/>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17"/>
      <c r="D244" s="17"/>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17"/>
      <c r="D245" s="17"/>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17"/>
      <c r="D246" s="17"/>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17"/>
      <c r="D247" s="17"/>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17"/>
      <c r="D248" s="17"/>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17"/>
      <c r="D249" s="17"/>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17"/>
      <c r="D250" s="17"/>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17"/>
      <c r="D251" s="17"/>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17"/>
      <c r="D252" s="17"/>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17"/>
      <c r="D253" s="17"/>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17"/>
      <c r="D254" s="17"/>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17"/>
      <c r="D255" s="17"/>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17"/>
      <c r="D256" s="17"/>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17"/>
      <c r="D257" s="17"/>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17"/>
      <c r="D258" s="17"/>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17"/>
      <c r="D259" s="17"/>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17"/>
      <c r="D260" s="17"/>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17"/>
      <c r="D261" s="17"/>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17"/>
      <c r="D262" s="17"/>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17"/>
      <c r="D263" s="17"/>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17"/>
      <c r="D264" s="17"/>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17"/>
      <c r="D265" s="17"/>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17"/>
      <c r="D266" s="17"/>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17"/>
      <c r="D267" s="17"/>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17"/>
      <c r="D268" s="17"/>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17"/>
      <c r="D269" s="17"/>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17"/>
      <c r="D270" s="17"/>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17"/>
      <c r="D271" s="17"/>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17"/>
      <c r="D272" s="17"/>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17"/>
      <c r="D273" s="17"/>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17"/>
      <c r="D274" s="17"/>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17"/>
      <c r="D275" s="17"/>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17"/>
      <c r="D276" s="17"/>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17"/>
      <c r="D277" s="17"/>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17"/>
      <c r="D278" s="17"/>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17"/>
      <c r="D279" s="17"/>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17"/>
      <c r="D280" s="17"/>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17"/>
      <c r="D281" s="17"/>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17"/>
      <c r="D282" s="17"/>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17"/>
      <c r="D283" s="17"/>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17"/>
      <c r="D284" s="17"/>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17"/>
      <c r="D285" s="17"/>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17"/>
      <c r="D286" s="17"/>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17"/>
      <c r="D287" s="17"/>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17"/>
      <c r="D288" s="17"/>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17"/>
      <c r="D289" s="17"/>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17"/>
      <c r="D290" s="17"/>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17"/>
      <c r="D291" s="17"/>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17"/>
      <c r="D292" s="17"/>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17"/>
      <c r="D293" s="17"/>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17"/>
      <c r="D294" s="17"/>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17"/>
      <c r="D295" s="17"/>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17"/>
      <c r="D296" s="17"/>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17"/>
      <c r="D297" s="17"/>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17"/>
      <c r="D298" s="17"/>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17"/>
      <c r="D299" s="17"/>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17"/>
      <c r="D300" s="17"/>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17"/>
      <c r="D301" s="17"/>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17"/>
      <c r="D302" s="17"/>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17"/>
      <c r="D303" s="17"/>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17"/>
      <c r="D304" s="17"/>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17"/>
      <c r="D305" s="17"/>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17"/>
      <c r="D306" s="17"/>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17"/>
      <c r="D307" s="17"/>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17"/>
      <c r="D308" s="17"/>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17"/>
      <c r="D309" s="17"/>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17"/>
      <c r="D310" s="17"/>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17"/>
      <c r="D311" s="17"/>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17"/>
      <c r="D312" s="17"/>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17"/>
      <c r="D313" s="17"/>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17"/>
      <c r="D314" s="17"/>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17"/>
      <c r="D315" s="17"/>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17"/>
      <c r="D316" s="17"/>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17"/>
      <c r="D317" s="17"/>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17"/>
      <c r="D318" s="17"/>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17"/>
      <c r="D319" s="17"/>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17"/>
      <c r="D320" s="17"/>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17"/>
      <c r="D321" s="17"/>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17"/>
      <c r="D322" s="17"/>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17"/>
      <c r="D323" s="17"/>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17"/>
      <c r="D324" s="17"/>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17"/>
      <c r="D325" s="17"/>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17"/>
      <c r="D326" s="17"/>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17"/>
      <c r="D327" s="17"/>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17"/>
      <c r="D328" s="17"/>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17"/>
      <c r="D329" s="17"/>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17"/>
      <c r="D330" s="17"/>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17"/>
      <c r="D331" s="17"/>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17"/>
      <c r="D332" s="17"/>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17"/>
      <c r="D333" s="17"/>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17"/>
      <c r="D334" s="17"/>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17"/>
      <c r="D335" s="17"/>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17"/>
      <c r="D336" s="17"/>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17"/>
      <c r="D337" s="17"/>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17"/>
      <c r="D338" s="17"/>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17"/>
      <c r="D339" s="17"/>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17"/>
      <c r="D340" s="17"/>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17"/>
      <c r="D341" s="17"/>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17"/>
      <c r="D342" s="17"/>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17"/>
      <c r="D343" s="17"/>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17"/>
      <c r="D344" s="17"/>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17"/>
      <c r="D345" s="17"/>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17"/>
      <c r="D346" s="17"/>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17"/>
      <c r="D347" s="17"/>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17"/>
      <c r="D348" s="17"/>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17"/>
      <c r="D349" s="17"/>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17"/>
      <c r="D350" s="17"/>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17"/>
      <c r="D351" s="17"/>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17"/>
      <c r="D352" s="17"/>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17"/>
      <c r="D353" s="17"/>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17"/>
      <c r="D354" s="17"/>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17"/>
      <c r="D355" s="17"/>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17"/>
      <c r="D356" s="17"/>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17"/>
      <c r="D357" s="17"/>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17"/>
      <c r="D358" s="17"/>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17"/>
      <c r="D359" s="17"/>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17"/>
      <c r="D360" s="17"/>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17"/>
      <c r="D361" s="17"/>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17"/>
      <c r="D362" s="17"/>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17"/>
      <c r="D363" s="17"/>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17"/>
      <c r="D364" s="17"/>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17"/>
      <c r="D365" s="17"/>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17"/>
      <c r="D366" s="17"/>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17"/>
      <c r="D367" s="17"/>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17"/>
      <c r="D368" s="17"/>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17"/>
      <c r="D369" s="17"/>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17"/>
      <c r="D370" s="17"/>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17"/>
      <c r="D371" s="17"/>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17"/>
      <c r="D372" s="17"/>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17"/>
      <c r="D373" s="17"/>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17"/>
      <c r="D374" s="17"/>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17"/>
      <c r="D375" s="17"/>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17"/>
      <c r="D376" s="17"/>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17"/>
      <c r="D377" s="17"/>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17"/>
      <c r="D378" s="17"/>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17"/>
      <c r="D379" s="17"/>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17"/>
      <c r="D380" s="17"/>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17"/>
      <c r="D381" s="17"/>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17"/>
      <c r="D382" s="17"/>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17"/>
      <c r="D383" s="17"/>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17"/>
      <c r="D384" s="17"/>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17"/>
      <c r="D385" s="17"/>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17"/>
      <c r="D386" s="17"/>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17"/>
      <c r="D387" s="17"/>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17"/>
      <c r="D388" s="17"/>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17"/>
      <c r="D389" s="17"/>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17"/>
      <c r="D390" s="17"/>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17"/>
      <c r="D391" s="17"/>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17"/>
      <c r="D392" s="17"/>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17"/>
      <c r="D393" s="17"/>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17"/>
      <c r="D394" s="17"/>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17"/>
      <c r="D395" s="17"/>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17"/>
      <c r="D396" s="17"/>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17"/>
      <c r="D397" s="17"/>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17"/>
      <c r="D398" s="17"/>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17"/>
      <c r="D399" s="17"/>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17"/>
      <c r="D400" s="17"/>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17"/>
      <c r="D401" s="17"/>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17"/>
      <c r="D402" s="17"/>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17"/>
      <c r="D403" s="17"/>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17"/>
      <c r="D404" s="17"/>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17"/>
      <c r="D405" s="17"/>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17"/>
      <c r="D406" s="17"/>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17"/>
      <c r="D407" s="17"/>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17"/>
      <c r="D408" s="17"/>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17"/>
      <c r="D409" s="17"/>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17"/>
      <c r="D410" s="17"/>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17"/>
      <c r="D411" s="17"/>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17"/>
      <c r="D412" s="17"/>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17"/>
      <c r="D413" s="17"/>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17"/>
      <c r="D414" s="17"/>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17"/>
      <c r="D415" s="17"/>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17"/>
      <c r="D416" s="17"/>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17"/>
      <c r="D417" s="17"/>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17"/>
      <c r="D418" s="17"/>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17"/>
      <c r="D419" s="17"/>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17"/>
      <c r="D420" s="17"/>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17"/>
      <c r="D421" s="17"/>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17"/>
      <c r="D422" s="17"/>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17"/>
      <c r="D423" s="17"/>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17"/>
      <c r="D424" s="17"/>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17"/>
      <c r="D425" s="17"/>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17"/>
      <c r="D426" s="17"/>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17"/>
      <c r="D427" s="17"/>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17"/>
      <c r="D428" s="17"/>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17"/>
      <c r="D429" s="17"/>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17"/>
      <c r="D430" s="17"/>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17"/>
      <c r="D431" s="17"/>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17"/>
      <c r="D432" s="17"/>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17"/>
      <c r="D433" s="17"/>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17"/>
      <c r="D434" s="17"/>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17"/>
      <c r="D435" s="17"/>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17"/>
      <c r="D436" s="17"/>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17"/>
      <c r="D437" s="17"/>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17"/>
      <c r="D438" s="17"/>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17"/>
      <c r="D439" s="17"/>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17"/>
      <c r="D440" s="17"/>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17"/>
      <c r="D441" s="17"/>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17"/>
      <c r="D442" s="17"/>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17"/>
      <c r="D443" s="17"/>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17"/>
      <c r="D444" s="17"/>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17"/>
      <c r="D445" s="17"/>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17"/>
      <c r="D446" s="17"/>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17"/>
      <c r="D447" s="17"/>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17"/>
      <c r="D448" s="17"/>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17"/>
      <c r="D449" s="17"/>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17"/>
      <c r="D450" s="17"/>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17"/>
      <c r="D451" s="17"/>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17"/>
      <c r="D452" s="17"/>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17"/>
      <c r="D453" s="17"/>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17"/>
      <c r="D454" s="17"/>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17"/>
      <c r="D455" s="17"/>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17"/>
      <c r="D456" s="17"/>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17"/>
      <c r="D457" s="17"/>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17"/>
      <c r="D458" s="17"/>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17"/>
      <c r="D459" s="17"/>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17"/>
      <c r="D460" s="17"/>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17"/>
      <c r="D461" s="17"/>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17"/>
      <c r="D462" s="17"/>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17"/>
      <c r="D463" s="17"/>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17"/>
      <c r="D464" s="17"/>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17"/>
      <c r="D465" s="17"/>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17"/>
      <c r="D466" s="17"/>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17"/>
      <c r="D467" s="17"/>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17"/>
      <c r="D468" s="17"/>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17"/>
      <c r="D469" s="17"/>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17"/>
      <c r="D470" s="17"/>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17"/>
      <c r="D471" s="17"/>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17"/>
      <c r="D472" s="17"/>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17"/>
      <c r="D473" s="17"/>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17"/>
      <c r="D474" s="17"/>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17"/>
      <c r="D475" s="17"/>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17"/>
      <c r="D476" s="17"/>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17"/>
      <c r="D477" s="17"/>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17"/>
      <c r="D478" s="17"/>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17"/>
      <c r="D479" s="17"/>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17"/>
      <c r="D480" s="17"/>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17"/>
      <c r="D481" s="17"/>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17"/>
      <c r="D482" s="17"/>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17"/>
      <c r="D483" s="17"/>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17"/>
      <c r="D484" s="17"/>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17"/>
      <c r="D485" s="17"/>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17"/>
      <c r="D486" s="17"/>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17"/>
      <c r="D487" s="17"/>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17"/>
      <c r="D488" s="17"/>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17"/>
      <c r="D489" s="17"/>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17"/>
      <c r="D490" s="17"/>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17"/>
      <c r="D491" s="17"/>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17"/>
      <c r="D492" s="17"/>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17"/>
      <c r="D493" s="17"/>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17"/>
      <c r="D494" s="17"/>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17"/>
      <c r="D495" s="17"/>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17"/>
      <c r="D496" s="17"/>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17"/>
      <c r="D497" s="17"/>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17"/>
      <c r="D498" s="17"/>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17"/>
      <c r="D499" s="17"/>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17"/>
      <c r="D500" s="17"/>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17"/>
      <c r="D501" s="17"/>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17"/>
      <c r="D502" s="17"/>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17"/>
      <c r="D503" s="17"/>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17"/>
      <c r="D504" s="17"/>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17"/>
      <c r="D505" s="17"/>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17"/>
      <c r="D506" s="17"/>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17"/>
      <c r="D507" s="17"/>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17"/>
      <c r="D508" s="17"/>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17"/>
      <c r="D509" s="17"/>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17"/>
      <c r="D510" s="17"/>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17"/>
      <c r="D511" s="17"/>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17"/>
      <c r="D512" s="17"/>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17"/>
      <c r="D513" s="17"/>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17"/>
      <c r="D514" s="17"/>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17"/>
      <c r="D515" s="17"/>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17"/>
      <c r="D516" s="17"/>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17"/>
      <c r="D517" s="17"/>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17"/>
      <c r="D518" s="17"/>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17"/>
      <c r="D519" s="17"/>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17"/>
      <c r="D520" s="17"/>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17"/>
      <c r="D521" s="17"/>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17"/>
      <c r="D522" s="17"/>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17"/>
      <c r="D523" s="17"/>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17"/>
      <c r="D524" s="17"/>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17"/>
      <c r="D525" s="17"/>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17"/>
      <c r="D526" s="17"/>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17"/>
      <c r="D527" s="17"/>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17"/>
      <c r="D528" s="17"/>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17"/>
      <c r="D529" s="17"/>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17"/>
      <c r="D530" s="17"/>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17"/>
      <c r="D531" s="17"/>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17"/>
      <c r="D532" s="17"/>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17"/>
      <c r="D533" s="17"/>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17"/>
      <c r="D534" s="17"/>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17"/>
      <c r="D535" s="17"/>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17"/>
      <c r="D536" s="17"/>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17"/>
      <c r="D537" s="17"/>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17"/>
      <c r="D538" s="17"/>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17"/>
      <c r="D539" s="17"/>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17"/>
      <c r="D540" s="17"/>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17"/>
      <c r="D541" s="17"/>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17"/>
      <c r="D542" s="17"/>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17"/>
      <c r="D543" s="17"/>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17"/>
      <c r="D544" s="17"/>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17"/>
      <c r="D545" s="17"/>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17"/>
      <c r="D546" s="17"/>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17"/>
      <c r="D547" s="17"/>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17"/>
      <c r="D548" s="17"/>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17"/>
      <c r="D549" s="17"/>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17"/>
      <c r="D550" s="17"/>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17"/>
      <c r="D551" s="17"/>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17"/>
      <c r="D552" s="17"/>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17"/>
      <c r="D553" s="17"/>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17"/>
      <c r="D554" s="17"/>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17"/>
      <c r="D555" s="17"/>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17"/>
      <c r="D556" s="17"/>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17"/>
      <c r="D557" s="17"/>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17"/>
      <c r="D558" s="17"/>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17"/>
      <c r="D559" s="17"/>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17"/>
      <c r="D560" s="17"/>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17"/>
      <c r="D561" s="17"/>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17"/>
      <c r="D562" s="17"/>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17"/>
      <c r="D563" s="17"/>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17"/>
      <c r="D564" s="17"/>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17"/>
      <c r="D565" s="17"/>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17"/>
      <c r="D566" s="17"/>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17"/>
      <c r="D567" s="17"/>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17"/>
      <c r="D568" s="17"/>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17"/>
      <c r="D569" s="17"/>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17"/>
      <c r="D570" s="17"/>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17"/>
      <c r="D571" s="17"/>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17"/>
      <c r="D572" s="17"/>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17"/>
      <c r="D573" s="17"/>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17"/>
      <c r="D574" s="17"/>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17"/>
      <c r="D575" s="17"/>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17"/>
      <c r="D576" s="17"/>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17"/>
      <c r="D577" s="17"/>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17"/>
      <c r="D578" s="17"/>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17"/>
      <c r="D579" s="17"/>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17"/>
      <c r="D580" s="17"/>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17"/>
      <c r="D581" s="17"/>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17"/>
      <c r="D582" s="17"/>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17"/>
      <c r="D583" s="17"/>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17"/>
      <c r="D584" s="17"/>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17"/>
      <c r="D585" s="17"/>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17"/>
      <c r="D586" s="17"/>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17"/>
      <c r="D587" s="17"/>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17"/>
      <c r="D588" s="17"/>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17"/>
      <c r="D589" s="17"/>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17"/>
      <c r="D590" s="17"/>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17"/>
      <c r="D591" s="17"/>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17"/>
      <c r="D592" s="17"/>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17"/>
      <c r="D593" s="17"/>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17"/>
      <c r="D594" s="17"/>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17"/>
      <c r="D595" s="17"/>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17"/>
      <c r="D596" s="17"/>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17"/>
      <c r="D597" s="17"/>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17"/>
      <c r="D598" s="17"/>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17"/>
      <c r="D599" s="17"/>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17"/>
      <c r="D600" s="17"/>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17"/>
      <c r="D601" s="17"/>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17"/>
      <c r="D602" s="17"/>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17"/>
      <c r="D603" s="17"/>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17"/>
      <c r="D604" s="17"/>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17"/>
      <c r="D605" s="17"/>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17"/>
      <c r="D606" s="17"/>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17"/>
      <c r="D607" s="17"/>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17"/>
      <c r="D608" s="17"/>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17"/>
      <c r="D609" s="17"/>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17"/>
      <c r="D610" s="17"/>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17"/>
      <c r="D611" s="17"/>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17"/>
      <c r="D612" s="17"/>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17"/>
      <c r="D613" s="17"/>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17"/>
      <c r="D614" s="17"/>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17"/>
      <c r="D615" s="17"/>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17"/>
      <c r="D616" s="17"/>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17"/>
      <c r="D617" s="17"/>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17"/>
      <c r="D618" s="17"/>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17"/>
      <c r="D619" s="17"/>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17"/>
      <c r="D620" s="17"/>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17"/>
      <c r="D621" s="17"/>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17"/>
      <c r="D622" s="17"/>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17"/>
      <c r="D623" s="17"/>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17"/>
      <c r="D624" s="17"/>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17"/>
      <c r="D625" s="17"/>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17"/>
      <c r="D626" s="17"/>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17"/>
      <c r="D627" s="17"/>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17"/>
      <c r="D628" s="17"/>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17"/>
      <c r="D629" s="17"/>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17"/>
      <c r="D630" s="17"/>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17"/>
      <c r="D631" s="17"/>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17"/>
      <c r="D632" s="17"/>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17"/>
      <c r="D633" s="17"/>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17"/>
      <c r="D634" s="17"/>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17"/>
      <c r="D635" s="17"/>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17"/>
      <c r="D636" s="17"/>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17"/>
      <c r="D637" s="17"/>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17"/>
      <c r="D638" s="17"/>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17"/>
      <c r="D639" s="17"/>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17"/>
      <c r="D640" s="17"/>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17"/>
      <c r="D641" s="17"/>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17"/>
      <c r="D642" s="17"/>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17"/>
      <c r="D643" s="17"/>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17"/>
      <c r="D644" s="17"/>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17"/>
      <c r="D645" s="17"/>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17"/>
      <c r="D646" s="17"/>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17"/>
      <c r="D647" s="17"/>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17"/>
      <c r="D648" s="17"/>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17"/>
      <c r="D649" s="17"/>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17"/>
      <c r="D650" s="17"/>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17"/>
      <c r="D651" s="17"/>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17"/>
      <c r="D652" s="17"/>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17"/>
      <c r="D653" s="17"/>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17"/>
      <c r="D654" s="17"/>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17"/>
      <c r="D655" s="17"/>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17"/>
      <c r="D656" s="17"/>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17"/>
      <c r="D657" s="17"/>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17"/>
      <c r="D658" s="17"/>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17"/>
      <c r="D659" s="17"/>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17"/>
      <c r="D660" s="17"/>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17"/>
      <c r="D661" s="17"/>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17"/>
      <c r="D662" s="17"/>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17"/>
      <c r="D663" s="17"/>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17"/>
      <c r="D664" s="17"/>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17"/>
      <c r="D665" s="17"/>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17"/>
      <c r="D666" s="17"/>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17"/>
      <c r="D667" s="17"/>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17"/>
      <c r="D668" s="17"/>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17"/>
      <c r="D669" s="17"/>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17"/>
      <c r="D670" s="17"/>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17"/>
      <c r="D671" s="17"/>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17"/>
      <c r="D672" s="17"/>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17"/>
      <c r="D673" s="17"/>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17"/>
      <c r="D674" s="17"/>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17"/>
      <c r="D675" s="17"/>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17"/>
      <c r="D676" s="17"/>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17"/>
      <c r="D677" s="17"/>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17"/>
      <c r="D678" s="17"/>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17"/>
      <c r="D679" s="17"/>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17"/>
      <c r="D680" s="17"/>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17"/>
      <c r="D681" s="17"/>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17"/>
      <c r="D682" s="17"/>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17"/>
      <c r="D683" s="17"/>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17"/>
      <c r="D684" s="17"/>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17"/>
      <c r="D685" s="17"/>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17"/>
      <c r="D686" s="17"/>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17"/>
      <c r="D687" s="17"/>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17"/>
      <c r="D688" s="17"/>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17"/>
      <c r="D689" s="17"/>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17"/>
      <c r="D690" s="17"/>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17"/>
      <c r="D691" s="17"/>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17"/>
      <c r="D692" s="17"/>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17"/>
      <c r="D693" s="17"/>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17"/>
      <c r="D694" s="17"/>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17"/>
      <c r="D695" s="17"/>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17"/>
      <c r="D696" s="17"/>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17"/>
      <c r="D697" s="17"/>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17"/>
      <c r="D698" s="17"/>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17"/>
      <c r="D699" s="17"/>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17"/>
      <c r="D700" s="17"/>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17"/>
      <c r="D701" s="17"/>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17"/>
      <c r="D702" s="17"/>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17"/>
      <c r="D703" s="17"/>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17"/>
      <c r="D704" s="17"/>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17"/>
      <c r="D705" s="17"/>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17"/>
      <c r="D706" s="17"/>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17"/>
      <c r="D707" s="17"/>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17"/>
      <c r="D708" s="17"/>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17"/>
      <c r="D709" s="17"/>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17"/>
      <c r="D710" s="17"/>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17"/>
      <c r="D711" s="17"/>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17"/>
      <c r="D712" s="17"/>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17"/>
      <c r="D713" s="17"/>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17"/>
      <c r="D714" s="17"/>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17"/>
      <c r="D715" s="17"/>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17"/>
      <c r="D716" s="17"/>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17"/>
      <c r="D717" s="17"/>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17"/>
      <c r="D718" s="17"/>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17"/>
      <c r="D719" s="17"/>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17"/>
      <c r="D720" s="17"/>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17"/>
      <c r="D721" s="17"/>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17"/>
      <c r="D722" s="17"/>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17"/>
      <c r="D723" s="17"/>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17"/>
      <c r="D724" s="17"/>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17"/>
      <c r="D725" s="17"/>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17"/>
      <c r="D726" s="17"/>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17"/>
      <c r="D727" s="17"/>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17"/>
      <c r="D728" s="17"/>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17"/>
      <c r="D729" s="17"/>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17"/>
      <c r="D730" s="17"/>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17"/>
      <c r="D731" s="17"/>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17"/>
      <c r="D732" s="17"/>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17"/>
      <c r="D733" s="17"/>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17"/>
      <c r="D734" s="17"/>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17"/>
      <c r="D735" s="17"/>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17"/>
      <c r="D736" s="17"/>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17"/>
      <c r="D737" s="17"/>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17"/>
      <c r="D738" s="17"/>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17"/>
      <c r="D739" s="17"/>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17"/>
      <c r="D740" s="17"/>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17"/>
      <c r="D741" s="17"/>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17"/>
      <c r="D742" s="17"/>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17"/>
      <c r="D743" s="17"/>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17"/>
      <c r="D744" s="17"/>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17"/>
      <c r="D745" s="17"/>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17"/>
      <c r="D746" s="17"/>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17"/>
      <c r="D747" s="17"/>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17"/>
      <c r="D748" s="17"/>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17"/>
      <c r="D749" s="17"/>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17"/>
      <c r="D750" s="17"/>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17"/>
      <c r="D751" s="17"/>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17"/>
      <c r="D752" s="17"/>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17"/>
      <c r="D753" s="17"/>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17"/>
      <c r="D754" s="17"/>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17"/>
      <c r="D755" s="17"/>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17"/>
      <c r="D756" s="17"/>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17"/>
      <c r="D757" s="17"/>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17"/>
      <c r="D758" s="17"/>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17"/>
      <c r="D759" s="17"/>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17"/>
      <c r="D760" s="17"/>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17"/>
      <c r="D761" s="17"/>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17"/>
      <c r="D762" s="17"/>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17"/>
      <c r="D763" s="17"/>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17"/>
      <c r="D764" s="17"/>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17"/>
      <c r="D765" s="17"/>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17"/>
      <c r="D766" s="17"/>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17"/>
      <c r="D767" s="17"/>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17"/>
      <c r="D768" s="17"/>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17"/>
      <c r="D769" s="17"/>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17"/>
      <c r="D770" s="17"/>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17"/>
      <c r="D771" s="17"/>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17"/>
      <c r="D772" s="17"/>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17"/>
      <c r="D773" s="17"/>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17"/>
      <c r="D774" s="17"/>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17"/>
      <c r="D775" s="17"/>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17"/>
      <c r="D776" s="17"/>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17"/>
      <c r="D777" s="17"/>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17"/>
      <c r="D778" s="17"/>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17"/>
      <c r="D779" s="17"/>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17"/>
      <c r="D780" s="17"/>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17"/>
      <c r="D781" s="17"/>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17"/>
      <c r="D782" s="17"/>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17"/>
      <c r="D783" s="17"/>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17"/>
      <c r="D784" s="17"/>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17"/>
      <c r="D785" s="17"/>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17"/>
      <c r="D786" s="17"/>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17"/>
      <c r="D787" s="17"/>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17"/>
      <c r="D788" s="17"/>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17"/>
      <c r="D789" s="17"/>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17"/>
      <c r="D790" s="17"/>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17"/>
      <c r="D791" s="17"/>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17"/>
      <c r="D792" s="17"/>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17"/>
      <c r="D793" s="17"/>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17"/>
      <c r="D794" s="17"/>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17"/>
      <c r="D795" s="17"/>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17"/>
      <c r="D796" s="17"/>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17"/>
      <c r="D797" s="17"/>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17"/>
      <c r="D798" s="17"/>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17"/>
      <c r="D799" s="17"/>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17"/>
      <c r="D800" s="17"/>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17"/>
      <c r="D801" s="17"/>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17"/>
      <c r="D802" s="17"/>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17"/>
      <c r="D803" s="17"/>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17"/>
      <c r="D804" s="17"/>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17"/>
      <c r="D805" s="17"/>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17"/>
      <c r="D806" s="17"/>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17"/>
      <c r="D807" s="17"/>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17"/>
      <c r="D808" s="17"/>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17"/>
      <c r="D809" s="17"/>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17"/>
      <c r="D810" s="17"/>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17"/>
      <c r="D811" s="17"/>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17"/>
      <c r="D812" s="17"/>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17"/>
      <c r="D813" s="17"/>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17"/>
      <c r="D814" s="17"/>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17"/>
      <c r="D815" s="17"/>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17"/>
      <c r="D816" s="17"/>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17"/>
      <c r="D817" s="17"/>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17"/>
      <c r="D818" s="17"/>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17"/>
      <c r="D819" s="17"/>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17"/>
      <c r="D820" s="17"/>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17"/>
      <c r="D821" s="17"/>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17"/>
      <c r="D822" s="17"/>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17"/>
      <c r="D823" s="17"/>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17"/>
      <c r="D824" s="17"/>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17"/>
      <c r="D825" s="17"/>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17"/>
      <c r="D826" s="17"/>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17"/>
      <c r="D827" s="17"/>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17"/>
      <c r="D828" s="17"/>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17"/>
      <c r="D829" s="17"/>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17"/>
      <c r="D830" s="17"/>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17"/>
      <c r="D831" s="17"/>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17"/>
      <c r="D832" s="17"/>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17"/>
      <c r="D833" s="17"/>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17"/>
      <c r="D834" s="17"/>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17"/>
      <c r="D835" s="17"/>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17"/>
      <c r="D836" s="17"/>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17"/>
      <c r="D837" s="17"/>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17"/>
      <c r="D838" s="17"/>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17"/>
      <c r="D839" s="17"/>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17"/>
      <c r="D840" s="17"/>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17"/>
      <c r="D841" s="17"/>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17"/>
      <c r="D842" s="17"/>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17"/>
      <c r="D843" s="17"/>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17"/>
      <c r="D844" s="17"/>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17"/>
      <c r="D845" s="17"/>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17"/>
      <c r="D846" s="17"/>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17"/>
      <c r="D847" s="17"/>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17"/>
      <c r="D848" s="17"/>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17"/>
      <c r="D849" s="17"/>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17"/>
      <c r="D850" s="17"/>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17"/>
      <c r="D851" s="17"/>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17"/>
      <c r="D852" s="17"/>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17"/>
      <c r="D853" s="17"/>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17"/>
      <c r="D854" s="17"/>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17"/>
      <c r="D855" s="17"/>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17"/>
      <c r="D856" s="17"/>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17"/>
      <c r="D857" s="17"/>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17"/>
      <c r="D858" s="17"/>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17"/>
      <c r="D859" s="17"/>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17"/>
      <c r="D860" s="17"/>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17"/>
      <c r="D861" s="17"/>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17"/>
      <c r="D862" s="17"/>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17"/>
      <c r="D863" s="17"/>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17"/>
      <c r="D864" s="17"/>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17"/>
      <c r="D865" s="17"/>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17"/>
      <c r="D866" s="17"/>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17"/>
      <c r="D867" s="17"/>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17"/>
      <c r="D868" s="17"/>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17"/>
      <c r="D869" s="17"/>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17"/>
      <c r="D870" s="17"/>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17"/>
      <c r="D871" s="17"/>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17"/>
      <c r="D872" s="17"/>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17"/>
      <c r="D873" s="17"/>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17"/>
      <c r="D874" s="17"/>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17"/>
      <c r="D875" s="17"/>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17"/>
      <c r="D876" s="17"/>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17"/>
      <c r="D877" s="17"/>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17"/>
      <c r="D878" s="17"/>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17"/>
      <c r="D879" s="17"/>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17"/>
      <c r="D880" s="17"/>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17"/>
      <c r="D881" s="17"/>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17"/>
      <c r="D882" s="17"/>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17"/>
      <c r="D883" s="17"/>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17"/>
      <c r="D884" s="17"/>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17"/>
      <c r="D885" s="17"/>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17"/>
      <c r="D886" s="17"/>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17"/>
      <c r="D887" s="17"/>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17"/>
      <c r="D888" s="17"/>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17"/>
      <c r="D889" s="17"/>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17"/>
      <c r="D890" s="17"/>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17"/>
      <c r="D891" s="17"/>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17"/>
      <c r="D892" s="17"/>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17"/>
      <c r="D893" s="17"/>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17"/>
      <c r="D894" s="17"/>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17"/>
      <c r="D895" s="17"/>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17"/>
      <c r="D896" s="17"/>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17"/>
      <c r="D897" s="17"/>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17"/>
      <c r="D898" s="17"/>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17"/>
      <c r="D899" s="17"/>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17"/>
      <c r="D900" s="17"/>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17"/>
      <c r="D901" s="17"/>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17"/>
      <c r="D902" s="17"/>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17"/>
      <c r="D903" s="17"/>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17"/>
      <c r="D904" s="17"/>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17"/>
      <c r="D905" s="17"/>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17"/>
      <c r="D906" s="17"/>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17"/>
      <c r="D907" s="17"/>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17"/>
      <c r="D908" s="17"/>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17"/>
      <c r="D909" s="17"/>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17"/>
      <c r="D910" s="17"/>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17"/>
      <c r="D911" s="17"/>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17"/>
      <c r="D912" s="17"/>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17"/>
      <c r="D913" s="17"/>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17"/>
      <c r="D914" s="17"/>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17"/>
      <c r="D915" s="17"/>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17"/>
      <c r="D916" s="17"/>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17"/>
      <c r="D917" s="17"/>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17"/>
      <c r="D918" s="17"/>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17"/>
      <c r="D919" s="17"/>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17"/>
      <c r="D920" s="17"/>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17"/>
      <c r="D921" s="17"/>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17"/>
      <c r="D922" s="17"/>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17"/>
      <c r="D923" s="17"/>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17"/>
      <c r="D924" s="17"/>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17"/>
      <c r="D925" s="17"/>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17"/>
      <c r="D926" s="17"/>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17"/>
      <c r="D927" s="17"/>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17"/>
      <c r="D928" s="17"/>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17"/>
      <c r="D929" s="17"/>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17"/>
      <c r="D930" s="17"/>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17"/>
      <c r="D931" s="17"/>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17"/>
      <c r="D932" s="17"/>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17"/>
      <c r="D933" s="17"/>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17"/>
      <c r="D934" s="17"/>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17"/>
      <c r="D935" s="17"/>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17"/>
      <c r="D936" s="17"/>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17"/>
      <c r="D937" s="17"/>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17"/>
      <c r="D938" s="17"/>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17"/>
      <c r="D939" s="17"/>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17"/>
      <c r="D940" s="17"/>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17"/>
      <c r="D941" s="17"/>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17"/>
      <c r="D942" s="17"/>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17"/>
      <c r="D943" s="17"/>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17"/>
      <c r="D944" s="17"/>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17"/>
      <c r="D945" s="17"/>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17"/>
      <c r="D946" s="17"/>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17"/>
      <c r="D947" s="17"/>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17"/>
      <c r="D948" s="17"/>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17"/>
      <c r="D949" s="17"/>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17"/>
      <c r="D950" s="17"/>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17"/>
      <c r="D951" s="17"/>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17"/>
      <c r="D952" s="17"/>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17"/>
      <c r="D953" s="17"/>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17"/>
      <c r="D954" s="17"/>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17"/>
      <c r="D955" s="17"/>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17"/>
      <c r="D956" s="17"/>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17"/>
      <c r="D957" s="17"/>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17"/>
      <c r="D958" s="17"/>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17"/>
      <c r="D959" s="17"/>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17"/>
      <c r="D960" s="17"/>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17"/>
      <c r="D961" s="17"/>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17"/>
      <c r="D962" s="17"/>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17"/>
      <c r="D963" s="17"/>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17"/>
      <c r="D964" s="17"/>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17"/>
      <c r="D965" s="17"/>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17"/>
      <c r="D966" s="17"/>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17"/>
      <c r="D967" s="17"/>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17"/>
      <c r="D968" s="17"/>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17"/>
      <c r="D969" s="17"/>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17"/>
      <c r="D970" s="17"/>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17"/>
      <c r="D971" s="17"/>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17"/>
      <c r="D972" s="17"/>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17"/>
      <c r="D973" s="17"/>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17"/>
      <c r="D974" s="17"/>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17"/>
      <c r="D975" s="17"/>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17"/>
      <c r="D976" s="17"/>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17"/>
      <c r="D977" s="17"/>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17"/>
      <c r="D978" s="17"/>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17"/>
      <c r="D979" s="17"/>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17"/>
      <c r="D980" s="17"/>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17"/>
      <c r="D981" s="17"/>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17"/>
      <c r="D982" s="17"/>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17"/>
      <c r="D983" s="17"/>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17"/>
      <c r="D984" s="17"/>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17"/>
      <c r="D985" s="17"/>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17"/>
      <c r="D986" s="17"/>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17"/>
      <c r="D987" s="17"/>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17"/>
      <c r="D988" s="17"/>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17"/>
      <c r="D989" s="17"/>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17"/>
      <c r="D990" s="17"/>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17"/>
      <c r="D991" s="17"/>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17"/>
      <c r="D992" s="17"/>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17"/>
      <c r="D993" s="17"/>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17"/>
      <c r="D994" s="17"/>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17"/>
      <c r="D995" s="17"/>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17"/>
      <c r="D996" s="17"/>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17"/>
      <c r="D997" s="17"/>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17"/>
      <c r="D998" s="17"/>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17"/>
      <c r="D999" s="17"/>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17"/>
      <c r="D1000" s="17"/>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1" type="Hiragana"/>
  <pageMargins left="0.70866141732283472" right="0.70866141732283472" top="0.74803149606299213" bottom="0.74803149606299213" header="0" footer="0"/>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1000"/>
  <sheetViews>
    <sheetView showGridLines="0" view="pageBreakPreview" zoomScale="60" zoomScaleNormal="40" workbookViewId="0">
      <selection activeCell="J6" sqref="J6"/>
    </sheetView>
  </sheetViews>
  <sheetFormatPr defaultColWidth="14.4296875" defaultRowHeight="15" customHeight="1"/>
  <cols>
    <col min="1" max="1" width="1.4296875" customWidth="1"/>
    <col min="2" max="56" width="5.56640625" customWidth="1"/>
    <col min="57" max="58" width="4.4296875" customWidth="1"/>
  </cols>
  <sheetData>
    <row r="1" spans="1:58" ht="20.25" customHeight="1">
      <c r="A1" s="37"/>
      <c r="B1" s="37"/>
      <c r="C1" s="48" t="s">
        <v>62</v>
      </c>
      <c r="D1" s="48"/>
      <c r="E1" s="37"/>
      <c r="F1" s="37"/>
      <c r="G1" s="63" t="s">
        <v>39</v>
      </c>
      <c r="H1" s="37"/>
      <c r="I1" s="37"/>
      <c r="J1" s="48"/>
      <c r="K1" s="48"/>
      <c r="L1" s="48"/>
      <c r="M1" s="48"/>
      <c r="N1" s="37"/>
      <c r="O1" s="37"/>
      <c r="P1" s="37"/>
      <c r="Q1" s="37"/>
      <c r="R1" s="37"/>
      <c r="S1" s="37"/>
      <c r="T1" s="37"/>
      <c r="U1" s="37"/>
      <c r="V1" s="37"/>
      <c r="W1" s="37"/>
      <c r="X1" s="37"/>
      <c r="Y1" s="37"/>
      <c r="Z1" s="37"/>
      <c r="AA1" s="37"/>
      <c r="AB1" s="37"/>
      <c r="AC1" s="37"/>
      <c r="AD1" s="37"/>
      <c r="AE1" s="37"/>
      <c r="AF1" s="37"/>
      <c r="AG1" s="37"/>
      <c r="AH1" s="37"/>
      <c r="AI1" s="37"/>
      <c r="AJ1" s="37"/>
      <c r="AK1" s="91" t="s">
        <v>121</v>
      </c>
      <c r="AL1" s="91" t="s">
        <v>105</v>
      </c>
      <c r="AM1" s="164" t="s">
        <v>131</v>
      </c>
      <c r="AN1" s="137"/>
      <c r="AO1" s="137"/>
      <c r="AP1" s="137"/>
      <c r="AQ1" s="137"/>
      <c r="AR1" s="137"/>
      <c r="AS1" s="137"/>
      <c r="AT1" s="137"/>
      <c r="AU1" s="137"/>
      <c r="AV1" s="137"/>
      <c r="AW1" s="137"/>
      <c r="AX1" s="137"/>
      <c r="AY1" s="137"/>
      <c r="AZ1" s="137"/>
      <c r="BA1" s="137"/>
      <c r="BB1" s="157" t="s">
        <v>144</v>
      </c>
      <c r="BC1" s="37"/>
      <c r="BD1" s="37"/>
      <c r="BE1" s="37"/>
      <c r="BF1" s="37"/>
    </row>
    <row r="2" spans="1:58" ht="20.25" customHeight="1">
      <c r="A2" s="38"/>
      <c r="B2" s="38"/>
      <c r="C2" s="38"/>
      <c r="D2" s="63"/>
      <c r="E2" s="38"/>
      <c r="F2" s="38"/>
      <c r="G2" s="38"/>
      <c r="H2" s="63"/>
      <c r="I2" s="91"/>
      <c r="J2" s="91"/>
      <c r="K2" s="91"/>
      <c r="L2" s="91"/>
      <c r="M2" s="91"/>
      <c r="N2" s="38"/>
      <c r="O2" s="38"/>
      <c r="P2" s="38"/>
      <c r="Q2" s="38"/>
      <c r="R2" s="38"/>
      <c r="S2" s="38"/>
      <c r="T2" s="91" t="s">
        <v>101</v>
      </c>
      <c r="U2" s="134">
        <v>6</v>
      </c>
      <c r="V2" s="137"/>
      <c r="W2" s="91" t="s">
        <v>105</v>
      </c>
      <c r="X2" s="146">
        <f>IF(U2=0,"",YEAR(DATE(2018+U2,1,1)))</f>
        <v>2024</v>
      </c>
      <c r="Y2" s="51"/>
      <c r="Z2" s="38" t="s">
        <v>112</v>
      </c>
      <c r="AA2" s="38" t="s">
        <v>113</v>
      </c>
      <c r="AB2" s="134">
        <v>4</v>
      </c>
      <c r="AC2" s="137"/>
      <c r="AD2" s="38" t="s">
        <v>116</v>
      </c>
      <c r="AE2" s="38"/>
      <c r="AF2" s="38"/>
      <c r="AG2" s="38"/>
      <c r="AH2" s="38"/>
      <c r="AI2" s="38"/>
      <c r="AJ2" s="157"/>
      <c r="AK2" s="91" t="s">
        <v>49</v>
      </c>
      <c r="AL2" s="91" t="s">
        <v>105</v>
      </c>
      <c r="AM2" s="134"/>
      <c r="AN2" s="137"/>
      <c r="AO2" s="137"/>
      <c r="AP2" s="137"/>
      <c r="AQ2" s="137"/>
      <c r="AR2" s="137"/>
      <c r="AS2" s="137"/>
      <c r="AT2" s="137"/>
      <c r="AU2" s="137"/>
      <c r="AV2" s="137"/>
      <c r="AW2" s="137"/>
      <c r="AX2" s="137"/>
      <c r="AY2" s="137"/>
      <c r="AZ2" s="137"/>
      <c r="BA2" s="137"/>
      <c r="BB2" s="157" t="s">
        <v>144</v>
      </c>
      <c r="BC2" s="91"/>
      <c r="BD2" s="91"/>
      <c r="BE2" s="91"/>
      <c r="BF2" s="38"/>
    </row>
    <row r="3" spans="1:58" ht="20.25" customHeight="1">
      <c r="A3" s="38"/>
      <c r="B3" s="38"/>
      <c r="C3" s="38"/>
      <c r="D3" s="63"/>
      <c r="E3" s="38"/>
      <c r="F3" s="38"/>
      <c r="G3" s="38"/>
      <c r="H3" s="63"/>
      <c r="I3" s="91"/>
      <c r="J3" s="91"/>
      <c r="K3" s="91"/>
      <c r="L3" s="91"/>
      <c r="M3" s="91"/>
      <c r="N3" s="38"/>
      <c r="O3" s="38"/>
      <c r="P3" s="38"/>
      <c r="Q3" s="38"/>
      <c r="R3" s="38"/>
      <c r="S3" s="38"/>
      <c r="T3" s="132"/>
      <c r="U3" s="135"/>
      <c r="V3" s="135"/>
      <c r="W3" s="144"/>
      <c r="X3" s="135"/>
      <c r="Y3" s="135"/>
      <c r="Z3" s="151"/>
      <c r="AA3" s="151"/>
      <c r="AB3" s="135"/>
      <c r="AC3" s="135"/>
      <c r="AD3" s="59"/>
      <c r="AE3" s="38"/>
      <c r="AF3" s="38"/>
      <c r="AG3" s="38"/>
      <c r="AH3" s="38"/>
      <c r="AI3" s="38"/>
      <c r="AJ3" s="157"/>
      <c r="AK3" s="91"/>
      <c r="AL3" s="91"/>
      <c r="AM3" s="146"/>
      <c r="AN3" s="146"/>
      <c r="AO3" s="146"/>
      <c r="AP3" s="146"/>
      <c r="AQ3" s="146"/>
      <c r="AR3" s="146"/>
      <c r="AS3" s="146"/>
      <c r="AT3" s="146"/>
      <c r="AU3" s="146"/>
      <c r="AV3" s="146"/>
      <c r="AW3" s="146"/>
      <c r="AX3" s="146"/>
      <c r="AY3" s="180" t="s">
        <v>139</v>
      </c>
      <c r="AZ3" s="185" t="s">
        <v>142</v>
      </c>
      <c r="BA3" s="72"/>
      <c r="BB3" s="72"/>
      <c r="BC3" s="68"/>
      <c r="BD3" s="91"/>
      <c r="BE3" s="91"/>
      <c r="BF3" s="38"/>
    </row>
    <row r="4" spans="1:58" ht="20.25" customHeight="1">
      <c r="A4" s="38"/>
      <c r="B4" s="40"/>
      <c r="C4" s="40"/>
      <c r="D4" s="40"/>
      <c r="E4" s="40"/>
      <c r="F4" s="40"/>
      <c r="G4" s="40"/>
      <c r="H4" s="40"/>
      <c r="I4" s="40"/>
      <c r="J4" s="94"/>
      <c r="K4" s="95"/>
      <c r="L4" s="95"/>
      <c r="M4" s="95"/>
      <c r="N4" s="95"/>
      <c r="O4" s="95"/>
      <c r="P4" s="116"/>
      <c r="Q4" s="95"/>
      <c r="R4" s="95"/>
      <c r="S4" s="38"/>
      <c r="T4" s="38"/>
      <c r="U4" s="38"/>
      <c r="V4" s="38"/>
      <c r="W4" s="38"/>
      <c r="X4" s="38"/>
      <c r="Y4" s="38"/>
      <c r="Z4" s="151"/>
      <c r="AA4" s="151"/>
      <c r="AB4" s="135"/>
      <c r="AC4" s="135"/>
      <c r="AD4" s="59"/>
      <c r="AE4" s="38"/>
      <c r="AF4" s="38"/>
      <c r="AG4" s="38"/>
      <c r="AH4" s="38"/>
      <c r="AI4" s="38"/>
      <c r="AJ4" s="157"/>
      <c r="AK4" s="91"/>
      <c r="AL4" s="91"/>
      <c r="AM4" s="146"/>
      <c r="AN4" s="146"/>
      <c r="AO4" s="146"/>
      <c r="AP4" s="146"/>
      <c r="AQ4" s="146"/>
      <c r="AR4" s="146"/>
      <c r="AS4" s="146"/>
      <c r="AT4" s="146"/>
      <c r="AU4" s="146"/>
      <c r="AV4" s="146"/>
      <c r="AW4" s="146"/>
      <c r="AX4" s="146"/>
      <c r="AY4" s="180" t="s">
        <v>140</v>
      </c>
      <c r="AZ4" s="185" t="s">
        <v>143</v>
      </c>
      <c r="BA4" s="72"/>
      <c r="BB4" s="72"/>
      <c r="BC4" s="68"/>
      <c r="BD4" s="91"/>
      <c r="BE4" s="91"/>
      <c r="BF4" s="38"/>
    </row>
    <row r="5" spans="1:58" ht="20.25" customHeight="1">
      <c r="A5" s="38"/>
      <c r="B5" s="41"/>
      <c r="C5" s="41"/>
      <c r="D5" s="41"/>
      <c r="E5" s="41"/>
      <c r="F5" s="41"/>
      <c r="G5" s="41"/>
      <c r="H5" s="41"/>
      <c r="I5" s="41"/>
      <c r="J5" s="95"/>
      <c r="K5" s="96"/>
      <c r="L5" s="41"/>
      <c r="M5" s="41"/>
      <c r="N5" s="41"/>
      <c r="O5" s="41"/>
      <c r="P5" s="41"/>
      <c r="Q5" s="40"/>
      <c r="R5" s="40"/>
      <c r="S5" s="37"/>
      <c r="T5" s="38"/>
      <c r="U5" s="38"/>
      <c r="V5" s="38"/>
      <c r="W5" s="38"/>
      <c r="X5" s="38"/>
      <c r="Y5" s="38"/>
      <c r="Z5" s="151"/>
      <c r="AA5" s="151"/>
      <c r="AB5" s="135"/>
      <c r="AC5" s="135"/>
      <c r="AD5" s="37"/>
      <c r="AE5" s="37"/>
      <c r="AF5" s="37"/>
      <c r="AG5" s="37"/>
      <c r="AH5" s="38"/>
      <c r="AI5" s="38"/>
      <c r="AJ5" s="37" t="s">
        <v>84</v>
      </c>
      <c r="AK5" s="37"/>
      <c r="AL5" s="37"/>
      <c r="AM5" s="37"/>
      <c r="AN5" s="37"/>
      <c r="AO5" s="37"/>
      <c r="AP5" s="37"/>
      <c r="AQ5" s="37"/>
      <c r="AR5" s="40"/>
      <c r="AS5" s="40"/>
      <c r="AT5" s="57"/>
      <c r="AU5" s="37"/>
      <c r="AV5" s="179">
        <v>40</v>
      </c>
      <c r="AW5" s="68"/>
      <c r="AX5" s="57" t="s">
        <v>137</v>
      </c>
      <c r="AY5" s="37"/>
      <c r="AZ5" s="179">
        <v>160</v>
      </c>
      <c r="BA5" s="68"/>
      <c r="BB5" s="57" t="s">
        <v>145</v>
      </c>
      <c r="BC5" s="37"/>
      <c r="BD5" s="38"/>
      <c r="BE5" s="91"/>
      <c r="BF5" s="38"/>
    </row>
    <row r="6" spans="1:58" ht="20.25" customHeight="1">
      <c r="A6" s="38"/>
      <c r="B6" s="41"/>
      <c r="C6" s="41"/>
      <c r="D6" s="41"/>
      <c r="E6" s="41"/>
      <c r="F6" s="41"/>
      <c r="G6" s="41"/>
      <c r="H6" s="41"/>
      <c r="I6" s="41"/>
      <c r="J6" s="41"/>
      <c r="K6" s="97"/>
      <c r="L6" s="97"/>
      <c r="M6" s="97"/>
      <c r="N6" s="41"/>
      <c r="O6" s="108"/>
      <c r="P6" s="117"/>
      <c r="Q6" s="117"/>
      <c r="R6" s="130"/>
      <c r="S6" s="131"/>
      <c r="T6" s="38"/>
      <c r="U6" s="38"/>
      <c r="V6" s="38"/>
      <c r="W6" s="38"/>
      <c r="X6" s="38"/>
      <c r="Y6" s="38"/>
      <c r="Z6" s="151"/>
      <c r="AA6" s="151"/>
      <c r="AB6" s="135"/>
      <c r="AC6" s="135"/>
      <c r="AD6" s="57"/>
      <c r="AE6" s="37"/>
      <c r="AF6" s="37"/>
      <c r="AG6" s="37"/>
      <c r="AH6" s="38"/>
      <c r="AI6" s="38"/>
      <c r="AJ6" s="38"/>
      <c r="AK6" s="38"/>
      <c r="AL6" s="37"/>
      <c r="AM6" s="37"/>
      <c r="AN6" s="107"/>
      <c r="AO6" s="167"/>
      <c r="AP6" s="167"/>
      <c r="AQ6" s="131"/>
      <c r="AR6" s="131"/>
      <c r="AS6" s="131"/>
      <c r="AT6" s="131"/>
      <c r="AU6" s="131"/>
      <c r="AV6" s="131"/>
      <c r="AW6" s="37" t="s">
        <v>133</v>
      </c>
      <c r="AX6" s="37"/>
      <c r="AY6" s="37"/>
      <c r="AZ6" s="186">
        <f>DAY(EOMONTH(DATE(X2,AB2,1),0))</f>
        <v>30</v>
      </c>
      <c r="BA6" s="68"/>
      <c r="BB6" s="57" t="s">
        <v>146</v>
      </c>
      <c r="BC6" s="38"/>
      <c r="BD6" s="38"/>
      <c r="BE6" s="91"/>
      <c r="BF6" s="38"/>
    </row>
    <row r="7" spans="1:58" ht="20.25" customHeight="1">
      <c r="A7" s="39"/>
      <c r="B7" s="39"/>
      <c r="C7" s="49"/>
      <c r="D7" s="49"/>
      <c r="E7" s="39"/>
      <c r="F7" s="39"/>
      <c r="G7" s="39"/>
      <c r="H7" s="39"/>
      <c r="I7" s="39"/>
      <c r="J7" s="39"/>
      <c r="K7" s="39"/>
      <c r="L7" s="39"/>
      <c r="M7" s="39"/>
      <c r="N7" s="39"/>
      <c r="O7" s="39"/>
      <c r="P7" s="39"/>
      <c r="Q7" s="39"/>
      <c r="R7" s="39"/>
      <c r="S7" s="49"/>
      <c r="T7" s="39"/>
      <c r="U7" s="39"/>
      <c r="V7" s="39"/>
      <c r="W7" s="39"/>
      <c r="X7" s="39"/>
      <c r="Y7" s="39"/>
      <c r="Z7" s="39"/>
      <c r="AA7" s="39"/>
      <c r="AB7" s="39"/>
      <c r="AC7" s="39"/>
      <c r="AD7" s="39"/>
      <c r="AE7" s="39"/>
      <c r="AF7" s="39"/>
      <c r="AG7" s="39"/>
      <c r="AH7" s="39"/>
      <c r="AI7" s="39"/>
      <c r="AJ7" s="49"/>
      <c r="AK7" s="39"/>
      <c r="AL7" s="39"/>
      <c r="AM7" s="39"/>
      <c r="AN7" s="39"/>
      <c r="AO7" s="39"/>
      <c r="AP7" s="39"/>
      <c r="AQ7" s="39"/>
      <c r="AR7" s="39"/>
      <c r="AS7" s="39"/>
      <c r="AT7" s="39"/>
      <c r="AU7" s="39"/>
      <c r="AV7" s="39"/>
      <c r="AW7" s="39"/>
      <c r="AX7" s="39"/>
      <c r="AY7" s="39"/>
      <c r="AZ7" s="39"/>
      <c r="BA7" s="39"/>
      <c r="BB7" s="39"/>
      <c r="BC7" s="187"/>
      <c r="BD7" s="187"/>
      <c r="BE7" s="187"/>
      <c r="BF7" s="39"/>
    </row>
    <row r="8" spans="1:58" ht="20.25" customHeight="1">
      <c r="A8" s="39"/>
      <c r="B8" s="42" t="s">
        <v>61</v>
      </c>
      <c r="C8" s="50" t="s">
        <v>9</v>
      </c>
      <c r="D8" s="64"/>
      <c r="E8" s="73" t="s">
        <v>79</v>
      </c>
      <c r="F8" s="64"/>
      <c r="G8" s="73" t="s">
        <v>71</v>
      </c>
      <c r="H8" s="88"/>
      <c r="I8" s="88"/>
      <c r="J8" s="88"/>
      <c r="K8" s="64"/>
      <c r="L8" s="73" t="s">
        <v>69</v>
      </c>
      <c r="M8" s="88"/>
      <c r="N8" s="88"/>
      <c r="O8" s="109"/>
      <c r="P8" s="118" t="s">
        <v>52</v>
      </c>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173" t="str">
        <f>IF(AZ3="４週","(9)1～4週目の勤務時間数合計","(9)1か月の勤務時間数合計")</f>
        <v>(9)1～4週目の勤務時間数合計</v>
      </c>
      <c r="AV8" s="109"/>
      <c r="AW8" s="173" t="s">
        <v>136</v>
      </c>
      <c r="AX8" s="109"/>
      <c r="AY8" s="181" t="s">
        <v>141</v>
      </c>
      <c r="AZ8" s="88"/>
      <c r="BA8" s="88"/>
      <c r="BB8" s="88"/>
      <c r="BC8" s="88"/>
      <c r="BD8" s="109"/>
      <c r="BE8" s="39"/>
      <c r="BF8" s="39"/>
    </row>
    <row r="9" spans="1:58" ht="20.25" customHeight="1">
      <c r="A9" s="39"/>
      <c r="B9" s="43"/>
      <c r="C9" s="51"/>
      <c r="D9" s="65"/>
      <c r="E9" s="74"/>
      <c r="F9" s="65"/>
      <c r="G9" s="74"/>
      <c r="H9" s="51"/>
      <c r="I9" s="51"/>
      <c r="J9" s="51"/>
      <c r="K9" s="65"/>
      <c r="L9" s="74"/>
      <c r="M9" s="51"/>
      <c r="N9" s="51"/>
      <c r="O9" s="110"/>
      <c r="P9" s="119" t="s">
        <v>66</v>
      </c>
      <c r="Q9" s="72"/>
      <c r="R9" s="72"/>
      <c r="S9" s="72"/>
      <c r="T9" s="72"/>
      <c r="U9" s="72"/>
      <c r="V9" s="113"/>
      <c r="W9" s="119" t="s">
        <v>106</v>
      </c>
      <c r="X9" s="72"/>
      <c r="Y9" s="72"/>
      <c r="Z9" s="72"/>
      <c r="AA9" s="72"/>
      <c r="AB9" s="72"/>
      <c r="AC9" s="113"/>
      <c r="AD9" s="119" t="s">
        <v>117</v>
      </c>
      <c r="AE9" s="72"/>
      <c r="AF9" s="72"/>
      <c r="AG9" s="72"/>
      <c r="AH9" s="72"/>
      <c r="AI9" s="72"/>
      <c r="AJ9" s="113"/>
      <c r="AK9" s="119" t="s">
        <v>123</v>
      </c>
      <c r="AL9" s="72"/>
      <c r="AM9" s="72"/>
      <c r="AN9" s="72"/>
      <c r="AO9" s="72"/>
      <c r="AP9" s="72"/>
      <c r="AQ9" s="113"/>
      <c r="AR9" s="119" t="s">
        <v>132</v>
      </c>
      <c r="AS9" s="72"/>
      <c r="AT9" s="113"/>
      <c r="AU9" s="174"/>
      <c r="AV9" s="110"/>
      <c r="AW9" s="174"/>
      <c r="AX9" s="110"/>
      <c r="AY9" s="174"/>
      <c r="AZ9" s="51"/>
      <c r="BA9" s="51"/>
      <c r="BB9" s="51"/>
      <c r="BC9" s="51"/>
      <c r="BD9" s="110"/>
      <c r="BE9" s="39"/>
      <c r="BF9" s="39"/>
    </row>
    <row r="10" spans="1:58" ht="20.25" customHeight="1">
      <c r="A10" s="39"/>
      <c r="B10" s="43"/>
      <c r="C10" s="51"/>
      <c r="D10" s="65"/>
      <c r="E10" s="74"/>
      <c r="F10" s="65"/>
      <c r="G10" s="74"/>
      <c r="H10" s="51"/>
      <c r="I10" s="51"/>
      <c r="J10" s="51"/>
      <c r="K10" s="65"/>
      <c r="L10" s="74"/>
      <c r="M10" s="51"/>
      <c r="N10" s="51"/>
      <c r="O10" s="110"/>
      <c r="P10" s="120">
        <f>DAY(DATE($X$2,$AB$2,1))</f>
        <v>1</v>
      </c>
      <c r="Q10" s="125">
        <f>DAY(DATE($X$2,$AB$2,2))</f>
        <v>2</v>
      </c>
      <c r="R10" s="125">
        <f>DAY(DATE($X$2,$AB$2,3))</f>
        <v>3</v>
      </c>
      <c r="S10" s="125">
        <f>DAY(DATE($X$2,$AB$2,4))</f>
        <v>4</v>
      </c>
      <c r="T10" s="125">
        <f>DAY(DATE($X$2,$AB$2,5))</f>
        <v>5</v>
      </c>
      <c r="U10" s="125">
        <f>DAY(DATE($X$2,$AB$2,6))</f>
        <v>6</v>
      </c>
      <c r="V10" s="138">
        <f>DAY(DATE($X$2,$AB$2,7))</f>
        <v>7</v>
      </c>
      <c r="W10" s="120">
        <f>DAY(DATE($X$2,$AB$2,8))</f>
        <v>8</v>
      </c>
      <c r="X10" s="125">
        <f>DAY(DATE($X$2,$AB$2,9))</f>
        <v>9</v>
      </c>
      <c r="Y10" s="125">
        <f>DAY(DATE($X$2,$AB$2,10))</f>
        <v>10</v>
      </c>
      <c r="Z10" s="125">
        <f>DAY(DATE($X$2,$AB$2,11))</f>
        <v>11</v>
      </c>
      <c r="AA10" s="125">
        <f>DAY(DATE($X$2,$AB$2,12))</f>
        <v>12</v>
      </c>
      <c r="AB10" s="125">
        <f>DAY(DATE($X$2,$AB$2,13))</f>
        <v>13</v>
      </c>
      <c r="AC10" s="138">
        <f>DAY(DATE($X$2,$AB$2,14))</f>
        <v>14</v>
      </c>
      <c r="AD10" s="120">
        <f>DAY(DATE($X$2,$AB$2,15))</f>
        <v>15</v>
      </c>
      <c r="AE10" s="125">
        <f>DAY(DATE($X$2,$AB$2,16))</f>
        <v>16</v>
      </c>
      <c r="AF10" s="125">
        <f>DAY(DATE($X$2,$AB$2,17))</f>
        <v>17</v>
      </c>
      <c r="AG10" s="125">
        <f>DAY(DATE($X$2,$AB$2,18))</f>
        <v>18</v>
      </c>
      <c r="AH10" s="125">
        <f>DAY(DATE($X$2,$AB$2,19))</f>
        <v>19</v>
      </c>
      <c r="AI10" s="125">
        <f>DAY(DATE($X$2,$AB$2,20))</f>
        <v>20</v>
      </c>
      <c r="AJ10" s="138">
        <f>DAY(DATE($X$2,$AB$2,21))</f>
        <v>21</v>
      </c>
      <c r="AK10" s="120">
        <f>DAY(DATE($X$2,$AB$2,22))</f>
        <v>22</v>
      </c>
      <c r="AL10" s="125">
        <f>DAY(DATE($X$2,$AB$2,23))</f>
        <v>23</v>
      </c>
      <c r="AM10" s="125">
        <f>DAY(DATE($X$2,$AB$2,24))</f>
        <v>24</v>
      </c>
      <c r="AN10" s="125">
        <f>DAY(DATE($X$2,$AB$2,25))</f>
        <v>25</v>
      </c>
      <c r="AO10" s="125">
        <f>DAY(DATE($X$2,$AB$2,26))</f>
        <v>26</v>
      </c>
      <c r="AP10" s="125">
        <f>DAY(DATE($X$2,$AB$2,27))</f>
        <v>27</v>
      </c>
      <c r="AQ10" s="138">
        <f>DAY(DATE($X$2,$AB$2,28))</f>
        <v>28</v>
      </c>
      <c r="AR10" s="120" t="str">
        <f>IF(AZ3="暦月",IF(DAY(DATE($X$2,$AB$2,29))=29,29,""),"")</f>
        <v/>
      </c>
      <c r="AS10" s="125" t="str">
        <f>IF(AZ3="暦月",IF(DAY(DATE($X$2,$AB$2,30))=30,30,""),"")</f>
        <v/>
      </c>
      <c r="AT10" s="171" t="str">
        <f>IF(AZ3="暦月",IF(DAY(DATE($X$2,$AB$2,31))=31,31,""),"")</f>
        <v/>
      </c>
      <c r="AU10" s="174"/>
      <c r="AV10" s="110"/>
      <c r="AW10" s="174"/>
      <c r="AX10" s="110"/>
      <c r="AY10" s="174"/>
      <c r="AZ10" s="51"/>
      <c r="BA10" s="51"/>
      <c r="BB10" s="51"/>
      <c r="BC10" s="51"/>
      <c r="BD10" s="110"/>
      <c r="BE10" s="39"/>
      <c r="BF10" s="39"/>
    </row>
    <row r="11" spans="1:58" ht="20.25" hidden="1" customHeight="1">
      <c r="A11" s="39"/>
      <c r="B11" s="43"/>
      <c r="C11" s="51"/>
      <c r="D11" s="65"/>
      <c r="E11" s="74"/>
      <c r="F11" s="65"/>
      <c r="G11" s="74"/>
      <c r="H11" s="51"/>
      <c r="I11" s="51"/>
      <c r="J11" s="51"/>
      <c r="K11" s="65"/>
      <c r="L11" s="74"/>
      <c r="M11" s="51"/>
      <c r="N11" s="51"/>
      <c r="O11" s="110"/>
      <c r="P11" s="120">
        <f>WEEKDAY(DATE($X$2,$AB$2,1))</f>
        <v>2</v>
      </c>
      <c r="Q11" s="125">
        <f>WEEKDAY(DATE($X$2,$AB$2,2))</f>
        <v>3</v>
      </c>
      <c r="R11" s="125">
        <f>WEEKDAY(DATE($X$2,$AB$2,3))</f>
        <v>4</v>
      </c>
      <c r="S11" s="125">
        <f>WEEKDAY(DATE($X$2,$AB$2,4))</f>
        <v>5</v>
      </c>
      <c r="T11" s="125">
        <f>WEEKDAY(DATE($X$2,$AB$2,5))</f>
        <v>6</v>
      </c>
      <c r="U11" s="125">
        <f>WEEKDAY(DATE($X$2,$AB$2,6))</f>
        <v>7</v>
      </c>
      <c r="V11" s="138">
        <f>WEEKDAY(DATE($X$2,$AB$2,7))</f>
        <v>1</v>
      </c>
      <c r="W11" s="120">
        <f>WEEKDAY(DATE($X$2,$AB$2,8))</f>
        <v>2</v>
      </c>
      <c r="X11" s="125">
        <f>WEEKDAY(DATE($X$2,$AB$2,9))</f>
        <v>3</v>
      </c>
      <c r="Y11" s="125">
        <f>WEEKDAY(DATE($X$2,$AB$2,10))</f>
        <v>4</v>
      </c>
      <c r="Z11" s="125">
        <f>WEEKDAY(DATE($X$2,$AB$2,11))</f>
        <v>5</v>
      </c>
      <c r="AA11" s="125">
        <f>WEEKDAY(DATE($X$2,$AB$2,12))</f>
        <v>6</v>
      </c>
      <c r="AB11" s="125">
        <f>WEEKDAY(DATE($X$2,$AB$2,13))</f>
        <v>7</v>
      </c>
      <c r="AC11" s="138">
        <f>WEEKDAY(DATE($X$2,$AB$2,14))</f>
        <v>1</v>
      </c>
      <c r="AD11" s="120">
        <f>WEEKDAY(DATE($X$2,$AB$2,15))</f>
        <v>2</v>
      </c>
      <c r="AE11" s="125">
        <f>WEEKDAY(DATE($X$2,$AB$2,16))</f>
        <v>3</v>
      </c>
      <c r="AF11" s="125">
        <f>WEEKDAY(DATE($X$2,$AB$2,17))</f>
        <v>4</v>
      </c>
      <c r="AG11" s="125">
        <f>WEEKDAY(DATE($X$2,$AB$2,18))</f>
        <v>5</v>
      </c>
      <c r="AH11" s="125">
        <f>WEEKDAY(DATE($X$2,$AB$2,19))</f>
        <v>6</v>
      </c>
      <c r="AI11" s="125">
        <f>WEEKDAY(DATE($X$2,$AB$2,20))</f>
        <v>7</v>
      </c>
      <c r="AJ11" s="138">
        <f>WEEKDAY(DATE($X$2,$AB$2,21))</f>
        <v>1</v>
      </c>
      <c r="AK11" s="120">
        <f>WEEKDAY(DATE($X$2,$AB$2,22))</f>
        <v>2</v>
      </c>
      <c r="AL11" s="125">
        <f>WEEKDAY(DATE($X$2,$AB$2,23))</f>
        <v>3</v>
      </c>
      <c r="AM11" s="125">
        <f>WEEKDAY(DATE($X$2,$AB$2,24))</f>
        <v>4</v>
      </c>
      <c r="AN11" s="125">
        <f>WEEKDAY(DATE($X$2,$AB$2,25))</f>
        <v>5</v>
      </c>
      <c r="AO11" s="125">
        <f>WEEKDAY(DATE($X$2,$AB$2,26))</f>
        <v>6</v>
      </c>
      <c r="AP11" s="125">
        <f>WEEKDAY(DATE($X$2,$AB$2,27))</f>
        <v>7</v>
      </c>
      <c r="AQ11" s="138">
        <f>WEEKDAY(DATE($X$2,$AB$2,28))</f>
        <v>1</v>
      </c>
      <c r="AR11" s="120">
        <f>IF(AR10=29,WEEKDAY(DATE($X$2,$AB$2,29)),0)</f>
        <v>0</v>
      </c>
      <c r="AS11" s="125">
        <f>IF(AS10=30,WEEKDAY(DATE($X$2,$AB$2,30)),0)</f>
        <v>0</v>
      </c>
      <c r="AT11" s="171">
        <f>IF(AT10=31,WEEKDAY(DATE($X$2,$AB$2,31)),0)</f>
        <v>0</v>
      </c>
      <c r="AU11" s="174"/>
      <c r="AV11" s="110"/>
      <c r="AW11" s="174"/>
      <c r="AX11" s="110"/>
      <c r="AY11" s="174"/>
      <c r="AZ11" s="51"/>
      <c r="BA11" s="51"/>
      <c r="BB11" s="51"/>
      <c r="BC11" s="51"/>
      <c r="BD11" s="110"/>
      <c r="BE11" s="39"/>
      <c r="BF11" s="39"/>
    </row>
    <row r="12" spans="1:58" ht="20.25" customHeight="1">
      <c r="A12" s="39"/>
      <c r="B12" s="44"/>
      <c r="C12" s="52"/>
      <c r="D12" s="66"/>
      <c r="E12" s="75"/>
      <c r="F12" s="66"/>
      <c r="G12" s="75"/>
      <c r="H12" s="52"/>
      <c r="I12" s="52"/>
      <c r="J12" s="52"/>
      <c r="K12" s="66"/>
      <c r="L12" s="75"/>
      <c r="M12" s="52"/>
      <c r="N12" s="52"/>
      <c r="O12" s="111"/>
      <c r="P12" s="121" t="str">
        <f t="shared" ref="P12:AQ12" si="0">IF(P11=1,"日",IF(P11=2,"月",IF(P11=3,"火",IF(P11=4,"水",IF(P11=5,"木",IF(P11=6,"金","土"))))))</f>
        <v>月</v>
      </c>
      <c r="Q12" s="126" t="str">
        <f t="shared" si="0"/>
        <v>火</v>
      </c>
      <c r="R12" s="126" t="str">
        <f t="shared" si="0"/>
        <v>水</v>
      </c>
      <c r="S12" s="126" t="str">
        <f t="shared" si="0"/>
        <v>木</v>
      </c>
      <c r="T12" s="126" t="str">
        <f t="shared" si="0"/>
        <v>金</v>
      </c>
      <c r="U12" s="126" t="str">
        <f t="shared" si="0"/>
        <v>土</v>
      </c>
      <c r="V12" s="139" t="str">
        <f t="shared" si="0"/>
        <v>日</v>
      </c>
      <c r="W12" s="121" t="str">
        <f t="shared" si="0"/>
        <v>月</v>
      </c>
      <c r="X12" s="126" t="str">
        <f t="shared" si="0"/>
        <v>火</v>
      </c>
      <c r="Y12" s="126" t="str">
        <f t="shared" si="0"/>
        <v>水</v>
      </c>
      <c r="Z12" s="126" t="str">
        <f t="shared" si="0"/>
        <v>木</v>
      </c>
      <c r="AA12" s="126" t="str">
        <f t="shared" si="0"/>
        <v>金</v>
      </c>
      <c r="AB12" s="126" t="str">
        <f t="shared" si="0"/>
        <v>土</v>
      </c>
      <c r="AC12" s="139" t="str">
        <f t="shared" si="0"/>
        <v>日</v>
      </c>
      <c r="AD12" s="121" t="str">
        <f t="shared" si="0"/>
        <v>月</v>
      </c>
      <c r="AE12" s="126" t="str">
        <f t="shared" si="0"/>
        <v>火</v>
      </c>
      <c r="AF12" s="126" t="str">
        <f t="shared" si="0"/>
        <v>水</v>
      </c>
      <c r="AG12" s="126" t="str">
        <f t="shared" si="0"/>
        <v>木</v>
      </c>
      <c r="AH12" s="126" t="str">
        <f t="shared" si="0"/>
        <v>金</v>
      </c>
      <c r="AI12" s="126" t="str">
        <f t="shared" si="0"/>
        <v>土</v>
      </c>
      <c r="AJ12" s="139" t="str">
        <f t="shared" si="0"/>
        <v>日</v>
      </c>
      <c r="AK12" s="121" t="str">
        <f t="shared" si="0"/>
        <v>月</v>
      </c>
      <c r="AL12" s="126" t="str">
        <f t="shared" si="0"/>
        <v>火</v>
      </c>
      <c r="AM12" s="126" t="str">
        <f t="shared" si="0"/>
        <v>水</v>
      </c>
      <c r="AN12" s="126" t="str">
        <f t="shared" si="0"/>
        <v>木</v>
      </c>
      <c r="AO12" s="126" t="str">
        <f t="shared" si="0"/>
        <v>金</v>
      </c>
      <c r="AP12" s="126" t="str">
        <f t="shared" si="0"/>
        <v>土</v>
      </c>
      <c r="AQ12" s="139" t="str">
        <f t="shared" si="0"/>
        <v>日</v>
      </c>
      <c r="AR12" s="126" t="str">
        <f>IF(AR11=1,"日",IF(AR11=2,"月",IF(AR11=3,"火",IF(AR11=4,"水",IF(AR11=5,"木",IF(AR11=6,"金",IF(AR11=0,"","土")))))))</f>
        <v/>
      </c>
      <c r="AS12" s="126" t="str">
        <f>IF(AS11=1,"日",IF(AS11=2,"月",IF(AS11=3,"火",IF(AS11=4,"水",IF(AS11=5,"木",IF(AS11=6,"金",IF(AS11=0,"","土")))))))</f>
        <v/>
      </c>
      <c r="AT12" s="172" t="str">
        <f>IF(AT11=1,"日",IF(AT11=2,"月",IF(AT11=3,"火",IF(AT11=4,"水",IF(AT11=5,"木",IF(AT11=6,"金",IF(AT11=0,"","土")))))))</f>
        <v/>
      </c>
      <c r="AU12" s="175"/>
      <c r="AV12" s="111"/>
      <c r="AW12" s="175"/>
      <c r="AX12" s="111"/>
      <c r="AY12" s="175"/>
      <c r="AZ12" s="52"/>
      <c r="BA12" s="52"/>
      <c r="BB12" s="52"/>
      <c r="BC12" s="52"/>
      <c r="BD12" s="111"/>
      <c r="BE12" s="39"/>
      <c r="BF12" s="39"/>
    </row>
    <row r="13" spans="1:58" ht="39.75" customHeight="1">
      <c r="A13" s="39"/>
      <c r="B13" s="45">
        <v>1</v>
      </c>
      <c r="C13" s="53"/>
      <c r="D13" s="67"/>
      <c r="E13" s="76"/>
      <c r="F13" s="67"/>
      <c r="G13" s="85"/>
      <c r="H13" s="89"/>
      <c r="I13" s="89"/>
      <c r="J13" s="89"/>
      <c r="K13" s="67"/>
      <c r="L13" s="98"/>
      <c r="M13" s="89"/>
      <c r="N13" s="89"/>
      <c r="O13" s="112"/>
      <c r="P13" s="122"/>
      <c r="Q13" s="127"/>
      <c r="R13" s="127"/>
      <c r="S13" s="127"/>
      <c r="T13" s="127"/>
      <c r="U13" s="127"/>
      <c r="V13" s="140"/>
      <c r="W13" s="122"/>
      <c r="X13" s="127"/>
      <c r="Y13" s="127"/>
      <c r="Z13" s="127"/>
      <c r="AA13" s="127"/>
      <c r="AB13" s="127"/>
      <c r="AC13" s="140"/>
      <c r="AD13" s="122"/>
      <c r="AE13" s="127"/>
      <c r="AF13" s="127"/>
      <c r="AG13" s="127"/>
      <c r="AH13" s="127"/>
      <c r="AI13" s="127"/>
      <c r="AJ13" s="140"/>
      <c r="AK13" s="122"/>
      <c r="AL13" s="127"/>
      <c r="AM13" s="127"/>
      <c r="AN13" s="127"/>
      <c r="AO13" s="127"/>
      <c r="AP13" s="127"/>
      <c r="AQ13" s="140"/>
      <c r="AR13" s="122"/>
      <c r="AS13" s="127"/>
      <c r="AT13" s="140"/>
      <c r="AU13" s="176">
        <f t="shared" ref="AU13:AU30" si="1">IF($AZ$3="４週",SUM(P13:AQ13),IF($AZ$3="暦月",SUM(P13:AT13),""))</f>
        <v>0</v>
      </c>
      <c r="AV13" s="112"/>
      <c r="AW13" s="176">
        <f t="shared" ref="AW13:AW30" si="2">IF($AZ$3="４週",AU13/4,IF($AZ$3="暦月",AU13/($AZ$6/7),""))</f>
        <v>0</v>
      </c>
      <c r="AX13" s="112"/>
      <c r="AY13" s="182"/>
      <c r="AZ13" s="89"/>
      <c r="BA13" s="89"/>
      <c r="BB13" s="89"/>
      <c r="BC13" s="89"/>
      <c r="BD13" s="112"/>
      <c r="BE13" s="39"/>
      <c r="BF13" s="39"/>
    </row>
    <row r="14" spans="1:58" ht="39.75" customHeight="1">
      <c r="A14" s="39"/>
      <c r="B14" s="46">
        <f t="shared" ref="B14:B30" si="3">B13+1</f>
        <v>2</v>
      </c>
      <c r="C14" s="54"/>
      <c r="D14" s="68"/>
      <c r="E14" s="77"/>
      <c r="F14" s="68"/>
      <c r="G14" s="86"/>
      <c r="H14" s="72"/>
      <c r="I14" s="72"/>
      <c r="J14" s="72"/>
      <c r="K14" s="68"/>
      <c r="L14" s="99"/>
      <c r="M14" s="72"/>
      <c r="N14" s="72"/>
      <c r="O14" s="113"/>
      <c r="P14" s="123"/>
      <c r="Q14" s="128"/>
      <c r="R14" s="128"/>
      <c r="S14" s="128"/>
      <c r="T14" s="128"/>
      <c r="U14" s="128"/>
      <c r="V14" s="141"/>
      <c r="W14" s="123"/>
      <c r="X14" s="128"/>
      <c r="Y14" s="128"/>
      <c r="Z14" s="128"/>
      <c r="AA14" s="128"/>
      <c r="AB14" s="128"/>
      <c r="AC14" s="141"/>
      <c r="AD14" s="123"/>
      <c r="AE14" s="128"/>
      <c r="AF14" s="128"/>
      <c r="AG14" s="128"/>
      <c r="AH14" s="128"/>
      <c r="AI14" s="128"/>
      <c r="AJ14" s="141"/>
      <c r="AK14" s="123"/>
      <c r="AL14" s="128"/>
      <c r="AM14" s="128"/>
      <c r="AN14" s="128"/>
      <c r="AO14" s="128"/>
      <c r="AP14" s="128"/>
      <c r="AQ14" s="141"/>
      <c r="AR14" s="123"/>
      <c r="AS14" s="128"/>
      <c r="AT14" s="141"/>
      <c r="AU14" s="177">
        <f t="shared" si="1"/>
        <v>0</v>
      </c>
      <c r="AV14" s="113"/>
      <c r="AW14" s="177">
        <f t="shared" si="2"/>
        <v>0</v>
      </c>
      <c r="AX14" s="113"/>
      <c r="AY14" s="183"/>
      <c r="AZ14" s="72"/>
      <c r="BA14" s="72"/>
      <c r="BB14" s="72"/>
      <c r="BC14" s="72"/>
      <c r="BD14" s="113"/>
      <c r="BE14" s="39"/>
      <c r="BF14" s="39"/>
    </row>
    <row r="15" spans="1:58" ht="39.75" customHeight="1">
      <c r="A15" s="39"/>
      <c r="B15" s="46">
        <f t="shared" si="3"/>
        <v>3</v>
      </c>
      <c r="C15" s="54"/>
      <c r="D15" s="68"/>
      <c r="E15" s="77"/>
      <c r="F15" s="68"/>
      <c r="G15" s="86"/>
      <c r="H15" s="72"/>
      <c r="I15" s="72"/>
      <c r="J15" s="72"/>
      <c r="K15" s="68"/>
      <c r="L15" s="99"/>
      <c r="M15" s="72"/>
      <c r="N15" s="72"/>
      <c r="O15" s="113"/>
      <c r="P15" s="123"/>
      <c r="Q15" s="128"/>
      <c r="R15" s="128"/>
      <c r="S15" s="128"/>
      <c r="T15" s="128"/>
      <c r="U15" s="128"/>
      <c r="V15" s="141"/>
      <c r="W15" s="123"/>
      <c r="X15" s="128"/>
      <c r="Y15" s="128"/>
      <c r="Z15" s="128"/>
      <c r="AA15" s="128"/>
      <c r="AB15" s="128"/>
      <c r="AC15" s="141"/>
      <c r="AD15" s="123"/>
      <c r="AE15" s="128"/>
      <c r="AF15" s="128"/>
      <c r="AG15" s="128"/>
      <c r="AH15" s="128"/>
      <c r="AI15" s="128"/>
      <c r="AJ15" s="141"/>
      <c r="AK15" s="123"/>
      <c r="AL15" s="128"/>
      <c r="AM15" s="128"/>
      <c r="AN15" s="128"/>
      <c r="AO15" s="128"/>
      <c r="AP15" s="128"/>
      <c r="AQ15" s="141"/>
      <c r="AR15" s="123"/>
      <c r="AS15" s="128"/>
      <c r="AT15" s="141"/>
      <c r="AU15" s="177">
        <f t="shared" si="1"/>
        <v>0</v>
      </c>
      <c r="AV15" s="113"/>
      <c r="AW15" s="177">
        <f t="shared" si="2"/>
        <v>0</v>
      </c>
      <c r="AX15" s="113"/>
      <c r="AY15" s="183"/>
      <c r="AZ15" s="72"/>
      <c r="BA15" s="72"/>
      <c r="BB15" s="72"/>
      <c r="BC15" s="72"/>
      <c r="BD15" s="113"/>
      <c r="BE15" s="39"/>
      <c r="BF15" s="39"/>
    </row>
    <row r="16" spans="1:58" ht="39.75" customHeight="1">
      <c r="A16" s="39"/>
      <c r="B16" s="46">
        <f t="shared" si="3"/>
        <v>4</v>
      </c>
      <c r="C16" s="54"/>
      <c r="D16" s="68"/>
      <c r="E16" s="77"/>
      <c r="F16" s="68"/>
      <c r="G16" s="86"/>
      <c r="H16" s="72"/>
      <c r="I16" s="72"/>
      <c r="J16" s="72"/>
      <c r="K16" s="68"/>
      <c r="L16" s="99"/>
      <c r="M16" s="72"/>
      <c r="N16" s="72"/>
      <c r="O16" s="113"/>
      <c r="P16" s="123"/>
      <c r="Q16" s="128"/>
      <c r="R16" s="128"/>
      <c r="S16" s="128"/>
      <c r="T16" s="128"/>
      <c r="U16" s="128"/>
      <c r="V16" s="141"/>
      <c r="W16" s="123"/>
      <c r="X16" s="128"/>
      <c r="Y16" s="128"/>
      <c r="Z16" s="128"/>
      <c r="AA16" s="128"/>
      <c r="AB16" s="128"/>
      <c r="AC16" s="141"/>
      <c r="AD16" s="123"/>
      <c r="AE16" s="128"/>
      <c r="AF16" s="128"/>
      <c r="AG16" s="128"/>
      <c r="AH16" s="128"/>
      <c r="AI16" s="128"/>
      <c r="AJ16" s="141"/>
      <c r="AK16" s="123"/>
      <c r="AL16" s="128"/>
      <c r="AM16" s="128"/>
      <c r="AN16" s="128"/>
      <c r="AO16" s="128"/>
      <c r="AP16" s="128"/>
      <c r="AQ16" s="141"/>
      <c r="AR16" s="123"/>
      <c r="AS16" s="128"/>
      <c r="AT16" s="141"/>
      <c r="AU16" s="177">
        <f t="shared" si="1"/>
        <v>0</v>
      </c>
      <c r="AV16" s="113"/>
      <c r="AW16" s="177">
        <f t="shared" si="2"/>
        <v>0</v>
      </c>
      <c r="AX16" s="113"/>
      <c r="AY16" s="183"/>
      <c r="AZ16" s="72"/>
      <c r="BA16" s="72"/>
      <c r="BB16" s="72"/>
      <c r="BC16" s="72"/>
      <c r="BD16" s="113"/>
      <c r="BE16" s="39"/>
      <c r="BF16" s="39"/>
    </row>
    <row r="17" spans="1:58" ht="39.75" customHeight="1">
      <c r="A17" s="39"/>
      <c r="B17" s="46">
        <f t="shared" si="3"/>
        <v>5</v>
      </c>
      <c r="C17" s="54"/>
      <c r="D17" s="68"/>
      <c r="E17" s="77"/>
      <c r="F17" s="68"/>
      <c r="G17" s="86"/>
      <c r="H17" s="72"/>
      <c r="I17" s="72"/>
      <c r="J17" s="72"/>
      <c r="K17" s="68"/>
      <c r="L17" s="99"/>
      <c r="M17" s="72"/>
      <c r="N17" s="72"/>
      <c r="O17" s="113"/>
      <c r="P17" s="123"/>
      <c r="Q17" s="128"/>
      <c r="R17" s="128"/>
      <c r="S17" s="128"/>
      <c r="T17" s="128"/>
      <c r="U17" s="128"/>
      <c r="V17" s="141"/>
      <c r="W17" s="123"/>
      <c r="X17" s="128"/>
      <c r="Y17" s="128"/>
      <c r="Z17" s="128"/>
      <c r="AA17" s="128"/>
      <c r="AB17" s="128"/>
      <c r="AC17" s="141"/>
      <c r="AD17" s="123"/>
      <c r="AE17" s="128"/>
      <c r="AF17" s="128"/>
      <c r="AG17" s="128"/>
      <c r="AH17" s="128"/>
      <c r="AI17" s="128"/>
      <c r="AJ17" s="141"/>
      <c r="AK17" s="123"/>
      <c r="AL17" s="128"/>
      <c r="AM17" s="128"/>
      <c r="AN17" s="128"/>
      <c r="AO17" s="128"/>
      <c r="AP17" s="128"/>
      <c r="AQ17" s="141"/>
      <c r="AR17" s="123"/>
      <c r="AS17" s="128"/>
      <c r="AT17" s="141"/>
      <c r="AU17" s="177">
        <f t="shared" si="1"/>
        <v>0</v>
      </c>
      <c r="AV17" s="113"/>
      <c r="AW17" s="177">
        <f t="shared" si="2"/>
        <v>0</v>
      </c>
      <c r="AX17" s="113"/>
      <c r="AY17" s="183"/>
      <c r="AZ17" s="72"/>
      <c r="BA17" s="72"/>
      <c r="BB17" s="72"/>
      <c r="BC17" s="72"/>
      <c r="BD17" s="113"/>
      <c r="BE17" s="39"/>
      <c r="BF17" s="39"/>
    </row>
    <row r="18" spans="1:58" ht="39.75" customHeight="1">
      <c r="A18" s="39"/>
      <c r="B18" s="46">
        <f t="shared" si="3"/>
        <v>6</v>
      </c>
      <c r="C18" s="54"/>
      <c r="D18" s="68"/>
      <c r="E18" s="77"/>
      <c r="F18" s="68"/>
      <c r="G18" s="86"/>
      <c r="H18" s="72"/>
      <c r="I18" s="72"/>
      <c r="J18" s="72"/>
      <c r="K18" s="68"/>
      <c r="L18" s="99"/>
      <c r="M18" s="72"/>
      <c r="N18" s="72"/>
      <c r="O18" s="113"/>
      <c r="P18" s="123"/>
      <c r="Q18" s="128"/>
      <c r="R18" s="128"/>
      <c r="S18" s="128"/>
      <c r="T18" s="128"/>
      <c r="U18" s="128"/>
      <c r="V18" s="141"/>
      <c r="W18" s="123"/>
      <c r="X18" s="128"/>
      <c r="Y18" s="128"/>
      <c r="Z18" s="128"/>
      <c r="AA18" s="128"/>
      <c r="AB18" s="128"/>
      <c r="AC18" s="141"/>
      <c r="AD18" s="123"/>
      <c r="AE18" s="128"/>
      <c r="AF18" s="128"/>
      <c r="AG18" s="128"/>
      <c r="AH18" s="128"/>
      <c r="AI18" s="128"/>
      <c r="AJ18" s="141"/>
      <c r="AK18" s="123"/>
      <c r="AL18" s="128"/>
      <c r="AM18" s="128"/>
      <c r="AN18" s="128"/>
      <c r="AO18" s="128"/>
      <c r="AP18" s="128"/>
      <c r="AQ18" s="141"/>
      <c r="AR18" s="123"/>
      <c r="AS18" s="128"/>
      <c r="AT18" s="141"/>
      <c r="AU18" s="177">
        <f t="shared" si="1"/>
        <v>0</v>
      </c>
      <c r="AV18" s="113"/>
      <c r="AW18" s="177">
        <f t="shared" si="2"/>
        <v>0</v>
      </c>
      <c r="AX18" s="113"/>
      <c r="AY18" s="183"/>
      <c r="AZ18" s="72"/>
      <c r="BA18" s="72"/>
      <c r="BB18" s="72"/>
      <c r="BC18" s="72"/>
      <c r="BD18" s="113"/>
      <c r="BE18" s="39"/>
      <c r="BF18" s="39"/>
    </row>
    <row r="19" spans="1:58" ht="39.75" customHeight="1">
      <c r="A19" s="39"/>
      <c r="B19" s="46">
        <f t="shared" si="3"/>
        <v>7</v>
      </c>
      <c r="C19" s="54"/>
      <c r="D19" s="68"/>
      <c r="E19" s="77"/>
      <c r="F19" s="68"/>
      <c r="G19" s="86"/>
      <c r="H19" s="72"/>
      <c r="I19" s="72"/>
      <c r="J19" s="72"/>
      <c r="K19" s="68"/>
      <c r="L19" s="99"/>
      <c r="M19" s="72"/>
      <c r="N19" s="72"/>
      <c r="O19" s="113"/>
      <c r="P19" s="123"/>
      <c r="Q19" s="128"/>
      <c r="R19" s="128"/>
      <c r="S19" s="128"/>
      <c r="T19" s="128"/>
      <c r="U19" s="128"/>
      <c r="V19" s="141"/>
      <c r="W19" s="123"/>
      <c r="X19" s="128"/>
      <c r="Y19" s="128"/>
      <c r="Z19" s="128"/>
      <c r="AA19" s="128"/>
      <c r="AB19" s="128"/>
      <c r="AC19" s="141"/>
      <c r="AD19" s="123"/>
      <c r="AE19" s="128"/>
      <c r="AF19" s="128"/>
      <c r="AG19" s="128"/>
      <c r="AH19" s="128"/>
      <c r="AI19" s="128"/>
      <c r="AJ19" s="141"/>
      <c r="AK19" s="123"/>
      <c r="AL19" s="128"/>
      <c r="AM19" s="128"/>
      <c r="AN19" s="128"/>
      <c r="AO19" s="128"/>
      <c r="AP19" s="128"/>
      <c r="AQ19" s="141"/>
      <c r="AR19" s="123"/>
      <c r="AS19" s="128"/>
      <c r="AT19" s="141"/>
      <c r="AU19" s="177">
        <f t="shared" si="1"/>
        <v>0</v>
      </c>
      <c r="AV19" s="113"/>
      <c r="AW19" s="177">
        <f t="shared" si="2"/>
        <v>0</v>
      </c>
      <c r="AX19" s="113"/>
      <c r="AY19" s="183"/>
      <c r="AZ19" s="72"/>
      <c r="BA19" s="72"/>
      <c r="BB19" s="72"/>
      <c r="BC19" s="72"/>
      <c r="BD19" s="113"/>
      <c r="BE19" s="39"/>
      <c r="BF19" s="39"/>
    </row>
    <row r="20" spans="1:58" ht="39.75" customHeight="1">
      <c r="A20" s="39"/>
      <c r="B20" s="46">
        <f t="shared" si="3"/>
        <v>8</v>
      </c>
      <c r="C20" s="54"/>
      <c r="D20" s="68"/>
      <c r="E20" s="77"/>
      <c r="F20" s="68"/>
      <c r="G20" s="86"/>
      <c r="H20" s="72"/>
      <c r="I20" s="72"/>
      <c r="J20" s="72"/>
      <c r="K20" s="68"/>
      <c r="L20" s="99"/>
      <c r="M20" s="72"/>
      <c r="N20" s="72"/>
      <c r="O20" s="113"/>
      <c r="P20" s="123"/>
      <c r="Q20" s="128"/>
      <c r="R20" s="128"/>
      <c r="S20" s="128"/>
      <c r="T20" s="128"/>
      <c r="U20" s="128"/>
      <c r="V20" s="141"/>
      <c r="W20" s="123"/>
      <c r="X20" s="128"/>
      <c r="Y20" s="128"/>
      <c r="Z20" s="128"/>
      <c r="AA20" s="128"/>
      <c r="AB20" s="128"/>
      <c r="AC20" s="141"/>
      <c r="AD20" s="123"/>
      <c r="AE20" s="128"/>
      <c r="AF20" s="128"/>
      <c r="AG20" s="128"/>
      <c r="AH20" s="128"/>
      <c r="AI20" s="128"/>
      <c r="AJ20" s="141"/>
      <c r="AK20" s="123"/>
      <c r="AL20" s="128"/>
      <c r="AM20" s="128"/>
      <c r="AN20" s="128"/>
      <c r="AO20" s="128"/>
      <c r="AP20" s="128"/>
      <c r="AQ20" s="141"/>
      <c r="AR20" s="123"/>
      <c r="AS20" s="128"/>
      <c r="AT20" s="141"/>
      <c r="AU20" s="177">
        <f t="shared" si="1"/>
        <v>0</v>
      </c>
      <c r="AV20" s="113"/>
      <c r="AW20" s="177">
        <f t="shared" si="2"/>
        <v>0</v>
      </c>
      <c r="AX20" s="113"/>
      <c r="AY20" s="183"/>
      <c r="AZ20" s="72"/>
      <c r="BA20" s="72"/>
      <c r="BB20" s="72"/>
      <c r="BC20" s="72"/>
      <c r="BD20" s="113"/>
      <c r="BE20" s="39"/>
      <c r="BF20" s="39"/>
    </row>
    <row r="21" spans="1:58" ht="39.75" customHeight="1">
      <c r="A21" s="39"/>
      <c r="B21" s="46">
        <f t="shared" si="3"/>
        <v>9</v>
      </c>
      <c r="C21" s="54"/>
      <c r="D21" s="68"/>
      <c r="E21" s="77"/>
      <c r="F21" s="68"/>
      <c r="G21" s="86"/>
      <c r="H21" s="72"/>
      <c r="I21" s="72"/>
      <c r="J21" s="72"/>
      <c r="K21" s="68"/>
      <c r="L21" s="99"/>
      <c r="M21" s="72"/>
      <c r="N21" s="72"/>
      <c r="O21" s="113"/>
      <c r="P21" s="123"/>
      <c r="Q21" s="128"/>
      <c r="R21" s="128"/>
      <c r="S21" s="128"/>
      <c r="T21" s="128"/>
      <c r="U21" s="128"/>
      <c r="V21" s="141"/>
      <c r="W21" s="123"/>
      <c r="X21" s="128"/>
      <c r="Y21" s="128"/>
      <c r="Z21" s="128"/>
      <c r="AA21" s="128"/>
      <c r="AB21" s="128"/>
      <c r="AC21" s="141"/>
      <c r="AD21" s="123"/>
      <c r="AE21" s="128"/>
      <c r="AF21" s="128"/>
      <c r="AG21" s="128"/>
      <c r="AH21" s="128"/>
      <c r="AI21" s="128"/>
      <c r="AJ21" s="141"/>
      <c r="AK21" s="123"/>
      <c r="AL21" s="128"/>
      <c r="AM21" s="128"/>
      <c r="AN21" s="128"/>
      <c r="AO21" s="128"/>
      <c r="AP21" s="128"/>
      <c r="AQ21" s="141"/>
      <c r="AR21" s="123"/>
      <c r="AS21" s="128"/>
      <c r="AT21" s="141"/>
      <c r="AU21" s="177">
        <f t="shared" si="1"/>
        <v>0</v>
      </c>
      <c r="AV21" s="113"/>
      <c r="AW21" s="177">
        <f t="shared" si="2"/>
        <v>0</v>
      </c>
      <c r="AX21" s="113"/>
      <c r="AY21" s="183"/>
      <c r="AZ21" s="72"/>
      <c r="BA21" s="72"/>
      <c r="BB21" s="72"/>
      <c r="BC21" s="72"/>
      <c r="BD21" s="113"/>
      <c r="BE21" s="39"/>
      <c r="BF21" s="39"/>
    </row>
    <row r="22" spans="1:58" ht="39.75" customHeight="1">
      <c r="A22" s="39"/>
      <c r="B22" s="46">
        <f t="shared" si="3"/>
        <v>10</v>
      </c>
      <c r="C22" s="54"/>
      <c r="D22" s="68"/>
      <c r="E22" s="77"/>
      <c r="F22" s="68"/>
      <c r="G22" s="86"/>
      <c r="H22" s="72"/>
      <c r="I22" s="72"/>
      <c r="J22" s="72"/>
      <c r="K22" s="68"/>
      <c r="L22" s="99"/>
      <c r="M22" s="72"/>
      <c r="N22" s="72"/>
      <c r="O22" s="113"/>
      <c r="P22" s="123"/>
      <c r="Q22" s="128"/>
      <c r="R22" s="128"/>
      <c r="S22" s="128"/>
      <c r="T22" s="128"/>
      <c r="U22" s="128"/>
      <c r="V22" s="141"/>
      <c r="W22" s="123"/>
      <c r="X22" s="128"/>
      <c r="Y22" s="128"/>
      <c r="Z22" s="128"/>
      <c r="AA22" s="128"/>
      <c r="AB22" s="128"/>
      <c r="AC22" s="141"/>
      <c r="AD22" s="123"/>
      <c r="AE22" s="128"/>
      <c r="AF22" s="128"/>
      <c r="AG22" s="128"/>
      <c r="AH22" s="128"/>
      <c r="AI22" s="128"/>
      <c r="AJ22" s="141"/>
      <c r="AK22" s="123"/>
      <c r="AL22" s="128"/>
      <c r="AM22" s="128"/>
      <c r="AN22" s="128"/>
      <c r="AO22" s="128"/>
      <c r="AP22" s="128"/>
      <c r="AQ22" s="141"/>
      <c r="AR22" s="123"/>
      <c r="AS22" s="128"/>
      <c r="AT22" s="141"/>
      <c r="AU22" s="177">
        <f t="shared" si="1"/>
        <v>0</v>
      </c>
      <c r="AV22" s="113"/>
      <c r="AW22" s="177">
        <f t="shared" si="2"/>
        <v>0</v>
      </c>
      <c r="AX22" s="113"/>
      <c r="AY22" s="183"/>
      <c r="AZ22" s="72"/>
      <c r="BA22" s="72"/>
      <c r="BB22" s="72"/>
      <c r="BC22" s="72"/>
      <c r="BD22" s="113"/>
      <c r="BE22" s="39"/>
      <c r="BF22" s="39"/>
    </row>
    <row r="23" spans="1:58" ht="39.75" customHeight="1">
      <c r="A23" s="39"/>
      <c r="B23" s="46">
        <f t="shared" si="3"/>
        <v>11</v>
      </c>
      <c r="C23" s="54"/>
      <c r="D23" s="68"/>
      <c r="E23" s="77"/>
      <c r="F23" s="68"/>
      <c r="G23" s="86"/>
      <c r="H23" s="72"/>
      <c r="I23" s="72"/>
      <c r="J23" s="72"/>
      <c r="K23" s="68"/>
      <c r="L23" s="99"/>
      <c r="M23" s="72"/>
      <c r="N23" s="72"/>
      <c r="O23" s="113"/>
      <c r="P23" s="123"/>
      <c r="Q23" s="128"/>
      <c r="R23" s="128"/>
      <c r="S23" s="128"/>
      <c r="T23" s="128"/>
      <c r="U23" s="128"/>
      <c r="V23" s="141"/>
      <c r="W23" s="123"/>
      <c r="X23" s="128"/>
      <c r="Y23" s="128"/>
      <c r="Z23" s="128"/>
      <c r="AA23" s="128"/>
      <c r="AB23" s="128"/>
      <c r="AC23" s="141"/>
      <c r="AD23" s="123"/>
      <c r="AE23" s="128"/>
      <c r="AF23" s="128"/>
      <c r="AG23" s="128"/>
      <c r="AH23" s="128"/>
      <c r="AI23" s="128"/>
      <c r="AJ23" s="141"/>
      <c r="AK23" s="123"/>
      <c r="AL23" s="128"/>
      <c r="AM23" s="128"/>
      <c r="AN23" s="128"/>
      <c r="AO23" s="128"/>
      <c r="AP23" s="128"/>
      <c r="AQ23" s="141"/>
      <c r="AR23" s="123"/>
      <c r="AS23" s="128"/>
      <c r="AT23" s="141"/>
      <c r="AU23" s="177">
        <f t="shared" si="1"/>
        <v>0</v>
      </c>
      <c r="AV23" s="113"/>
      <c r="AW23" s="177">
        <f t="shared" si="2"/>
        <v>0</v>
      </c>
      <c r="AX23" s="113"/>
      <c r="AY23" s="183"/>
      <c r="AZ23" s="72"/>
      <c r="BA23" s="72"/>
      <c r="BB23" s="72"/>
      <c r="BC23" s="72"/>
      <c r="BD23" s="113"/>
      <c r="BE23" s="39"/>
      <c r="BF23" s="39"/>
    </row>
    <row r="24" spans="1:58" ht="39.75" customHeight="1">
      <c r="A24" s="39"/>
      <c r="B24" s="46">
        <f t="shared" si="3"/>
        <v>12</v>
      </c>
      <c r="C24" s="54"/>
      <c r="D24" s="68"/>
      <c r="E24" s="77"/>
      <c r="F24" s="68"/>
      <c r="G24" s="86"/>
      <c r="H24" s="72"/>
      <c r="I24" s="72"/>
      <c r="J24" s="72"/>
      <c r="K24" s="68"/>
      <c r="L24" s="99"/>
      <c r="M24" s="72"/>
      <c r="N24" s="72"/>
      <c r="O24" s="113"/>
      <c r="P24" s="123"/>
      <c r="Q24" s="128"/>
      <c r="R24" s="128"/>
      <c r="S24" s="128"/>
      <c r="T24" s="128"/>
      <c r="U24" s="128"/>
      <c r="V24" s="141"/>
      <c r="W24" s="123"/>
      <c r="X24" s="128"/>
      <c r="Y24" s="128"/>
      <c r="Z24" s="128"/>
      <c r="AA24" s="128"/>
      <c r="AB24" s="128"/>
      <c r="AC24" s="141"/>
      <c r="AD24" s="123"/>
      <c r="AE24" s="128"/>
      <c r="AF24" s="128"/>
      <c r="AG24" s="128"/>
      <c r="AH24" s="128"/>
      <c r="AI24" s="128"/>
      <c r="AJ24" s="141"/>
      <c r="AK24" s="123"/>
      <c r="AL24" s="128"/>
      <c r="AM24" s="128"/>
      <c r="AN24" s="128"/>
      <c r="AO24" s="128"/>
      <c r="AP24" s="128"/>
      <c r="AQ24" s="141"/>
      <c r="AR24" s="123"/>
      <c r="AS24" s="128"/>
      <c r="AT24" s="141"/>
      <c r="AU24" s="177">
        <f t="shared" si="1"/>
        <v>0</v>
      </c>
      <c r="AV24" s="113"/>
      <c r="AW24" s="177">
        <f t="shared" si="2"/>
        <v>0</v>
      </c>
      <c r="AX24" s="113"/>
      <c r="AY24" s="183"/>
      <c r="AZ24" s="72"/>
      <c r="BA24" s="72"/>
      <c r="BB24" s="72"/>
      <c r="BC24" s="72"/>
      <c r="BD24" s="113"/>
      <c r="BE24" s="39"/>
      <c r="BF24" s="39"/>
    </row>
    <row r="25" spans="1:58" ht="39.75" customHeight="1">
      <c r="A25" s="39"/>
      <c r="B25" s="46">
        <f t="shared" si="3"/>
        <v>13</v>
      </c>
      <c r="C25" s="54"/>
      <c r="D25" s="68"/>
      <c r="E25" s="77"/>
      <c r="F25" s="68"/>
      <c r="G25" s="86"/>
      <c r="H25" s="72"/>
      <c r="I25" s="72"/>
      <c r="J25" s="72"/>
      <c r="K25" s="68"/>
      <c r="L25" s="99"/>
      <c r="M25" s="72"/>
      <c r="N25" s="72"/>
      <c r="O25" s="113"/>
      <c r="P25" s="123"/>
      <c r="Q25" s="128"/>
      <c r="R25" s="128"/>
      <c r="S25" s="128"/>
      <c r="T25" s="128"/>
      <c r="U25" s="128"/>
      <c r="V25" s="141"/>
      <c r="W25" s="123"/>
      <c r="X25" s="128"/>
      <c r="Y25" s="128"/>
      <c r="Z25" s="128"/>
      <c r="AA25" s="128"/>
      <c r="AB25" s="128"/>
      <c r="AC25" s="141"/>
      <c r="AD25" s="123"/>
      <c r="AE25" s="128"/>
      <c r="AF25" s="128"/>
      <c r="AG25" s="128"/>
      <c r="AH25" s="128"/>
      <c r="AI25" s="128"/>
      <c r="AJ25" s="141"/>
      <c r="AK25" s="123"/>
      <c r="AL25" s="128"/>
      <c r="AM25" s="128"/>
      <c r="AN25" s="128"/>
      <c r="AO25" s="128"/>
      <c r="AP25" s="128"/>
      <c r="AQ25" s="141"/>
      <c r="AR25" s="123"/>
      <c r="AS25" s="128"/>
      <c r="AT25" s="141"/>
      <c r="AU25" s="177">
        <f t="shared" si="1"/>
        <v>0</v>
      </c>
      <c r="AV25" s="113"/>
      <c r="AW25" s="177">
        <f t="shared" si="2"/>
        <v>0</v>
      </c>
      <c r="AX25" s="113"/>
      <c r="AY25" s="183"/>
      <c r="AZ25" s="72"/>
      <c r="BA25" s="72"/>
      <c r="BB25" s="72"/>
      <c r="BC25" s="72"/>
      <c r="BD25" s="113"/>
      <c r="BE25" s="39"/>
      <c r="BF25" s="39"/>
    </row>
    <row r="26" spans="1:58" ht="39.75" customHeight="1">
      <c r="A26" s="39"/>
      <c r="B26" s="46">
        <f t="shared" si="3"/>
        <v>14</v>
      </c>
      <c r="C26" s="54"/>
      <c r="D26" s="68"/>
      <c r="E26" s="77"/>
      <c r="F26" s="68"/>
      <c r="G26" s="86"/>
      <c r="H26" s="72"/>
      <c r="I26" s="72"/>
      <c r="J26" s="72"/>
      <c r="K26" s="68"/>
      <c r="L26" s="99"/>
      <c r="M26" s="72"/>
      <c r="N26" s="72"/>
      <c r="O26" s="113"/>
      <c r="P26" s="123"/>
      <c r="Q26" s="128"/>
      <c r="R26" s="128"/>
      <c r="S26" s="128"/>
      <c r="T26" s="128"/>
      <c r="U26" s="128"/>
      <c r="V26" s="141"/>
      <c r="W26" s="123"/>
      <c r="X26" s="128"/>
      <c r="Y26" s="128"/>
      <c r="Z26" s="128"/>
      <c r="AA26" s="128"/>
      <c r="AB26" s="128"/>
      <c r="AC26" s="141"/>
      <c r="AD26" s="123"/>
      <c r="AE26" s="128"/>
      <c r="AF26" s="128"/>
      <c r="AG26" s="128"/>
      <c r="AH26" s="128"/>
      <c r="AI26" s="128"/>
      <c r="AJ26" s="141"/>
      <c r="AK26" s="123"/>
      <c r="AL26" s="128"/>
      <c r="AM26" s="128"/>
      <c r="AN26" s="128"/>
      <c r="AO26" s="128"/>
      <c r="AP26" s="128"/>
      <c r="AQ26" s="141"/>
      <c r="AR26" s="123"/>
      <c r="AS26" s="128"/>
      <c r="AT26" s="141"/>
      <c r="AU26" s="177">
        <f t="shared" si="1"/>
        <v>0</v>
      </c>
      <c r="AV26" s="113"/>
      <c r="AW26" s="177">
        <f t="shared" si="2"/>
        <v>0</v>
      </c>
      <c r="AX26" s="113"/>
      <c r="AY26" s="183"/>
      <c r="AZ26" s="72"/>
      <c r="BA26" s="72"/>
      <c r="BB26" s="72"/>
      <c r="BC26" s="72"/>
      <c r="BD26" s="113"/>
      <c r="BE26" s="39"/>
      <c r="BF26" s="39"/>
    </row>
    <row r="27" spans="1:58" ht="39.75" customHeight="1">
      <c r="A27" s="39"/>
      <c r="B27" s="46">
        <f t="shared" si="3"/>
        <v>15</v>
      </c>
      <c r="C27" s="54"/>
      <c r="D27" s="68"/>
      <c r="E27" s="77"/>
      <c r="F27" s="68"/>
      <c r="G27" s="86"/>
      <c r="H27" s="72"/>
      <c r="I27" s="72"/>
      <c r="J27" s="72"/>
      <c r="K27" s="68"/>
      <c r="L27" s="99"/>
      <c r="M27" s="72"/>
      <c r="N27" s="72"/>
      <c r="O27" s="113"/>
      <c r="P27" s="123"/>
      <c r="Q27" s="128"/>
      <c r="R27" s="128"/>
      <c r="S27" s="128"/>
      <c r="T27" s="128"/>
      <c r="U27" s="128"/>
      <c r="V27" s="141"/>
      <c r="W27" s="123"/>
      <c r="X27" s="128"/>
      <c r="Y27" s="128"/>
      <c r="Z27" s="128"/>
      <c r="AA27" s="128"/>
      <c r="AB27" s="128"/>
      <c r="AC27" s="141"/>
      <c r="AD27" s="123"/>
      <c r="AE27" s="128"/>
      <c r="AF27" s="128"/>
      <c r="AG27" s="128"/>
      <c r="AH27" s="128"/>
      <c r="AI27" s="128"/>
      <c r="AJ27" s="141"/>
      <c r="AK27" s="123"/>
      <c r="AL27" s="128"/>
      <c r="AM27" s="128"/>
      <c r="AN27" s="128"/>
      <c r="AO27" s="128"/>
      <c r="AP27" s="128"/>
      <c r="AQ27" s="141"/>
      <c r="AR27" s="123"/>
      <c r="AS27" s="128"/>
      <c r="AT27" s="141"/>
      <c r="AU27" s="177">
        <f t="shared" si="1"/>
        <v>0</v>
      </c>
      <c r="AV27" s="113"/>
      <c r="AW27" s="177">
        <f t="shared" si="2"/>
        <v>0</v>
      </c>
      <c r="AX27" s="113"/>
      <c r="AY27" s="183"/>
      <c r="AZ27" s="72"/>
      <c r="BA27" s="72"/>
      <c r="BB27" s="72"/>
      <c r="BC27" s="72"/>
      <c r="BD27" s="113"/>
      <c r="BE27" s="39"/>
      <c r="BF27" s="39"/>
    </row>
    <row r="28" spans="1:58" ht="39.75" customHeight="1">
      <c r="A28" s="39"/>
      <c r="B28" s="46">
        <f t="shared" si="3"/>
        <v>16</v>
      </c>
      <c r="C28" s="54"/>
      <c r="D28" s="68"/>
      <c r="E28" s="77"/>
      <c r="F28" s="68"/>
      <c r="G28" s="86"/>
      <c r="H28" s="72"/>
      <c r="I28" s="72"/>
      <c r="J28" s="72"/>
      <c r="K28" s="68"/>
      <c r="L28" s="99"/>
      <c r="M28" s="72"/>
      <c r="N28" s="72"/>
      <c r="O28" s="113"/>
      <c r="P28" s="123"/>
      <c r="Q28" s="128"/>
      <c r="R28" s="128"/>
      <c r="S28" s="128"/>
      <c r="T28" s="128"/>
      <c r="U28" s="128"/>
      <c r="V28" s="141"/>
      <c r="W28" s="123"/>
      <c r="X28" s="128"/>
      <c r="Y28" s="128"/>
      <c r="Z28" s="128"/>
      <c r="AA28" s="128"/>
      <c r="AB28" s="128"/>
      <c r="AC28" s="141"/>
      <c r="AD28" s="123"/>
      <c r="AE28" s="128"/>
      <c r="AF28" s="128"/>
      <c r="AG28" s="128"/>
      <c r="AH28" s="128"/>
      <c r="AI28" s="128"/>
      <c r="AJ28" s="141"/>
      <c r="AK28" s="123"/>
      <c r="AL28" s="128"/>
      <c r="AM28" s="128"/>
      <c r="AN28" s="128"/>
      <c r="AO28" s="128"/>
      <c r="AP28" s="128"/>
      <c r="AQ28" s="141"/>
      <c r="AR28" s="123"/>
      <c r="AS28" s="128"/>
      <c r="AT28" s="141"/>
      <c r="AU28" s="177">
        <f t="shared" si="1"/>
        <v>0</v>
      </c>
      <c r="AV28" s="113"/>
      <c r="AW28" s="177">
        <f t="shared" si="2"/>
        <v>0</v>
      </c>
      <c r="AX28" s="113"/>
      <c r="AY28" s="183"/>
      <c r="AZ28" s="72"/>
      <c r="BA28" s="72"/>
      <c r="BB28" s="72"/>
      <c r="BC28" s="72"/>
      <c r="BD28" s="113"/>
      <c r="BE28" s="39"/>
      <c r="BF28" s="39"/>
    </row>
    <row r="29" spans="1:58" ht="39.75" customHeight="1">
      <c r="A29" s="39"/>
      <c r="B29" s="46">
        <f t="shared" si="3"/>
        <v>17</v>
      </c>
      <c r="C29" s="54"/>
      <c r="D29" s="68"/>
      <c r="E29" s="77"/>
      <c r="F29" s="68"/>
      <c r="G29" s="86"/>
      <c r="H29" s="72"/>
      <c r="I29" s="72"/>
      <c r="J29" s="72"/>
      <c r="K29" s="68"/>
      <c r="L29" s="99"/>
      <c r="M29" s="72"/>
      <c r="N29" s="72"/>
      <c r="O29" s="113"/>
      <c r="P29" s="123"/>
      <c r="Q29" s="128"/>
      <c r="R29" s="128"/>
      <c r="S29" s="128"/>
      <c r="T29" s="128"/>
      <c r="U29" s="128"/>
      <c r="V29" s="141"/>
      <c r="W29" s="123"/>
      <c r="X29" s="128"/>
      <c r="Y29" s="128"/>
      <c r="Z29" s="128"/>
      <c r="AA29" s="128"/>
      <c r="AB29" s="128"/>
      <c r="AC29" s="141"/>
      <c r="AD29" s="123"/>
      <c r="AE29" s="128"/>
      <c r="AF29" s="128"/>
      <c r="AG29" s="128"/>
      <c r="AH29" s="128"/>
      <c r="AI29" s="128"/>
      <c r="AJ29" s="141"/>
      <c r="AK29" s="123"/>
      <c r="AL29" s="128"/>
      <c r="AM29" s="128"/>
      <c r="AN29" s="128"/>
      <c r="AO29" s="128"/>
      <c r="AP29" s="128"/>
      <c r="AQ29" s="141"/>
      <c r="AR29" s="123"/>
      <c r="AS29" s="128"/>
      <c r="AT29" s="141"/>
      <c r="AU29" s="177">
        <f t="shared" si="1"/>
        <v>0</v>
      </c>
      <c r="AV29" s="113"/>
      <c r="AW29" s="177">
        <f t="shared" si="2"/>
        <v>0</v>
      </c>
      <c r="AX29" s="113"/>
      <c r="AY29" s="183"/>
      <c r="AZ29" s="72"/>
      <c r="BA29" s="72"/>
      <c r="BB29" s="72"/>
      <c r="BC29" s="72"/>
      <c r="BD29" s="113"/>
      <c r="BE29" s="39"/>
      <c r="BF29" s="39"/>
    </row>
    <row r="30" spans="1:58" ht="39.75" customHeight="1">
      <c r="A30" s="39"/>
      <c r="B30" s="47">
        <f t="shared" si="3"/>
        <v>18</v>
      </c>
      <c r="C30" s="55"/>
      <c r="D30" s="69"/>
      <c r="E30" s="78"/>
      <c r="F30" s="69"/>
      <c r="G30" s="87"/>
      <c r="H30" s="90"/>
      <c r="I30" s="90"/>
      <c r="J30" s="90"/>
      <c r="K30" s="69"/>
      <c r="L30" s="100"/>
      <c r="M30" s="90"/>
      <c r="N30" s="90"/>
      <c r="O30" s="114"/>
      <c r="P30" s="124"/>
      <c r="Q30" s="129"/>
      <c r="R30" s="129"/>
      <c r="S30" s="129"/>
      <c r="T30" s="129"/>
      <c r="U30" s="129"/>
      <c r="V30" s="142"/>
      <c r="W30" s="124"/>
      <c r="X30" s="129"/>
      <c r="Y30" s="129"/>
      <c r="Z30" s="129"/>
      <c r="AA30" s="129"/>
      <c r="AB30" s="129"/>
      <c r="AC30" s="142"/>
      <c r="AD30" s="124"/>
      <c r="AE30" s="129"/>
      <c r="AF30" s="129"/>
      <c r="AG30" s="129"/>
      <c r="AH30" s="129"/>
      <c r="AI30" s="129"/>
      <c r="AJ30" s="142"/>
      <c r="AK30" s="124"/>
      <c r="AL30" s="129"/>
      <c r="AM30" s="129"/>
      <c r="AN30" s="129"/>
      <c r="AO30" s="129"/>
      <c r="AP30" s="129"/>
      <c r="AQ30" s="142"/>
      <c r="AR30" s="124"/>
      <c r="AS30" s="129"/>
      <c r="AT30" s="142"/>
      <c r="AU30" s="178">
        <f t="shared" si="1"/>
        <v>0</v>
      </c>
      <c r="AV30" s="114"/>
      <c r="AW30" s="178">
        <f t="shared" si="2"/>
        <v>0</v>
      </c>
      <c r="AX30" s="114"/>
      <c r="AY30" s="184"/>
      <c r="AZ30" s="90"/>
      <c r="BA30" s="90"/>
      <c r="BB30" s="90"/>
      <c r="BC30" s="90"/>
      <c r="BD30" s="114"/>
      <c r="BE30" s="39"/>
      <c r="BF30" s="39"/>
    </row>
    <row r="31" spans="1:58" ht="20.25" customHeight="1">
      <c r="A31" s="39"/>
      <c r="B31" s="39"/>
      <c r="C31" s="56"/>
      <c r="D31" s="70"/>
      <c r="E31" s="79"/>
      <c r="F31" s="39"/>
      <c r="G31" s="39"/>
      <c r="H31" s="39"/>
      <c r="I31" s="39"/>
      <c r="J31" s="39"/>
      <c r="K31" s="39"/>
      <c r="L31" s="39"/>
      <c r="M31" s="39"/>
      <c r="N31" s="39"/>
      <c r="O31" s="39"/>
      <c r="P31" s="39"/>
      <c r="Q31" s="39"/>
      <c r="R31" s="39"/>
      <c r="S31" s="39"/>
      <c r="T31" s="39"/>
      <c r="U31" s="39"/>
      <c r="V31" s="39"/>
      <c r="W31" s="39"/>
      <c r="X31" s="39"/>
      <c r="Y31" s="39"/>
      <c r="Z31" s="39"/>
      <c r="AA31" s="39"/>
      <c r="AB31" s="39"/>
      <c r="AC31" s="4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row>
    <row r="32" spans="1:58" ht="20.25" customHeight="1">
      <c r="A32" s="39"/>
      <c r="B32" s="39"/>
      <c r="C32" s="57" t="s">
        <v>63</v>
      </c>
      <c r="D32" s="70"/>
      <c r="E32" s="79"/>
      <c r="F32" s="39"/>
      <c r="G32" s="39"/>
      <c r="H32" s="39"/>
      <c r="I32" s="39"/>
      <c r="J32" s="39"/>
      <c r="K32" s="39"/>
      <c r="L32" s="39"/>
      <c r="M32" s="39"/>
      <c r="N32" s="39"/>
      <c r="O32" s="39"/>
      <c r="P32" s="39"/>
      <c r="Q32" s="39"/>
      <c r="R32" s="39"/>
      <c r="S32" s="39"/>
      <c r="T32" s="39"/>
      <c r="U32" s="39"/>
      <c r="V32" s="39"/>
      <c r="W32" s="39"/>
      <c r="X32" s="39"/>
      <c r="Y32" s="39"/>
      <c r="Z32" s="39"/>
      <c r="AA32" s="39"/>
      <c r="AB32" s="39"/>
      <c r="AC32" s="4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row>
    <row r="33" spans="1:58" ht="20.25" customHeight="1">
      <c r="A33" s="39"/>
      <c r="B33" s="39"/>
      <c r="C33" s="57" t="s">
        <v>29</v>
      </c>
      <c r="D33" s="71"/>
      <c r="E33" s="71"/>
      <c r="F33" s="57"/>
      <c r="G33" s="57"/>
      <c r="H33" s="57"/>
      <c r="I33" s="57"/>
      <c r="J33" s="57"/>
      <c r="K33" s="57"/>
      <c r="L33" s="57"/>
      <c r="M33" s="57"/>
      <c r="N33" s="57"/>
      <c r="O33" s="57"/>
      <c r="P33" s="57"/>
      <c r="Q33" s="57" t="s">
        <v>4</v>
      </c>
      <c r="R33" s="57"/>
      <c r="S33" s="57"/>
      <c r="T33" s="57"/>
      <c r="U33" s="57"/>
      <c r="V33" s="57"/>
      <c r="W33" s="57"/>
      <c r="X33" s="57"/>
      <c r="Y33" s="57"/>
      <c r="Z33" s="57"/>
      <c r="AA33" s="107"/>
      <c r="AB33" s="57"/>
      <c r="AC33" s="57"/>
      <c r="AD33" s="57"/>
      <c r="AE33" s="57"/>
      <c r="AF33" s="57"/>
      <c r="AG33" s="57"/>
      <c r="AH33" s="57"/>
      <c r="AI33" s="57" t="s">
        <v>99</v>
      </c>
      <c r="AJ33" s="57"/>
      <c r="AK33" s="57"/>
      <c r="AL33" s="57"/>
      <c r="AM33" s="57"/>
      <c r="AN33" s="57"/>
      <c r="AO33" s="158"/>
      <c r="AP33" s="158"/>
      <c r="AQ33" s="158"/>
      <c r="AR33" s="158"/>
      <c r="AS33" s="159"/>
      <c r="AT33" s="158"/>
      <c r="AU33" s="158"/>
      <c r="AV33" s="158"/>
      <c r="AW33" s="158"/>
      <c r="AX33" s="39"/>
      <c r="AY33" s="39"/>
      <c r="AZ33" s="39"/>
      <c r="BA33" s="39"/>
      <c r="BB33" s="39"/>
      <c r="BC33" s="39"/>
      <c r="BD33" s="39"/>
      <c r="BE33" s="39"/>
      <c r="BF33" s="39"/>
    </row>
    <row r="34" spans="1:58" ht="20.25" customHeight="1">
      <c r="A34" s="39"/>
      <c r="B34" s="39"/>
      <c r="C34" s="57" t="s">
        <v>64</v>
      </c>
      <c r="D34" s="71"/>
      <c r="E34" s="71"/>
      <c r="F34" s="57"/>
      <c r="G34" s="57"/>
      <c r="H34" s="57"/>
      <c r="I34" s="57"/>
      <c r="J34" s="57"/>
      <c r="K34" s="57"/>
      <c r="L34" s="101" t="s">
        <v>85</v>
      </c>
      <c r="M34" s="106"/>
      <c r="N34" s="57"/>
      <c r="O34" s="57"/>
      <c r="P34" s="57"/>
      <c r="Q34" s="57"/>
      <c r="R34" s="80" t="s">
        <v>90</v>
      </c>
      <c r="S34" s="51"/>
      <c r="T34" s="80" t="s">
        <v>102</v>
      </c>
      <c r="U34" s="51"/>
      <c r="V34" s="51"/>
      <c r="W34" s="51"/>
      <c r="X34" s="57"/>
      <c r="Y34" s="148" t="s">
        <v>110</v>
      </c>
      <c r="Z34" s="51"/>
      <c r="AA34" s="51"/>
      <c r="AB34" s="51"/>
      <c r="AC34" s="57"/>
      <c r="AD34" s="57"/>
      <c r="AE34" s="80" t="s">
        <v>98</v>
      </c>
      <c r="AF34" s="80"/>
      <c r="AG34" s="57"/>
      <c r="AH34" s="57"/>
      <c r="AI34" s="102" t="s">
        <v>119</v>
      </c>
      <c r="AJ34" s="68"/>
      <c r="AK34" s="102" t="s">
        <v>125</v>
      </c>
      <c r="AL34" s="72"/>
      <c r="AM34" s="72"/>
      <c r="AN34" s="68"/>
      <c r="AO34" s="158"/>
      <c r="AP34" s="158"/>
      <c r="AQ34" s="158"/>
      <c r="AR34" s="158"/>
      <c r="AS34" s="170"/>
      <c r="AT34" s="137"/>
      <c r="AU34" s="158"/>
      <c r="AV34" s="158"/>
      <c r="AW34" s="158"/>
      <c r="AX34" s="39"/>
      <c r="AY34" s="39"/>
      <c r="AZ34" s="39"/>
      <c r="BA34" s="39"/>
      <c r="BB34" s="39"/>
      <c r="BC34" s="39"/>
      <c r="BD34" s="39"/>
      <c r="BE34" s="39"/>
      <c r="BF34" s="39"/>
    </row>
    <row r="35" spans="1:58" ht="20.25" customHeight="1">
      <c r="A35" s="39"/>
      <c r="B35" s="39"/>
      <c r="C35" s="58"/>
      <c r="D35" s="72"/>
      <c r="E35" s="68"/>
      <c r="F35" s="81">
        <f>IF(AB2=1,10,IF(AB2=2,11,IF(AB2=3,12,AB2-3)))</f>
        <v>1</v>
      </c>
      <c r="G35" s="68"/>
      <c r="H35" s="81">
        <f>IF(AB2=1,11,IF(AB2=2,12,AB2-2))</f>
        <v>2</v>
      </c>
      <c r="I35" s="68"/>
      <c r="J35" s="81">
        <f>IF(AB2=1,12,AB2-1)</f>
        <v>3</v>
      </c>
      <c r="K35" s="68"/>
      <c r="L35" s="102" t="s">
        <v>68</v>
      </c>
      <c r="M35" s="68"/>
      <c r="N35" s="57"/>
      <c r="O35" s="57"/>
      <c r="P35" s="57"/>
      <c r="Q35" s="57"/>
      <c r="R35" s="106"/>
      <c r="S35" s="106"/>
      <c r="T35" s="60" t="s">
        <v>103</v>
      </c>
      <c r="U35" s="106"/>
      <c r="V35" s="60" t="s">
        <v>7</v>
      </c>
      <c r="W35" s="106"/>
      <c r="X35" s="57"/>
      <c r="Y35" s="60" t="s">
        <v>103</v>
      </c>
      <c r="Z35" s="106"/>
      <c r="AA35" s="60" t="s">
        <v>7</v>
      </c>
      <c r="AB35" s="106"/>
      <c r="AC35" s="57"/>
      <c r="AD35" s="57"/>
      <c r="AE35" s="80" t="s">
        <v>100</v>
      </c>
      <c r="AF35" s="80"/>
      <c r="AG35" s="57"/>
      <c r="AH35" s="57"/>
      <c r="AI35" s="102" t="s">
        <v>91</v>
      </c>
      <c r="AJ35" s="68"/>
      <c r="AK35" s="102" t="s">
        <v>127</v>
      </c>
      <c r="AL35" s="72"/>
      <c r="AM35" s="72"/>
      <c r="AN35" s="68"/>
      <c r="AO35" s="168"/>
      <c r="AP35" s="168"/>
      <c r="AQ35" s="158"/>
      <c r="AR35" s="96"/>
      <c r="AS35" s="168"/>
      <c r="AT35" s="137"/>
      <c r="AU35" s="158"/>
      <c r="AV35" s="158"/>
      <c r="AW35" s="158"/>
      <c r="AX35" s="39"/>
      <c r="AY35" s="39"/>
      <c r="AZ35" s="39"/>
      <c r="BA35" s="39"/>
      <c r="BB35" s="39"/>
      <c r="BC35" s="39"/>
      <c r="BD35" s="39"/>
      <c r="BE35" s="39"/>
      <c r="BF35" s="39"/>
    </row>
    <row r="36" spans="1:58" ht="20.25" customHeight="1">
      <c r="A36" s="39"/>
      <c r="B36" s="39"/>
      <c r="C36" s="58" t="s">
        <v>24</v>
      </c>
      <c r="D36" s="72"/>
      <c r="E36" s="68"/>
      <c r="F36" s="82"/>
      <c r="G36" s="68"/>
      <c r="H36" s="82"/>
      <c r="I36" s="68"/>
      <c r="J36" s="82"/>
      <c r="K36" s="68"/>
      <c r="L36" s="83">
        <f>SUM(F36:K36)</f>
        <v>0</v>
      </c>
      <c r="M36" s="68"/>
      <c r="N36" s="57"/>
      <c r="O36" s="57"/>
      <c r="P36" s="57"/>
      <c r="Q36" s="57"/>
      <c r="R36" s="102" t="s">
        <v>91</v>
      </c>
      <c r="S36" s="68"/>
      <c r="T36" s="133">
        <f>SUMIFS($AU$13:$AV$30,$C$13:$D$30,"訪問介護員",$E$13:$F$30,"A")+SUMIFS($AU$13:$AV$30,$C$13:$D$30,"サービス提供責任者",$E$13:$F$30,"A")</f>
        <v>0</v>
      </c>
      <c r="U36" s="68"/>
      <c r="V36" s="143">
        <f>SUMIFS($AW$13:$AX$30,$C$13:$D$30,"訪問介護員",$E$13:$F$30,"A")+SUMIFS($AW$13:$AX$30,$C$13:$D$30,"サービス提供責任者",$E$13:$F$30,"A")</f>
        <v>0</v>
      </c>
      <c r="W36" s="68"/>
      <c r="X36" s="57"/>
      <c r="Y36" s="149">
        <v>0</v>
      </c>
      <c r="Z36" s="68"/>
      <c r="AA36" s="152">
        <v>0</v>
      </c>
      <c r="AB36" s="68"/>
      <c r="AC36" s="57"/>
      <c r="AD36" s="57"/>
      <c r="AE36" s="149">
        <v>0</v>
      </c>
      <c r="AF36" s="68"/>
      <c r="AG36" s="57"/>
      <c r="AH36" s="57"/>
      <c r="AI36" s="102" t="s">
        <v>92</v>
      </c>
      <c r="AJ36" s="68"/>
      <c r="AK36" s="102" t="s">
        <v>128</v>
      </c>
      <c r="AL36" s="72"/>
      <c r="AM36" s="72"/>
      <c r="AN36" s="68"/>
      <c r="AO36" s="96"/>
      <c r="AP36" s="158"/>
      <c r="AQ36" s="169"/>
      <c r="AR36" s="137"/>
      <c r="AS36" s="137"/>
      <c r="AT36" s="137"/>
      <c r="AU36" s="158"/>
      <c r="AV36" s="158"/>
      <c r="AW36" s="158"/>
      <c r="AX36" s="39"/>
      <c r="AY36" s="39"/>
      <c r="AZ36" s="39"/>
      <c r="BA36" s="39"/>
      <c r="BB36" s="39"/>
      <c r="BC36" s="39"/>
      <c r="BD36" s="39"/>
      <c r="BE36" s="39"/>
      <c r="BF36" s="39"/>
    </row>
    <row r="37" spans="1:58" ht="20.25" customHeight="1">
      <c r="A37" s="39"/>
      <c r="B37" s="39"/>
      <c r="C37" s="58" t="s">
        <v>67</v>
      </c>
      <c r="D37" s="72"/>
      <c r="E37" s="68"/>
      <c r="F37" s="82"/>
      <c r="G37" s="68"/>
      <c r="H37" s="82"/>
      <c r="I37" s="68"/>
      <c r="J37" s="82"/>
      <c r="K37" s="68"/>
      <c r="L37" s="83">
        <f>SUM(F37:K37)</f>
        <v>0</v>
      </c>
      <c r="M37" s="68"/>
      <c r="N37" s="57"/>
      <c r="O37" s="57"/>
      <c r="P37" s="57"/>
      <c r="Q37" s="57"/>
      <c r="R37" s="102" t="s">
        <v>92</v>
      </c>
      <c r="S37" s="68"/>
      <c r="T37" s="133">
        <f>SUMIFS($AU$13:$AV$30,$C$13:$D$30,"訪問介護員",$E$13:$F$30,"B")+SUMIFS($AU$13:$AV$30,$C$13:$D$30,"サービス提供責任者",$E$13:$F$30,"B")</f>
        <v>0</v>
      </c>
      <c r="U37" s="68"/>
      <c r="V37" s="143">
        <f>SUMIFS($AW$13:$AX$30,$C$13:$D$30,"訪問介護員",$E$13:$F$30,"B")+SUMIFS($AW$13:$AX$30,$C$13:$D$30,"サービス提供責任者",$E$13:$F$30,"B")</f>
        <v>0</v>
      </c>
      <c r="W37" s="68"/>
      <c r="X37" s="57"/>
      <c r="Y37" s="149">
        <v>0</v>
      </c>
      <c r="Z37" s="68"/>
      <c r="AA37" s="152">
        <v>0</v>
      </c>
      <c r="AB37" s="68"/>
      <c r="AC37" s="57"/>
      <c r="AD37" s="57"/>
      <c r="AE37" s="149">
        <v>0</v>
      </c>
      <c r="AF37" s="68"/>
      <c r="AG37" s="57"/>
      <c r="AH37" s="57"/>
      <c r="AI37" s="102" t="s">
        <v>30</v>
      </c>
      <c r="AJ37" s="68"/>
      <c r="AK37" s="102" t="s">
        <v>129</v>
      </c>
      <c r="AL37" s="72"/>
      <c r="AM37" s="72"/>
      <c r="AN37" s="68"/>
      <c r="AO37" s="96"/>
      <c r="AP37" s="158"/>
      <c r="AQ37" s="96"/>
      <c r="AR37" s="137"/>
      <c r="AS37" s="96"/>
      <c r="AT37" s="137"/>
      <c r="AU37" s="158"/>
      <c r="AV37" s="158"/>
      <c r="AW37" s="158"/>
      <c r="AX37" s="39"/>
      <c r="AY37" s="39"/>
      <c r="AZ37" s="39"/>
      <c r="BA37" s="39"/>
      <c r="BB37" s="39"/>
      <c r="BC37" s="39"/>
      <c r="BD37" s="39"/>
      <c r="BE37" s="39"/>
      <c r="BF37" s="39"/>
    </row>
    <row r="38" spans="1:58" ht="20.25" customHeight="1">
      <c r="A38" s="39"/>
      <c r="B38" s="39"/>
      <c r="C38" s="58" t="s">
        <v>68</v>
      </c>
      <c r="D38" s="72"/>
      <c r="E38" s="68"/>
      <c r="F38" s="83">
        <f>SUM(F36:G37)</f>
        <v>0</v>
      </c>
      <c r="G38" s="68"/>
      <c r="H38" s="83">
        <f>SUM(H36:I37)</f>
        <v>0</v>
      </c>
      <c r="I38" s="68"/>
      <c r="J38" s="83">
        <f>SUM(J36:K37)</f>
        <v>0</v>
      </c>
      <c r="K38" s="68"/>
      <c r="L38" s="83">
        <f>SUM(L36:M37)</f>
        <v>0</v>
      </c>
      <c r="M38" s="68"/>
      <c r="N38" s="57"/>
      <c r="O38" s="57"/>
      <c r="P38" s="57"/>
      <c r="Q38" s="57"/>
      <c r="R38" s="102" t="s">
        <v>30</v>
      </c>
      <c r="S38" s="68"/>
      <c r="T38" s="133">
        <f>SUMIFS($AU$13:$AV$30,$C$13:$D$30,"訪問介護員",$E$13:$F$30,"C")+SUMIFS($AU$13:$AV$30,$C$13:$D$30,"サービス提供責任者",$E$13:$F$30,"C")</f>
        <v>0</v>
      </c>
      <c r="U38" s="68"/>
      <c r="V38" s="143">
        <f>SUMIFS($AW$13:$AX$30,$C$13:$D$30,"訪問介護員",$E$13:$F$30,"C")+SUMIFS($AW$13:$AX$30,$C$13:$D$30,"サービス提供責任者",$E$13:$F$30,"C")</f>
        <v>0</v>
      </c>
      <c r="W38" s="68"/>
      <c r="X38" s="57"/>
      <c r="Y38" s="149">
        <v>0</v>
      </c>
      <c r="Z38" s="68"/>
      <c r="AA38" s="153">
        <v>0</v>
      </c>
      <c r="AB38" s="68"/>
      <c r="AC38" s="57"/>
      <c r="AD38" s="57"/>
      <c r="AE38" s="133" t="s">
        <v>118</v>
      </c>
      <c r="AF38" s="68"/>
      <c r="AG38" s="57"/>
      <c r="AH38" s="57"/>
      <c r="AI38" s="102" t="s">
        <v>93</v>
      </c>
      <c r="AJ38" s="68"/>
      <c r="AK38" s="102" t="s">
        <v>130</v>
      </c>
      <c r="AL38" s="72"/>
      <c r="AM38" s="72"/>
      <c r="AN38" s="68"/>
      <c r="AO38" s="165"/>
      <c r="AP38" s="158"/>
      <c r="AQ38" s="162"/>
      <c r="AR38" s="137"/>
      <c r="AS38" s="165"/>
      <c r="AT38" s="137"/>
      <c r="AU38" s="158"/>
      <c r="AV38" s="158"/>
      <c r="AW38" s="158"/>
      <c r="AX38" s="39"/>
      <c r="AY38" s="39"/>
      <c r="AZ38" s="39"/>
      <c r="BA38" s="39"/>
      <c r="BB38" s="39"/>
      <c r="BC38" s="39"/>
      <c r="BD38" s="39"/>
      <c r="BE38" s="39"/>
      <c r="BF38" s="39"/>
    </row>
    <row r="39" spans="1:58" ht="20.25" customHeight="1">
      <c r="A39" s="39"/>
      <c r="B39" s="39"/>
      <c r="C39" s="39"/>
      <c r="D39" s="39"/>
      <c r="E39" s="39"/>
      <c r="F39" s="39"/>
      <c r="G39" s="39"/>
      <c r="H39" s="39"/>
      <c r="I39" s="39"/>
      <c r="J39" s="39"/>
      <c r="K39" s="39"/>
      <c r="L39" s="80" t="s">
        <v>44</v>
      </c>
      <c r="M39" s="80"/>
      <c r="N39" s="80"/>
      <c r="O39" s="51"/>
      <c r="P39" s="57"/>
      <c r="Q39" s="57"/>
      <c r="R39" s="102" t="s">
        <v>93</v>
      </c>
      <c r="S39" s="68"/>
      <c r="T39" s="133">
        <f>SUMIFS($AU$13:$AV$30,$C$13:$D$30,"訪問介護員",$E$13:$F$30,"D")+SUMIFS($AU$13:$AV$30,$C$13:$D$30,"サービス提供責任者",$E$13:$F$30,"D")</f>
        <v>0</v>
      </c>
      <c r="U39" s="68"/>
      <c r="V39" s="143">
        <f>SUMIFS($AW$13:$AX$30,$C$13:$D$30,"訪問介護員",$E$13:$F$30,"D")+SUMIFS($AW$13:$AX$30,$C$13:$D$30,"サービス提供責任者",$E$13:$F$30,"D")</f>
        <v>0</v>
      </c>
      <c r="W39" s="68"/>
      <c r="X39" s="57"/>
      <c r="Y39" s="149">
        <v>0</v>
      </c>
      <c r="Z39" s="68"/>
      <c r="AA39" s="153">
        <v>0</v>
      </c>
      <c r="AB39" s="68"/>
      <c r="AC39" s="57"/>
      <c r="AD39" s="57"/>
      <c r="AE39" s="133" t="s">
        <v>118</v>
      </c>
      <c r="AF39" s="68"/>
      <c r="AG39" s="57"/>
      <c r="AH39" s="57"/>
      <c r="AI39" s="57"/>
      <c r="AJ39" s="96"/>
      <c r="AK39" s="137"/>
      <c r="AL39" s="162"/>
      <c r="AM39" s="137"/>
      <c r="AN39" s="165"/>
      <c r="AO39" s="137"/>
      <c r="AP39" s="158"/>
      <c r="AQ39" s="162"/>
      <c r="AR39" s="137"/>
      <c r="AS39" s="165"/>
      <c r="AT39" s="137"/>
      <c r="AU39" s="158"/>
      <c r="AV39" s="158"/>
      <c r="AW39" s="158"/>
      <c r="AX39" s="39"/>
      <c r="AY39" s="39"/>
      <c r="AZ39" s="39"/>
      <c r="BA39" s="39"/>
      <c r="BB39" s="39"/>
      <c r="BC39" s="39"/>
      <c r="BD39" s="39"/>
      <c r="BE39" s="39"/>
      <c r="BF39" s="39"/>
    </row>
    <row r="40" spans="1:58" ht="20.25" customHeight="1">
      <c r="A40" s="39"/>
      <c r="B40" s="39"/>
      <c r="C40" s="57"/>
      <c r="D40" s="57"/>
      <c r="E40" s="57"/>
      <c r="F40" s="57"/>
      <c r="G40" s="57"/>
      <c r="H40" s="57"/>
      <c r="I40" s="57"/>
      <c r="J40" s="57"/>
      <c r="K40" s="57"/>
      <c r="L40" s="103">
        <f>L38/3</f>
        <v>0</v>
      </c>
      <c r="M40" s="68"/>
      <c r="N40" s="57"/>
      <c r="O40" s="57"/>
      <c r="P40" s="57"/>
      <c r="Q40" s="57"/>
      <c r="R40" s="102" t="s">
        <v>68</v>
      </c>
      <c r="S40" s="68"/>
      <c r="T40" s="133">
        <f>SUM(T36:U39)</f>
        <v>0</v>
      </c>
      <c r="U40" s="68"/>
      <c r="V40" s="143">
        <f>SUM(V36:W39)</f>
        <v>0</v>
      </c>
      <c r="W40" s="68"/>
      <c r="X40" s="57"/>
      <c r="Y40" s="133">
        <f>SUM(Y36:Z39)</f>
        <v>0</v>
      </c>
      <c r="Z40" s="68"/>
      <c r="AA40" s="154">
        <f>SUM(AA36:AB39)</f>
        <v>0</v>
      </c>
      <c r="AB40" s="68"/>
      <c r="AC40" s="57"/>
      <c r="AD40" s="57"/>
      <c r="AE40" s="133">
        <f>SUM(AE36:AF37)</f>
        <v>0</v>
      </c>
      <c r="AF40" s="68"/>
      <c r="AG40" s="57"/>
      <c r="AH40" s="57"/>
      <c r="AI40" s="57"/>
      <c r="AJ40" s="96"/>
      <c r="AK40" s="137"/>
      <c r="AL40" s="162"/>
      <c r="AM40" s="137"/>
      <c r="AN40" s="166"/>
      <c r="AO40" s="137"/>
      <c r="AP40" s="158"/>
      <c r="AQ40" s="162"/>
      <c r="AR40" s="137"/>
      <c r="AS40" s="165"/>
      <c r="AT40" s="137"/>
      <c r="AU40" s="158"/>
      <c r="AV40" s="158"/>
      <c r="AW40" s="158"/>
      <c r="AX40" s="39"/>
      <c r="AY40" s="39"/>
      <c r="AZ40" s="39"/>
      <c r="BA40" s="39"/>
      <c r="BB40" s="39"/>
      <c r="BC40" s="39"/>
      <c r="BD40" s="39"/>
      <c r="BE40" s="39"/>
      <c r="BF40" s="39"/>
    </row>
    <row r="41" spans="1:58" ht="20.25" customHeight="1">
      <c r="A41" s="39"/>
      <c r="B41" s="39"/>
      <c r="C41" s="57"/>
      <c r="D41" s="57"/>
      <c r="E41" s="57"/>
      <c r="F41" s="57"/>
      <c r="G41" s="57"/>
      <c r="H41" s="57"/>
      <c r="I41" s="57"/>
      <c r="J41" s="57"/>
      <c r="K41" s="57"/>
      <c r="L41" s="39"/>
      <c r="M41" s="39"/>
      <c r="N41" s="57"/>
      <c r="O41" s="57"/>
      <c r="P41" s="57"/>
      <c r="Q41" s="57"/>
      <c r="R41" s="57"/>
      <c r="S41" s="57"/>
      <c r="T41" s="57"/>
      <c r="U41" s="57"/>
      <c r="V41" s="57"/>
      <c r="W41" s="57"/>
      <c r="X41" s="57"/>
      <c r="Y41" s="57"/>
      <c r="Z41" s="57"/>
      <c r="AA41" s="107"/>
      <c r="AB41" s="57"/>
      <c r="AC41" s="57"/>
      <c r="AD41" s="57"/>
      <c r="AE41" s="57"/>
      <c r="AF41" s="57"/>
      <c r="AG41" s="57"/>
      <c r="AH41" s="57"/>
      <c r="AI41" s="57"/>
      <c r="AJ41" s="158"/>
      <c r="AK41" s="158"/>
      <c r="AL41" s="158"/>
      <c r="AM41" s="158"/>
      <c r="AN41" s="158"/>
      <c r="AO41" s="158"/>
      <c r="AP41" s="158"/>
      <c r="AQ41" s="158"/>
      <c r="AR41" s="158"/>
      <c r="AS41" s="159"/>
      <c r="AT41" s="158"/>
      <c r="AU41" s="158"/>
      <c r="AV41" s="158"/>
      <c r="AW41" s="158"/>
      <c r="AX41" s="39"/>
      <c r="AY41" s="39"/>
      <c r="AZ41" s="39"/>
      <c r="BA41" s="39"/>
      <c r="BB41" s="39"/>
      <c r="BC41" s="39"/>
      <c r="BD41" s="39"/>
      <c r="BE41" s="39"/>
      <c r="BF41" s="39"/>
    </row>
    <row r="42" spans="1:58" ht="20.25" customHeight="1">
      <c r="A42" s="39"/>
      <c r="B42" s="39"/>
      <c r="C42" s="57"/>
      <c r="D42" s="57"/>
      <c r="E42" s="57"/>
      <c r="F42" s="57"/>
      <c r="G42" s="57"/>
      <c r="H42" s="57"/>
      <c r="I42" s="57"/>
      <c r="J42" s="57"/>
      <c r="K42" s="57"/>
      <c r="L42" s="57"/>
      <c r="M42" s="57"/>
      <c r="N42" s="57"/>
      <c r="O42" s="57"/>
      <c r="P42" s="57"/>
      <c r="Q42" s="57"/>
      <c r="R42" s="107" t="s">
        <v>94</v>
      </c>
      <c r="S42" s="57"/>
      <c r="T42" s="57"/>
      <c r="U42" s="57"/>
      <c r="V42" s="57"/>
      <c r="W42" s="57"/>
      <c r="X42" s="147" t="s">
        <v>109</v>
      </c>
      <c r="Y42" s="150" t="s">
        <v>111</v>
      </c>
      <c r="Z42" s="68"/>
      <c r="AA42" s="155"/>
      <c r="AB42" s="147"/>
      <c r="AC42" s="57"/>
      <c r="AD42" s="57"/>
      <c r="AE42" s="57"/>
      <c r="AF42" s="57"/>
      <c r="AG42" s="57"/>
      <c r="AH42" s="57"/>
      <c r="AI42" s="57"/>
      <c r="AJ42" s="159"/>
      <c r="AK42" s="158"/>
      <c r="AL42" s="158"/>
      <c r="AM42" s="158"/>
      <c r="AN42" s="158"/>
      <c r="AO42" s="158"/>
      <c r="AP42" s="158"/>
      <c r="AQ42" s="158"/>
      <c r="AR42" s="158"/>
      <c r="AS42" s="162"/>
      <c r="AT42" s="162"/>
      <c r="AU42" s="158"/>
      <c r="AV42" s="158"/>
      <c r="AW42" s="158"/>
      <c r="AX42" s="39"/>
      <c r="AY42" s="39"/>
      <c r="AZ42" s="39"/>
      <c r="BA42" s="39"/>
      <c r="BB42" s="39"/>
      <c r="BC42" s="39"/>
      <c r="BD42" s="39"/>
      <c r="BE42" s="39"/>
      <c r="BF42" s="39"/>
    </row>
    <row r="43" spans="1:58" ht="20.25" customHeight="1">
      <c r="A43" s="39"/>
      <c r="B43" s="39"/>
      <c r="C43" s="59"/>
      <c r="D43" s="71"/>
      <c r="E43" s="71"/>
      <c r="F43" s="57"/>
      <c r="G43" s="57"/>
      <c r="H43" s="57"/>
      <c r="I43" s="57"/>
      <c r="J43" s="57"/>
      <c r="K43" s="57"/>
      <c r="L43" s="104" t="s">
        <v>86</v>
      </c>
      <c r="M43" s="107"/>
      <c r="N43" s="107"/>
      <c r="O43" s="115"/>
      <c r="P43" s="57"/>
      <c r="Q43" s="57"/>
      <c r="R43" s="57" t="s">
        <v>95</v>
      </c>
      <c r="S43" s="57"/>
      <c r="T43" s="57"/>
      <c r="U43" s="57"/>
      <c r="V43" s="57"/>
      <c r="W43" s="57" t="s">
        <v>107</v>
      </c>
      <c r="X43" s="57"/>
      <c r="Y43" s="57"/>
      <c r="Z43" s="57"/>
      <c r="AA43" s="107"/>
      <c r="AB43" s="57"/>
      <c r="AC43" s="57"/>
      <c r="AD43" s="57"/>
      <c r="AE43" s="57"/>
      <c r="AF43" s="57"/>
      <c r="AG43" s="57"/>
      <c r="AH43" s="57"/>
      <c r="AI43" s="57"/>
      <c r="AJ43" s="158"/>
      <c r="AK43" s="158"/>
      <c r="AL43" s="158"/>
      <c r="AM43" s="158"/>
      <c r="AN43" s="158"/>
      <c r="AO43" s="158"/>
      <c r="AP43" s="158"/>
      <c r="AQ43" s="158"/>
      <c r="AR43" s="158"/>
      <c r="AS43" s="159"/>
      <c r="AT43" s="158"/>
      <c r="AU43" s="158"/>
      <c r="AV43" s="158"/>
      <c r="AW43" s="158"/>
      <c r="AX43" s="39"/>
      <c r="AY43" s="39"/>
      <c r="AZ43" s="39"/>
      <c r="BA43" s="39"/>
      <c r="BB43" s="39"/>
      <c r="BC43" s="39"/>
      <c r="BD43" s="39"/>
      <c r="BE43" s="39"/>
      <c r="BF43" s="39"/>
    </row>
    <row r="44" spans="1:58" ht="20.25" customHeight="1">
      <c r="A44" s="39"/>
      <c r="B44" s="39"/>
      <c r="C44" s="60" t="s">
        <v>13</v>
      </c>
      <c r="D44" s="60"/>
      <c r="E44" s="57"/>
      <c r="F44" s="60" t="s">
        <v>82</v>
      </c>
      <c r="G44" s="60"/>
      <c r="H44" s="57"/>
      <c r="I44" s="92"/>
      <c r="J44" s="92"/>
      <c r="K44" s="57"/>
      <c r="L44" s="80" t="s">
        <v>88</v>
      </c>
      <c r="M44" s="80"/>
      <c r="N44" s="80"/>
      <c r="O44" s="57"/>
      <c r="P44" s="57"/>
      <c r="Q44" s="57"/>
      <c r="R44" s="57" t="str">
        <f>IF($Y$42="週","対象時間数（週平均）","対象時間数（当月合計）")</f>
        <v>対象時間数（週平均）</v>
      </c>
      <c r="S44" s="57"/>
      <c r="T44" s="57"/>
      <c r="U44" s="57"/>
      <c r="V44" s="57"/>
      <c r="W44" s="57" t="str">
        <f>IF($Y$42="週","週に勤務すべき時間数","当月に勤務すべき時間数")</f>
        <v>週に勤務すべき時間数</v>
      </c>
      <c r="X44" s="57"/>
      <c r="Y44" s="57"/>
      <c r="Z44" s="57"/>
      <c r="AA44" s="107"/>
      <c r="AB44" s="60" t="s">
        <v>114</v>
      </c>
      <c r="AC44" s="106"/>
      <c r="AD44" s="106"/>
      <c r="AE44" s="106"/>
      <c r="AF44" s="57"/>
      <c r="AG44" s="57"/>
      <c r="AH44" s="57"/>
      <c r="AI44" s="57"/>
      <c r="AJ44" s="158"/>
      <c r="AK44" s="158"/>
      <c r="AL44" s="158"/>
      <c r="AM44" s="158"/>
      <c r="AN44" s="158"/>
      <c r="AO44" s="158"/>
      <c r="AP44" s="158"/>
      <c r="AQ44" s="158"/>
      <c r="AR44" s="158"/>
      <c r="AS44" s="159"/>
      <c r="AT44" s="158"/>
      <c r="AU44" s="158"/>
      <c r="AV44" s="158"/>
      <c r="AW44" s="158"/>
      <c r="AX44" s="39"/>
      <c r="AY44" s="39"/>
      <c r="AZ44" s="39"/>
      <c r="BA44" s="39"/>
      <c r="BB44" s="39"/>
      <c r="BC44" s="39"/>
      <c r="BD44" s="39"/>
      <c r="BE44" s="39"/>
      <c r="BF44" s="39"/>
    </row>
    <row r="45" spans="1:58" ht="20.25" customHeight="1">
      <c r="A45" s="39"/>
      <c r="B45" s="39"/>
      <c r="C45" s="61">
        <f>L40</f>
        <v>0</v>
      </c>
      <c r="D45" s="68"/>
      <c r="E45" s="80" t="s">
        <v>77</v>
      </c>
      <c r="F45" s="84">
        <v>40</v>
      </c>
      <c r="G45" s="68"/>
      <c r="H45" s="80" t="s">
        <v>17</v>
      </c>
      <c r="I45" s="93">
        <f>C45/F45</f>
        <v>0</v>
      </c>
      <c r="J45" s="68"/>
      <c r="K45" s="80" t="s">
        <v>65</v>
      </c>
      <c r="L45" s="105">
        <f>IF(C45&lt;40,1,ROUNDUP(I45,1))</f>
        <v>1</v>
      </c>
      <c r="M45" s="72"/>
      <c r="N45" s="68"/>
      <c r="O45" s="57"/>
      <c r="P45" s="57"/>
      <c r="Q45" s="57"/>
      <c r="R45" s="103">
        <f>IF($Y$42="週",AA40,Y40)</f>
        <v>0</v>
      </c>
      <c r="S45" s="72"/>
      <c r="T45" s="72"/>
      <c r="U45" s="68"/>
      <c r="V45" s="80" t="s">
        <v>77</v>
      </c>
      <c r="W45" s="102">
        <f>IF($Y$42="週",$AV$5,$AZ$5)</f>
        <v>40</v>
      </c>
      <c r="X45" s="72"/>
      <c r="Y45" s="72"/>
      <c r="Z45" s="68"/>
      <c r="AA45" s="80" t="s">
        <v>17</v>
      </c>
      <c r="AB45" s="145">
        <f>ROUNDDOWN(R45/W45,1)</f>
        <v>0</v>
      </c>
      <c r="AC45" s="72"/>
      <c r="AD45" s="72"/>
      <c r="AE45" s="68"/>
      <c r="AF45" s="57"/>
      <c r="AG45" s="57"/>
      <c r="AH45" s="57"/>
      <c r="AI45" s="57"/>
      <c r="AJ45" s="160"/>
      <c r="AK45" s="137"/>
      <c r="AL45" s="137"/>
      <c r="AM45" s="137"/>
      <c r="AN45" s="96"/>
      <c r="AO45" s="96"/>
      <c r="AP45" s="137"/>
      <c r="AQ45" s="137"/>
      <c r="AR45" s="137"/>
      <c r="AS45" s="96"/>
      <c r="AT45" s="170"/>
      <c r="AU45" s="137"/>
      <c r="AV45" s="137"/>
      <c r="AW45" s="137"/>
      <c r="AX45" s="39"/>
      <c r="AY45" s="39"/>
      <c r="AZ45" s="39"/>
      <c r="BA45" s="39"/>
      <c r="BB45" s="39"/>
      <c r="BC45" s="39"/>
      <c r="BD45" s="39"/>
      <c r="BE45" s="39"/>
      <c r="BF45" s="39"/>
    </row>
    <row r="46" spans="1:58" ht="20.25" customHeight="1">
      <c r="A46" s="39"/>
      <c r="B46" s="39"/>
      <c r="C46" s="57"/>
      <c r="D46" s="57"/>
      <c r="E46" s="57"/>
      <c r="F46" s="57"/>
      <c r="G46" s="57"/>
      <c r="H46" s="57"/>
      <c r="I46" s="57"/>
      <c r="J46" s="57"/>
      <c r="K46" s="57"/>
      <c r="L46" s="57" t="s">
        <v>89</v>
      </c>
      <c r="M46" s="57"/>
      <c r="N46" s="57"/>
      <c r="O46" s="57"/>
      <c r="P46" s="57"/>
      <c r="Q46" s="57"/>
      <c r="R46" s="57"/>
      <c r="S46" s="57"/>
      <c r="T46" s="57"/>
      <c r="U46" s="57"/>
      <c r="V46" s="57"/>
      <c r="W46" s="57"/>
      <c r="X46" s="57"/>
      <c r="Y46" s="57"/>
      <c r="Z46" s="57"/>
      <c r="AA46" s="107"/>
      <c r="AB46" s="57" t="s">
        <v>87</v>
      </c>
      <c r="AC46" s="57"/>
      <c r="AD46" s="57"/>
      <c r="AE46" s="57"/>
      <c r="AF46" s="57"/>
      <c r="AG46" s="57"/>
      <c r="AH46" s="57"/>
      <c r="AI46" s="57"/>
      <c r="AJ46" s="158"/>
      <c r="AK46" s="158"/>
      <c r="AL46" s="158"/>
      <c r="AM46" s="158"/>
      <c r="AN46" s="158"/>
      <c r="AO46" s="158"/>
      <c r="AP46" s="158"/>
      <c r="AQ46" s="158"/>
      <c r="AR46" s="158"/>
      <c r="AS46" s="159"/>
      <c r="AT46" s="158"/>
      <c r="AU46" s="158"/>
      <c r="AV46" s="158"/>
      <c r="AW46" s="158"/>
      <c r="AX46" s="39"/>
      <c r="AY46" s="39"/>
      <c r="AZ46" s="39"/>
      <c r="BA46" s="39"/>
      <c r="BB46" s="39"/>
      <c r="BC46" s="39"/>
      <c r="BD46" s="39"/>
      <c r="BE46" s="39"/>
      <c r="BF46" s="39"/>
    </row>
    <row r="47" spans="1:58" ht="20.25" customHeight="1">
      <c r="A47" s="39"/>
      <c r="B47" s="39"/>
      <c r="C47" s="57" t="s">
        <v>72</v>
      </c>
      <c r="D47" s="57"/>
      <c r="E47" s="57"/>
      <c r="F47" s="57"/>
      <c r="G47" s="57"/>
      <c r="H47" s="57"/>
      <c r="I47" s="57"/>
      <c r="J47" s="57"/>
      <c r="K47" s="57"/>
      <c r="L47" s="57"/>
      <c r="M47" s="57"/>
      <c r="N47" s="57"/>
      <c r="O47" s="57"/>
      <c r="P47" s="57"/>
      <c r="Q47" s="57"/>
      <c r="R47" s="57" t="s">
        <v>97</v>
      </c>
      <c r="S47" s="57"/>
      <c r="T47" s="57"/>
      <c r="U47" s="57"/>
      <c r="V47" s="57"/>
      <c r="W47" s="57"/>
      <c r="X47" s="57"/>
      <c r="Y47" s="57"/>
      <c r="Z47" s="57"/>
      <c r="AA47" s="107"/>
      <c r="AB47" s="57"/>
      <c r="AC47" s="57"/>
      <c r="AD47" s="57"/>
      <c r="AE47" s="57"/>
      <c r="AF47" s="57"/>
      <c r="AG47" s="57"/>
      <c r="AH47" s="57"/>
      <c r="AI47" s="57"/>
      <c r="AJ47" s="57"/>
      <c r="AK47" s="161"/>
      <c r="AL47" s="163"/>
      <c r="AM47" s="163"/>
      <c r="AN47" s="57"/>
      <c r="AO47" s="57"/>
      <c r="AP47" s="57"/>
      <c r="AQ47" s="57"/>
      <c r="AR47" s="57"/>
      <c r="AS47" s="57"/>
      <c r="AT47" s="57"/>
      <c r="AU47" s="57"/>
      <c r="AV47" s="57"/>
      <c r="AW47" s="57"/>
      <c r="AX47" s="39"/>
      <c r="AY47" s="39"/>
      <c r="AZ47" s="39"/>
      <c r="BA47" s="39"/>
      <c r="BB47" s="39"/>
      <c r="BC47" s="39"/>
      <c r="BD47" s="39"/>
      <c r="BE47" s="39"/>
      <c r="BF47" s="39"/>
    </row>
    <row r="48" spans="1:58" ht="20.25" customHeight="1">
      <c r="A48" s="39"/>
      <c r="B48" s="39"/>
      <c r="C48" s="57"/>
      <c r="D48" s="57" t="s">
        <v>80</v>
      </c>
      <c r="E48" s="57"/>
      <c r="F48" s="57"/>
      <c r="G48" s="57"/>
      <c r="H48" s="57"/>
      <c r="I48" s="57"/>
      <c r="J48" s="57"/>
      <c r="K48" s="57"/>
      <c r="L48" s="57"/>
      <c r="M48" s="57"/>
      <c r="N48" s="57"/>
      <c r="O48" s="57"/>
      <c r="P48" s="57"/>
      <c r="Q48" s="57"/>
      <c r="R48" s="57" t="s">
        <v>98</v>
      </c>
      <c r="S48" s="57"/>
      <c r="T48" s="57"/>
      <c r="U48" s="57"/>
      <c r="V48" s="57"/>
      <c r="W48" s="57"/>
      <c r="X48" s="57"/>
      <c r="Y48" s="57"/>
      <c r="Z48" s="57"/>
      <c r="AA48" s="107"/>
      <c r="AB48" s="80"/>
      <c r="AC48" s="80"/>
      <c r="AD48" s="80"/>
      <c r="AE48" s="80"/>
      <c r="AF48" s="57"/>
      <c r="AG48" s="57"/>
      <c r="AH48" s="57"/>
      <c r="AI48" s="57"/>
      <c r="AJ48" s="57"/>
      <c r="AK48" s="161"/>
      <c r="AL48" s="163"/>
      <c r="AM48" s="163"/>
      <c r="AN48" s="57"/>
      <c r="AO48" s="57"/>
      <c r="AP48" s="57"/>
      <c r="AQ48" s="57"/>
      <c r="AR48" s="57"/>
      <c r="AS48" s="57"/>
      <c r="AT48" s="57"/>
      <c r="AU48" s="57"/>
      <c r="AV48" s="57"/>
      <c r="AW48" s="57"/>
      <c r="AX48" s="39"/>
      <c r="AY48" s="39"/>
      <c r="AZ48" s="39"/>
      <c r="BA48" s="39"/>
      <c r="BB48" s="39"/>
      <c r="BC48" s="39"/>
      <c r="BD48" s="39"/>
      <c r="BE48" s="39"/>
      <c r="BF48" s="39"/>
    </row>
    <row r="49" spans="1:58" ht="20.25" customHeight="1">
      <c r="A49" s="39"/>
      <c r="B49" s="39"/>
      <c r="C49" s="57" t="s">
        <v>74</v>
      </c>
      <c r="D49" s="57"/>
      <c r="E49" s="57"/>
      <c r="F49" s="57"/>
      <c r="G49" s="57"/>
      <c r="H49" s="57"/>
      <c r="I49" s="57"/>
      <c r="J49" s="57"/>
      <c r="K49" s="57"/>
      <c r="L49" s="57"/>
      <c r="M49" s="57"/>
      <c r="N49" s="57"/>
      <c r="O49" s="57"/>
      <c r="P49" s="57"/>
      <c r="Q49" s="57"/>
      <c r="R49" s="57" t="s">
        <v>100</v>
      </c>
      <c r="S49" s="57"/>
      <c r="T49" s="57"/>
      <c r="U49" s="57"/>
      <c r="V49" s="57"/>
      <c r="W49" s="57" t="s">
        <v>108</v>
      </c>
      <c r="X49" s="57"/>
      <c r="Y49" s="57"/>
      <c r="Z49" s="57"/>
      <c r="AA49" s="57"/>
      <c r="AB49" s="60" t="s">
        <v>68</v>
      </c>
      <c r="AC49" s="106"/>
      <c r="AD49" s="106"/>
      <c r="AE49" s="106"/>
      <c r="AF49" s="57"/>
      <c r="AG49" s="57"/>
      <c r="AH49" s="57"/>
      <c r="AI49" s="57"/>
      <c r="AJ49" s="57"/>
      <c r="AK49" s="161"/>
      <c r="AL49" s="163"/>
      <c r="AM49" s="163"/>
      <c r="AN49" s="57"/>
      <c r="AO49" s="57"/>
      <c r="AP49" s="57"/>
      <c r="AQ49" s="57"/>
      <c r="AR49" s="57"/>
      <c r="AS49" s="57"/>
      <c r="AT49" s="57"/>
      <c r="AU49" s="57"/>
      <c r="AV49" s="57"/>
      <c r="AW49" s="57"/>
      <c r="AX49" s="39"/>
      <c r="AY49" s="39"/>
      <c r="AZ49" s="39"/>
      <c r="BA49" s="39"/>
      <c r="BB49" s="39"/>
      <c r="BC49" s="39"/>
      <c r="BD49" s="39"/>
      <c r="BE49" s="39"/>
      <c r="BF49" s="39"/>
    </row>
    <row r="50" spans="1:58" ht="20.25" customHeight="1">
      <c r="A50" s="39"/>
      <c r="B50" s="39"/>
      <c r="C50" s="57" t="s">
        <v>75</v>
      </c>
      <c r="D50" s="57"/>
      <c r="E50" s="57"/>
      <c r="F50" s="57"/>
      <c r="G50" s="57"/>
      <c r="H50" s="57"/>
      <c r="I50" s="57"/>
      <c r="J50" s="57"/>
      <c r="K50" s="57"/>
      <c r="L50" s="57"/>
      <c r="M50" s="57"/>
      <c r="N50" s="57"/>
      <c r="O50" s="57"/>
      <c r="P50" s="57"/>
      <c r="Q50" s="57"/>
      <c r="R50" s="103">
        <f>AE40</f>
        <v>0</v>
      </c>
      <c r="S50" s="72"/>
      <c r="T50" s="72"/>
      <c r="U50" s="68"/>
      <c r="V50" s="80" t="s">
        <v>104</v>
      </c>
      <c r="W50" s="145">
        <f>AB45</f>
        <v>0</v>
      </c>
      <c r="X50" s="72"/>
      <c r="Y50" s="72"/>
      <c r="Z50" s="68"/>
      <c r="AA50" s="80" t="s">
        <v>17</v>
      </c>
      <c r="AB50" s="156">
        <f>ROUNDDOWN(R50+W50,1)</f>
        <v>0</v>
      </c>
      <c r="AC50" s="72"/>
      <c r="AD50" s="72"/>
      <c r="AE50" s="68"/>
      <c r="AF50" s="57"/>
      <c r="AG50" s="57"/>
      <c r="AH50" s="57"/>
      <c r="AI50" s="57"/>
      <c r="AJ50" s="57"/>
      <c r="AK50" s="161"/>
      <c r="AL50" s="163"/>
      <c r="AM50" s="163"/>
      <c r="AN50" s="57"/>
      <c r="AO50" s="57"/>
      <c r="AP50" s="57"/>
      <c r="AQ50" s="57"/>
      <c r="AR50" s="57"/>
      <c r="AS50" s="57"/>
      <c r="AT50" s="57"/>
      <c r="AU50" s="57"/>
      <c r="AV50" s="57"/>
      <c r="AW50" s="57"/>
      <c r="AX50" s="39"/>
      <c r="AY50" s="39"/>
      <c r="AZ50" s="39"/>
      <c r="BA50" s="39"/>
      <c r="BB50" s="39"/>
      <c r="BC50" s="39"/>
      <c r="BD50" s="39"/>
      <c r="BE50" s="39"/>
      <c r="BF50" s="39"/>
    </row>
    <row r="51" spans="1:58" ht="20.25" customHeight="1">
      <c r="A51" s="39"/>
      <c r="B51" s="39"/>
      <c r="C51" s="57" t="s">
        <v>78</v>
      </c>
      <c r="D51" s="71"/>
      <c r="E51" s="71"/>
      <c r="F51" s="57"/>
      <c r="G51" s="57"/>
      <c r="H51" s="57"/>
      <c r="I51" s="57"/>
      <c r="J51" s="57"/>
      <c r="K51" s="57"/>
      <c r="L51" s="57"/>
      <c r="M51" s="57"/>
      <c r="N51" s="57"/>
      <c r="O51" s="57"/>
      <c r="P51" s="57"/>
      <c r="Q51" s="57"/>
      <c r="R51" s="57"/>
      <c r="S51" s="57"/>
      <c r="T51" s="57"/>
      <c r="U51" s="57"/>
      <c r="V51" s="57"/>
      <c r="W51" s="57"/>
      <c r="X51" s="57"/>
      <c r="Y51" s="57"/>
      <c r="Z51" s="57"/>
      <c r="AA51" s="57"/>
      <c r="AB51" s="57"/>
      <c r="AC51" s="107"/>
      <c r="AD51" s="57"/>
      <c r="AE51" s="57"/>
      <c r="AF51" s="57"/>
      <c r="AG51" s="57"/>
      <c r="AH51" s="57"/>
      <c r="AI51" s="57"/>
      <c r="AJ51" s="57"/>
      <c r="AK51" s="161"/>
      <c r="AL51" s="163"/>
      <c r="AM51" s="163"/>
      <c r="AN51" s="57"/>
      <c r="AO51" s="57"/>
      <c r="AP51" s="57"/>
      <c r="AQ51" s="57"/>
      <c r="AR51" s="57"/>
      <c r="AS51" s="57"/>
      <c r="AT51" s="57"/>
      <c r="AU51" s="57"/>
      <c r="AV51" s="57"/>
      <c r="AW51" s="57"/>
      <c r="AX51" s="39"/>
      <c r="AY51" s="39"/>
      <c r="AZ51" s="39"/>
      <c r="BA51" s="39"/>
      <c r="BB51" s="39"/>
      <c r="BC51" s="39"/>
      <c r="BD51" s="39"/>
      <c r="BE51" s="39"/>
      <c r="BF51" s="39"/>
    </row>
    <row r="52" spans="1:58" ht="20.25" customHeight="1">
      <c r="A52" s="39"/>
      <c r="B52" s="39"/>
      <c r="C52" s="49"/>
      <c r="D52" s="49"/>
      <c r="E52" s="39"/>
      <c r="F52" s="39"/>
      <c r="G52" s="39"/>
      <c r="H52" s="39"/>
      <c r="I52" s="39"/>
      <c r="J52" s="39"/>
      <c r="K52" s="39"/>
      <c r="L52" s="39"/>
      <c r="M52" s="39"/>
      <c r="N52" s="39"/>
      <c r="O52" s="39"/>
      <c r="P52" s="39"/>
      <c r="Q52" s="39"/>
      <c r="R52" s="39"/>
      <c r="S52" s="39"/>
      <c r="T52" s="49"/>
      <c r="U52" s="39"/>
      <c r="V52" s="39"/>
      <c r="W52" s="39"/>
      <c r="X52" s="39"/>
      <c r="Y52" s="39"/>
      <c r="Z52" s="39"/>
      <c r="AA52" s="39"/>
      <c r="AB52" s="39"/>
      <c r="AC52" s="39"/>
      <c r="AD52" s="39"/>
      <c r="AE52" s="39"/>
      <c r="AF52" s="39"/>
      <c r="AG52" s="39"/>
      <c r="AH52" s="39"/>
      <c r="AI52" s="39"/>
      <c r="AJ52" s="62"/>
      <c r="AK52" s="136"/>
      <c r="AL52" s="136"/>
      <c r="AM52" s="39"/>
      <c r="AN52" s="39"/>
      <c r="AO52" s="39"/>
      <c r="AP52" s="39"/>
      <c r="AQ52" s="39"/>
      <c r="AR52" s="39"/>
      <c r="AS52" s="39"/>
      <c r="AT52" s="39"/>
      <c r="AU52" s="39"/>
      <c r="AV52" s="39"/>
      <c r="AW52" s="39"/>
      <c r="AX52" s="39"/>
      <c r="AY52" s="39"/>
      <c r="AZ52" s="39"/>
      <c r="BA52" s="39"/>
      <c r="BB52" s="39"/>
      <c r="BC52" s="39"/>
      <c r="BD52" s="39"/>
      <c r="BE52" s="136"/>
      <c r="BF52" s="39"/>
    </row>
    <row r="53" spans="1:58" ht="20.25" customHeight="1">
      <c r="A53" s="39"/>
      <c r="B53" s="39"/>
      <c r="C53" s="49"/>
      <c r="D53" s="49"/>
      <c r="E53" s="39"/>
      <c r="F53" s="39"/>
      <c r="G53" s="39"/>
      <c r="H53" s="39"/>
      <c r="I53" s="39"/>
      <c r="J53" s="39"/>
      <c r="K53" s="39"/>
      <c r="L53" s="39"/>
      <c r="M53" s="39"/>
      <c r="N53" s="39"/>
      <c r="O53" s="39"/>
      <c r="P53" s="39"/>
      <c r="Q53" s="39"/>
      <c r="R53" s="39"/>
      <c r="S53" s="39"/>
      <c r="T53" s="39"/>
      <c r="U53" s="49"/>
      <c r="V53" s="39"/>
      <c r="W53" s="39"/>
      <c r="X53" s="39"/>
      <c r="Y53" s="39"/>
      <c r="Z53" s="39"/>
      <c r="AA53" s="39"/>
      <c r="AB53" s="39"/>
      <c r="AC53" s="39"/>
      <c r="AD53" s="39"/>
      <c r="AE53" s="39"/>
      <c r="AF53" s="39"/>
      <c r="AG53" s="39"/>
      <c r="AH53" s="39"/>
      <c r="AI53" s="39"/>
      <c r="AJ53" s="39"/>
      <c r="AK53" s="62"/>
      <c r="AL53" s="136"/>
      <c r="AM53" s="136"/>
      <c r="AN53" s="39"/>
      <c r="AO53" s="39"/>
      <c r="AP53" s="39"/>
      <c r="AQ53" s="39"/>
      <c r="AR53" s="39"/>
      <c r="AS53" s="39"/>
      <c r="AT53" s="39"/>
      <c r="AU53" s="39"/>
      <c r="AV53" s="39"/>
      <c r="AW53" s="39"/>
      <c r="AX53" s="39"/>
      <c r="AY53" s="39"/>
      <c r="AZ53" s="39"/>
      <c r="BA53" s="39"/>
      <c r="BB53" s="39"/>
      <c r="BC53" s="39"/>
      <c r="BD53" s="39"/>
      <c r="BE53" s="39"/>
      <c r="BF53" s="136"/>
    </row>
    <row r="54" spans="1:58" ht="20.25" customHeight="1">
      <c r="A54" s="39"/>
      <c r="B54" s="39"/>
      <c r="C54" s="39"/>
      <c r="D54" s="49"/>
      <c r="E54" s="39"/>
      <c r="F54" s="39"/>
      <c r="G54" s="39"/>
      <c r="H54" s="39"/>
      <c r="I54" s="39"/>
      <c r="J54" s="39"/>
      <c r="K54" s="39"/>
      <c r="L54" s="39"/>
      <c r="M54" s="39"/>
      <c r="N54" s="39"/>
      <c r="O54" s="39"/>
      <c r="P54" s="39"/>
      <c r="Q54" s="39"/>
      <c r="R54" s="39"/>
      <c r="S54" s="39"/>
      <c r="T54" s="39"/>
      <c r="U54" s="49"/>
      <c r="V54" s="39"/>
      <c r="W54" s="39"/>
      <c r="X54" s="39"/>
      <c r="Y54" s="39"/>
      <c r="Z54" s="39"/>
      <c r="AA54" s="39"/>
      <c r="AB54" s="39"/>
      <c r="AC54" s="39"/>
      <c r="AD54" s="39"/>
      <c r="AE54" s="39"/>
      <c r="AF54" s="39"/>
      <c r="AG54" s="39"/>
      <c r="AH54" s="39"/>
      <c r="AI54" s="39"/>
      <c r="AJ54" s="39"/>
      <c r="AK54" s="62"/>
      <c r="AL54" s="136"/>
      <c r="AM54" s="136"/>
      <c r="AN54" s="39"/>
      <c r="AO54" s="39"/>
      <c r="AP54" s="39"/>
      <c r="AQ54" s="39"/>
      <c r="AR54" s="39"/>
      <c r="AS54" s="39"/>
      <c r="AT54" s="39"/>
      <c r="AU54" s="39"/>
      <c r="AV54" s="39"/>
      <c r="AW54" s="39"/>
      <c r="AX54" s="39"/>
      <c r="AY54" s="39"/>
      <c r="AZ54" s="39"/>
      <c r="BA54" s="39"/>
      <c r="BB54" s="39"/>
      <c r="BC54" s="39"/>
      <c r="BD54" s="39"/>
      <c r="BE54" s="39"/>
      <c r="BF54" s="136"/>
    </row>
    <row r="55" spans="1:58" ht="20.25" customHeight="1">
      <c r="A55" s="39"/>
      <c r="B55" s="39"/>
      <c r="C55" s="49"/>
      <c r="D55" s="49"/>
      <c r="E55" s="39"/>
      <c r="F55" s="39"/>
      <c r="G55" s="39"/>
      <c r="H55" s="39"/>
      <c r="I55" s="39"/>
      <c r="J55" s="39"/>
      <c r="K55" s="39"/>
      <c r="L55" s="39"/>
      <c r="M55" s="39"/>
      <c r="N55" s="39"/>
      <c r="O55" s="39"/>
      <c r="P55" s="39"/>
      <c r="Q55" s="39"/>
      <c r="R55" s="39"/>
      <c r="S55" s="39"/>
      <c r="T55" s="39"/>
      <c r="U55" s="49"/>
      <c r="V55" s="39"/>
      <c r="W55" s="39"/>
      <c r="X55" s="39"/>
      <c r="Y55" s="39"/>
      <c r="Z55" s="39"/>
      <c r="AA55" s="39"/>
      <c r="AB55" s="39"/>
      <c r="AC55" s="39"/>
      <c r="AD55" s="39"/>
      <c r="AE55" s="39"/>
      <c r="AF55" s="39"/>
      <c r="AG55" s="39"/>
      <c r="AH55" s="39"/>
      <c r="AI55" s="39"/>
      <c r="AJ55" s="39"/>
      <c r="AK55" s="62"/>
      <c r="AL55" s="136"/>
      <c r="AM55" s="136"/>
      <c r="AN55" s="39"/>
      <c r="AO55" s="39"/>
      <c r="AP55" s="39"/>
      <c r="AQ55" s="39"/>
      <c r="AR55" s="39"/>
      <c r="AS55" s="39"/>
      <c r="AT55" s="39"/>
      <c r="AU55" s="39"/>
      <c r="AV55" s="39"/>
      <c r="AW55" s="39"/>
      <c r="AX55" s="39"/>
      <c r="AY55" s="39"/>
      <c r="AZ55" s="39"/>
      <c r="BA55" s="39"/>
      <c r="BB55" s="39"/>
      <c r="BC55" s="39"/>
      <c r="BD55" s="39"/>
      <c r="BE55" s="39"/>
      <c r="BF55" s="136"/>
    </row>
    <row r="56" spans="1:58" ht="20.25" customHeight="1">
      <c r="A56" s="39"/>
      <c r="B56" s="39"/>
      <c r="C56" s="62"/>
      <c r="D56" s="62"/>
      <c r="E56" s="62"/>
      <c r="F56" s="62"/>
      <c r="G56" s="62"/>
      <c r="H56" s="62"/>
      <c r="I56" s="62"/>
      <c r="J56" s="62"/>
      <c r="K56" s="62"/>
      <c r="L56" s="62"/>
      <c r="M56" s="62"/>
      <c r="N56" s="62"/>
      <c r="O56" s="62"/>
      <c r="P56" s="62"/>
      <c r="Q56" s="62"/>
      <c r="R56" s="62"/>
      <c r="S56" s="62"/>
      <c r="T56" s="62"/>
      <c r="U56" s="136"/>
      <c r="V56" s="136"/>
      <c r="W56" s="62"/>
      <c r="X56" s="62"/>
      <c r="Y56" s="62"/>
      <c r="Z56" s="62"/>
      <c r="AA56" s="62"/>
      <c r="AB56" s="62"/>
      <c r="AC56" s="62"/>
      <c r="AD56" s="62"/>
      <c r="AE56" s="62"/>
      <c r="AF56" s="62"/>
      <c r="AG56" s="62"/>
      <c r="AH56" s="62"/>
      <c r="AI56" s="62"/>
      <c r="AJ56" s="62"/>
      <c r="AK56" s="62"/>
      <c r="AL56" s="136"/>
      <c r="AM56" s="136"/>
      <c r="AN56" s="39"/>
      <c r="AO56" s="39"/>
      <c r="AP56" s="39"/>
      <c r="AQ56" s="39"/>
      <c r="AR56" s="39"/>
      <c r="AS56" s="39"/>
      <c r="AT56" s="39"/>
      <c r="AU56" s="39"/>
      <c r="AV56" s="39"/>
      <c r="AW56" s="39"/>
      <c r="AX56" s="39"/>
      <c r="AY56" s="39"/>
      <c r="AZ56" s="39"/>
      <c r="BA56" s="39"/>
      <c r="BB56" s="39"/>
      <c r="BC56" s="39"/>
      <c r="BD56" s="39"/>
      <c r="BE56" s="39"/>
      <c r="BF56" s="136"/>
    </row>
    <row r="57" spans="1:58" ht="20.25" customHeight="1">
      <c r="A57" s="39"/>
      <c r="B57" s="39"/>
      <c r="C57" s="62"/>
      <c r="D57" s="62"/>
      <c r="E57" s="62"/>
      <c r="F57" s="62"/>
      <c r="G57" s="62"/>
      <c r="H57" s="62"/>
      <c r="I57" s="62"/>
      <c r="J57" s="62"/>
      <c r="K57" s="62"/>
      <c r="L57" s="62"/>
      <c r="M57" s="62"/>
      <c r="N57" s="62"/>
      <c r="O57" s="62"/>
      <c r="P57" s="62"/>
      <c r="Q57" s="62"/>
      <c r="R57" s="62"/>
      <c r="S57" s="62"/>
      <c r="T57" s="62"/>
      <c r="U57" s="136"/>
      <c r="V57" s="136"/>
      <c r="W57" s="62"/>
      <c r="X57" s="62"/>
      <c r="Y57" s="62"/>
      <c r="Z57" s="62"/>
      <c r="AA57" s="62"/>
      <c r="AB57" s="62"/>
      <c r="AC57" s="62"/>
      <c r="AD57" s="62"/>
      <c r="AE57" s="62"/>
      <c r="AF57" s="62"/>
      <c r="AG57" s="62"/>
      <c r="AH57" s="62"/>
      <c r="AI57" s="62"/>
      <c r="AJ57" s="62"/>
      <c r="AK57" s="62"/>
      <c r="AL57" s="136"/>
      <c r="AM57" s="136"/>
      <c r="AN57" s="39"/>
      <c r="AO57" s="39"/>
      <c r="AP57" s="39"/>
      <c r="AQ57" s="39"/>
      <c r="AR57" s="39"/>
      <c r="AS57" s="39"/>
      <c r="AT57" s="39"/>
      <c r="AU57" s="39"/>
      <c r="AV57" s="39"/>
      <c r="AW57" s="39"/>
      <c r="AX57" s="39"/>
      <c r="AY57" s="39"/>
      <c r="AZ57" s="39"/>
      <c r="BA57" s="39"/>
      <c r="BB57" s="39"/>
      <c r="BC57" s="39"/>
      <c r="BD57" s="39"/>
      <c r="BE57" s="39"/>
      <c r="BF57" s="136"/>
    </row>
    <row r="58" spans="1:58"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row>
    <row r="59" spans="1:58"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row>
    <row r="60" spans="1:58"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row>
    <row r="61" spans="1:58"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row>
    <row r="62" spans="1:58"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row>
    <row r="63" spans="1:58"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row>
    <row r="64" spans="1:58"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row>
    <row r="65" spans="1:58"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row>
    <row r="66" spans="1:58"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row>
    <row r="67" spans="1:58"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row>
    <row r="68" spans="1:58"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row>
    <row r="69" spans="1:58"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row>
    <row r="70" spans="1:58"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row>
    <row r="71" spans="1:58"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row>
    <row r="72" spans="1:58"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row>
    <row r="73" spans="1:58"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row>
    <row r="74" spans="1:58"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row>
    <row r="75" spans="1:58"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row>
    <row r="76" spans="1:58"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row>
    <row r="77" spans="1:58"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row>
    <row r="78" spans="1:58"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row>
    <row r="79" spans="1:58"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row>
    <row r="80" spans="1:58"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row>
    <row r="81" spans="1:58"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row>
    <row r="82" spans="1:58"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row>
    <row r="83" spans="1:58"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row>
    <row r="84" spans="1:58"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row>
    <row r="85" spans="1:58"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row>
    <row r="86" spans="1:58"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row>
    <row r="87" spans="1:58"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row>
    <row r="88" spans="1:58"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row>
    <row r="89" spans="1:58"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row>
    <row r="90" spans="1:58"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row>
    <row r="91" spans="1:58"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row>
    <row r="92" spans="1:58"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row>
    <row r="93" spans="1:58"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row>
    <row r="94" spans="1:58"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row>
    <row r="95" spans="1:58"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row>
    <row r="96" spans="1:58"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row>
    <row r="97" spans="1:58"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row>
    <row r="98" spans="1:58"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row>
    <row r="99" spans="1:58"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row>
    <row r="100" spans="1:58"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row>
    <row r="101" spans="1:58"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row>
    <row r="102" spans="1:58"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row>
    <row r="103" spans="1:58"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row>
    <row r="104" spans="1:58"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row>
    <row r="105" spans="1:58"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row>
    <row r="106" spans="1:58"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row>
    <row r="107" spans="1:58"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row>
    <row r="108" spans="1:58"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row>
    <row r="109" spans="1:58"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row>
    <row r="110" spans="1:58"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row>
    <row r="111" spans="1:58"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row>
    <row r="112" spans="1:58"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row>
    <row r="113" spans="1:58"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row>
    <row r="114" spans="1:58"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row>
    <row r="115" spans="1:58"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row>
    <row r="116" spans="1:58"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row>
    <row r="117" spans="1:58"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row>
    <row r="118" spans="1:58"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row>
    <row r="119" spans="1:58"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row>
    <row r="120" spans="1:58"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row>
    <row r="121" spans="1:58"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row>
    <row r="122" spans="1:58"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row>
    <row r="123" spans="1:58"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row>
    <row r="124" spans="1:58"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row>
    <row r="125" spans="1:58"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row>
    <row r="126" spans="1:58"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row>
    <row r="127" spans="1:58"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row>
    <row r="128" spans="1:58"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row>
    <row r="129" spans="1:58"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row>
    <row r="130" spans="1:58"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row>
    <row r="131" spans="1:58"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row>
    <row r="132" spans="1:58"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row>
    <row r="133" spans="1:58"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row>
    <row r="134" spans="1:58"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row>
    <row r="135" spans="1:58"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row>
    <row r="136" spans="1:58"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row>
    <row r="137" spans="1:58"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row>
    <row r="138" spans="1:58"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row>
    <row r="139" spans="1:58"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row>
    <row r="140" spans="1:58"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row>
    <row r="141" spans="1:58"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row>
    <row r="142" spans="1:58"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row>
    <row r="143" spans="1:58"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row>
    <row r="144" spans="1:58"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row>
    <row r="145" spans="1:58"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row>
    <row r="146" spans="1:58"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row>
    <row r="147" spans="1:58"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row>
    <row r="148" spans="1:58"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row>
    <row r="149" spans="1:58"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row>
    <row r="150" spans="1:58"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row>
    <row r="151" spans="1:58"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row>
    <row r="152" spans="1:58"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row>
    <row r="153" spans="1:58"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row>
    <row r="154" spans="1:58"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row>
    <row r="155" spans="1:58"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row>
    <row r="156" spans="1:58"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row>
    <row r="157" spans="1:58"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row>
    <row r="158" spans="1:58"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row>
    <row r="159" spans="1:58"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row>
    <row r="160" spans="1:58"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row>
    <row r="161" spans="1:58"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row>
    <row r="162" spans="1:58"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row>
    <row r="163" spans="1:58"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row>
    <row r="164" spans="1:58"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row>
    <row r="165" spans="1:58"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row>
    <row r="166" spans="1:58"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row>
    <row r="167" spans="1:58"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row>
    <row r="168" spans="1:58"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row>
    <row r="169" spans="1:58"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row>
    <row r="170" spans="1:58"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row>
    <row r="171" spans="1:58"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row>
    <row r="172" spans="1:58"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row>
    <row r="173" spans="1:58"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row>
    <row r="174" spans="1:58"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row>
    <row r="175" spans="1:58"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row>
    <row r="176" spans="1:58"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row>
    <row r="177" spans="1:58"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row>
    <row r="178" spans="1:58"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row>
    <row r="179" spans="1:58"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row>
    <row r="180" spans="1:58"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row>
    <row r="181" spans="1:58"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row>
    <row r="182" spans="1:58"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row>
    <row r="183" spans="1:58"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row>
    <row r="184" spans="1:58"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row>
    <row r="185" spans="1:58"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row>
    <row r="186" spans="1:58"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row>
    <row r="187" spans="1:58"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row>
    <row r="188" spans="1:58"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row>
    <row r="189" spans="1:58"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row>
    <row r="190" spans="1:58"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row>
    <row r="191" spans="1:58"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row>
    <row r="192" spans="1:58"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row>
    <row r="193" spans="1:58"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row>
    <row r="194" spans="1:58"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row>
    <row r="195" spans="1:58"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row>
    <row r="196" spans="1:58"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row>
    <row r="197" spans="1:58"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row>
    <row r="198" spans="1:58"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row>
    <row r="199" spans="1:58"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row>
    <row r="200" spans="1:58"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row>
    <row r="201" spans="1:58"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row>
    <row r="202" spans="1:58"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row>
    <row r="203" spans="1:58"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row>
    <row r="204" spans="1:58"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row>
    <row r="205" spans="1:58"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row>
    <row r="206" spans="1:58"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row>
    <row r="207" spans="1:58"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row>
    <row r="208" spans="1:58"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row>
    <row r="209" spans="1:58"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row>
    <row r="210" spans="1:58"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row>
    <row r="211" spans="1:58"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row>
    <row r="212" spans="1:58"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row>
    <row r="213" spans="1:58"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row>
    <row r="214" spans="1:58"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row>
    <row r="215" spans="1:58"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row>
    <row r="216" spans="1:58"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row>
    <row r="217" spans="1:58"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row>
    <row r="218" spans="1:58"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row>
    <row r="219" spans="1:58"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row>
    <row r="220" spans="1:58"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row>
    <row r="221" spans="1:58"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row>
    <row r="222" spans="1:58"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row>
    <row r="223" spans="1:58"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row>
    <row r="224" spans="1:58"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row>
    <row r="225" spans="1:58"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row>
    <row r="226" spans="1:58"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row>
    <row r="227" spans="1:58"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row>
    <row r="228" spans="1:58"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row>
    <row r="229" spans="1:58"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row>
    <row r="230" spans="1:58"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row>
    <row r="231" spans="1:58"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row>
    <row r="232" spans="1:58"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row>
    <row r="233" spans="1:58"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row>
    <row r="234" spans="1:58"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row>
    <row r="235" spans="1:58"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row>
    <row r="236" spans="1:58"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row>
    <row r="237" spans="1:58"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row>
    <row r="238" spans="1:58"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row>
    <row r="239" spans="1:58"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row>
    <row r="240" spans="1:58"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row>
    <row r="241" spans="1:58"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row>
    <row r="242" spans="1:58"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row>
    <row r="243" spans="1:58"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row>
    <row r="244" spans="1:58"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row>
    <row r="245" spans="1:58"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row>
    <row r="246" spans="1:58"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row>
    <row r="247" spans="1:58"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row>
    <row r="248" spans="1:58"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row>
    <row r="249" spans="1:58"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row>
    <row r="250" spans="1:58"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row>
    <row r="251" spans="1:58"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row>
    <row r="252" spans="1:58"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row>
    <row r="253" spans="1:58"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row>
    <row r="254" spans="1:58"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row>
    <row r="255" spans="1:58"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row>
    <row r="256" spans="1:58"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row>
    <row r="257" spans="1:58"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row>
    <row r="258" spans="1:58"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row>
    <row r="259" spans="1:58"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row>
    <row r="260" spans="1:58"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row>
    <row r="261" spans="1:58"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row>
    <row r="262" spans="1:58"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row>
    <row r="263" spans="1:58"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row>
    <row r="264" spans="1:58"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row>
    <row r="265" spans="1:58"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row>
    <row r="266" spans="1:58"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row>
    <row r="267" spans="1:58"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row>
    <row r="268" spans="1:58"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row>
    <row r="269" spans="1:58"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row>
    <row r="270" spans="1:58"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row>
    <row r="271" spans="1:58"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row>
    <row r="272" spans="1:58"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row>
    <row r="273" spans="1:58"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row>
    <row r="274" spans="1:58"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row>
    <row r="275" spans="1:58"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row>
    <row r="276" spans="1:58" ht="20.2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row>
    <row r="277" spans="1:58" ht="20.2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row>
    <row r="278" spans="1:58" ht="20.2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row>
    <row r="279" spans="1:58" ht="20.2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row>
    <row r="280" spans="1:58" ht="20.2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row>
    <row r="281" spans="1:58" ht="20.2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row>
    <row r="282" spans="1:58" ht="20.2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row>
    <row r="283" spans="1:58" ht="20.2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row>
    <row r="284" spans="1:58" ht="20.2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row>
    <row r="285" spans="1:58" ht="20.2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row>
    <row r="286" spans="1:58" ht="20.2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row>
    <row r="287" spans="1:58" ht="20.2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row>
    <row r="288" spans="1:58" ht="20.2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row>
    <row r="289" spans="1:58" ht="20.2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row>
    <row r="290" spans="1:58" ht="20.2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row>
    <row r="291" spans="1:58" ht="20.2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row>
    <row r="292" spans="1:58" ht="20.2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row>
    <row r="293" spans="1:58" ht="20.2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row>
    <row r="294" spans="1:58" ht="20.2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row>
    <row r="295" spans="1:58" ht="20.2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row>
    <row r="296" spans="1:58" ht="20.2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row>
    <row r="297" spans="1:58" ht="20.2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row>
    <row r="298" spans="1:58" ht="20.2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row>
    <row r="299" spans="1:58" ht="20.2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row>
    <row r="300" spans="1:58" ht="20.2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row>
    <row r="301" spans="1:58" ht="20.2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row>
    <row r="302" spans="1:58" ht="20.2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row>
    <row r="303" spans="1:58" ht="20.2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row>
    <row r="304" spans="1:58" ht="20.2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row>
    <row r="305" spans="1:58" ht="20.2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row>
    <row r="306" spans="1:58" ht="20.2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row>
    <row r="307" spans="1:58" ht="20.2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row>
    <row r="308" spans="1:58" ht="20.2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row>
    <row r="309" spans="1:58" ht="20.2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row>
    <row r="310" spans="1:58" ht="20.2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row>
    <row r="311" spans="1:58" ht="20.2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row>
    <row r="312" spans="1:58" ht="20.2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row>
    <row r="313" spans="1:58" ht="20.2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row>
    <row r="314" spans="1:58" ht="20.2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row>
    <row r="315" spans="1:58" ht="20.2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row>
    <row r="316" spans="1:58" ht="20.2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row>
    <row r="317" spans="1:58" ht="20.2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row>
    <row r="318" spans="1:58" ht="20.2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row>
    <row r="319" spans="1:58" ht="20.2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row>
    <row r="320" spans="1:58" ht="20.2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row>
    <row r="321" spans="1:58" ht="20.2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row>
    <row r="322" spans="1:58" ht="20.2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row>
    <row r="323" spans="1:58" ht="20.2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row>
    <row r="324" spans="1:58" ht="20.2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row>
    <row r="325" spans="1:58" ht="20.2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row>
    <row r="326" spans="1:58" ht="20.2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row>
    <row r="327" spans="1:58" ht="20.2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row>
    <row r="328" spans="1:58" ht="20.2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row>
    <row r="329" spans="1:58" ht="20.2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row>
    <row r="330" spans="1:58" ht="20.2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row>
    <row r="331" spans="1:58" ht="20.2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row>
    <row r="332" spans="1:58" ht="20.2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row>
    <row r="333" spans="1:58" ht="20.2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row>
    <row r="334" spans="1:58" ht="20.2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row>
    <row r="335" spans="1:58" ht="20.2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row>
    <row r="336" spans="1:58" ht="20.2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row>
    <row r="337" spans="1:58" ht="20.2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row>
    <row r="338" spans="1:58" ht="20.2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row>
    <row r="339" spans="1:58" ht="20.2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row>
    <row r="340" spans="1:58" ht="20.2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row>
    <row r="341" spans="1:58" ht="20.2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row>
    <row r="342" spans="1:58" ht="20.2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row>
    <row r="343" spans="1:58" ht="20.2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row>
    <row r="344" spans="1:58" ht="20.2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row>
    <row r="345" spans="1:58" ht="20.2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row>
    <row r="346" spans="1:58" ht="20.2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row>
    <row r="347" spans="1:58" ht="20.2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row>
    <row r="348" spans="1:58" ht="20.2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row>
    <row r="349" spans="1:58" ht="20.2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row>
    <row r="350" spans="1:58" ht="20.2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row>
    <row r="351" spans="1:58" ht="20.2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row>
    <row r="352" spans="1:58" ht="20.2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row>
    <row r="353" spans="1:58" ht="20.2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row>
    <row r="354" spans="1:58" ht="20.2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row>
    <row r="355" spans="1:58" ht="20.2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row>
    <row r="356" spans="1:58" ht="20.2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row>
    <row r="357" spans="1:58" ht="20.2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39"/>
      <c r="BC357" s="39"/>
      <c r="BD357" s="39"/>
      <c r="BE357" s="39"/>
      <c r="BF357" s="39"/>
    </row>
    <row r="358" spans="1:58" ht="20.2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row>
    <row r="359" spans="1:58" ht="20.2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row>
    <row r="360" spans="1:58" ht="20.2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row>
    <row r="361" spans="1:58" ht="20.2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row>
    <row r="362" spans="1:58" ht="20.2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row>
    <row r="363" spans="1:58" ht="20.2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row>
    <row r="364" spans="1:58" ht="20.2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39"/>
      <c r="BC364" s="39"/>
      <c r="BD364" s="39"/>
      <c r="BE364" s="39"/>
      <c r="BF364" s="39"/>
    </row>
    <row r="365" spans="1:58" ht="20.2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39"/>
      <c r="BC365" s="39"/>
      <c r="BD365" s="39"/>
      <c r="BE365" s="39"/>
      <c r="BF365" s="39"/>
    </row>
    <row r="366" spans="1:58" ht="20.2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39"/>
      <c r="BC366" s="39"/>
      <c r="BD366" s="39"/>
      <c r="BE366" s="39"/>
      <c r="BF366" s="39"/>
    </row>
    <row r="367" spans="1:58" ht="20.2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39"/>
      <c r="BC367" s="39"/>
      <c r="BD367" s="39"/>
      <c r="BE367" s="39"/>
      <c r="BF367" s="39"/>
    </row>
    <row r="368" spans="1:58" ht="20.2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row>
    <row r="369" spans="1:58" ht="20.2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row>
    <row r="370" spans="1:58" ht="20.2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row>
    <row r="371" spans="1:58" ht="20.2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row>
    <row r="372" spans="1:58" ht="20.2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row>
    <row r="373" spans="1:58" ht="20.2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row>
    <row r="374" spans="1:58" ht="20.2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row>
    <row r="375" spans="1:58" ht="20.2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row>
    <row r="376" spans="1:58" ht="20.2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row>
    <row r="377" spans="1:58" ht="20.2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row>
    <row r="378" spans="1:58" ht="20.2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row>
    <row r="379" spans="1:58" ht="20.2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row>
    <row r="380" spans="1:58" ht="20.2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row>
    <row r="381" spans="1:58" ht="20.2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row>
    <row r="382" spans="1:58" ht="20.2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row>
    <row r="383" spans="1:58" ht="20.2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row>
    <row r="384" spans="1:58" ht="20.2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row>
    <row r="385" spans="1:58" ht="20.2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row>
    <row r="386" spans="1:58" ht="20.2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row>
    <row r="387" spans="1:58" ht="20.2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row>
    <row r="388" spans="1:58" ht="20.2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39"/>
      <c r="BC388" s="39"/>
      <c r="BD388" s="39"/>
      <c r="BE388" s="39"/>
      <c r="BF388" s="39"/>
    </row>
    <row r="389" spans="1:58" ht="20.2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39"/>
      <c r="BC389" s="39"/>
      <c r="BD389" s="39"/>
      <c r="BE389" s="39"/>
      <c r="BF389" s="39"/>
    </row>
    <row r="390" spans="1:58" ht="20.2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row>
    <row r="391" spans="1:58" ht="20.2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39"/>
      <c r="BC391" s="39"/>
      <c r="BD391" s="39"/>
      <c r="BE391" s="39"/>
      <c r="BF391" s="39"/>
    </row>
    <row r="392" spans="1:58" ht="20.2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39"/>
      <c r="BC392" s="39"/>
      <c r="BD392" s="39"/>
      <c r="BE392" s="39"/>
      <c r="BF392" s="39"/>
    </row>
    <row r="393" spans="1:58" ht="20.2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39"/>
      <c r="BC393" s="39"/>
      <c r="BD393" s="39"/>
      <c r="BE393" s="39"/>
      <c r="BF393" s="39"/>
    </row>
    <row r="394" spans="1:58" ht="20.2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39"/>
      <c r="BC394" s="39"/>
      <c r="BD394" s="39"/>
      <c r="BE394" s="39"/>
      <c r="BF394" s="39"/>
    </row>
    <row r="395" spans="1:58" ht="20.2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row>
    <row r="396" spans="1:58" ht="20.2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row>
    <row r="397" spans="1:58" ht="20.2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row>
    <row r="398" spans="1:58" ht="20.2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row>
    <row r="399" spans="1:58" ht="20.2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row>
    <row r="400" spans="1:58" ht="20.2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39"/>
      <c r="BC400" s="39"/>
      <c r="BD400" s="39"/>
      <c r="BE400" s="39"/>
      <c r="BF400" s="39"/>
    </row>
    <row r="401" spans="1:58" ht="20.2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row>
    <row r="402" spans="1:58" ht="20.2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row>
    <row r="403" spans="1:58" ht="20.2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row>
    <row r="404" spans="1:58" ht="20.2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row>
    <row r="405" spans="1:58" ht="20.2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row>
    <row r="406" spans="1:58" ht="20.2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row>
    <row r="407" spans="1:58" ht="20.2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row>
    <row r="408" spans="1:58" ht="20.2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row>
    <row r="409" spans="1:58" ht="20.2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39"/>
      <c r="BC409" s="39"/>
      <c r="BD409" s="39"/>
      <c r="BE409" s="39"/>
      <c r="BF409" s="39"/>
    </row>
    <row r="410" spans="1:58" ht="20.2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row>
    <row r="411" spans="1:58" ht="20.2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row>
    <row r="412" spans="1:58" ht="20.2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row>
    <row r="413" spans="1:58" ht="20.2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row>
    <row r="414" spans="1:58" ht="20.2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row>
    <row r="415" spans="1:58" ht="20.2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row>
    <row r="416" spans="1:58" ht="20.2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row>
    <row r="417" spans="1:58" ht="20.2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row>
    <row r="418" spans="1:58" ht="20.2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row>
    <row r="419" spans="1:58" ht="20.2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39"/>
      <c r="BC419" s="39"/>
      <c r="BD419" s="39"/>
      <c r="BE419" s="39"/>
      <c r="BF419" s="39"/>
    </row>
    <row r="420" spans="1:58" ht="20.2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39"/>
      <c r="BC420" s="39"/>
      <c r="BD420" s="39"/>
      <c r="BE420" s="39"/>
      <c r="BF420" s="39"/>
    </row>
    <row r="421" spans="1:58" ht="20.2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row>
    <row r="422" spans="1:58" ht="20.2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39"/>
      <c r="BC422" s="39"/>
      <c r="BD422" s="39"/>
      <c r="BE422" s="39"/>
      <c r="BF422" s="39"/>
    </row>
    <row r="423" spans="1:58" ht="20.2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row>
    <row r="424" spans="1:58" ht="20.2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row>
    <row r="425" spans="1:58" ht="20.2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row>
    <row r="426" spans="1:58" ht="20.2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row>
    <row r="427" spans="1:58" ht="20.2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39"/>
      <c r="BC427" s="39"/>
      <c r="BD427" s="39"/>
      <c r="BE427" s="39"/>
      <c r="BF427" s="39"/>
    </row>
    <row r="428" spans="1:58" ht="20.2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row>
    <row r="429" spans="1:58" ht="20.2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row>
    <row r="430" spans="1:58" ht="20.2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row>
    <row r="431" spans="1:58" ht="20.2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39"/>
      <c r="BC431" s="39"/>
      <c r="BD431" s="39"/>
      <c r="BE431" s="39"/>
      <c r="BF431" s="39"/>
    </row>
    <row r="432" spans="1:58" ht="20.2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row>
    <row r="433" spans="1:58" ht="20.2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row>
    <row r="434" spans="1:58" ht="20.2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row>
    <row r="435" spans="1:58" ht="20.2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row>
    <row r="436" spans="1:58" ht="20.2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row>
    <row r="437" spans="1:58" ht="20.2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row>
    <row r="438" spans="1:58" ht="20.2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row>
    <row r="439" spans="1:58" ht="20.2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row>
    <row r="440" spans="1:58" ht="20.2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row>
    <row r="441" spans="1:58" ht="20.2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row>
    <row r="442" spans="1:58" ht="20.2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row>
    <row r="443" spans="1:58" ht="20.2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row>
    <row r="444" spans="1:58" ht="20.2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row>
    <row r="445" spans="1:58" ht="20.2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row>
    <row r="446" spans="1:58" ht="20.2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row>
    <row r="447" spans="1:58" ht="20.2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row>
    <row r="448" spans="1:58" ht="20.2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row>
    <row r="449" spans="1:58" ht="20.2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row>
    <row r="450" spans="1:58" ht="20.2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row>
    <row r="451" spans="1:58" ht="20.2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row>
    <row r="452" spans="1:58" ht="20.2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row>
    <row r="453" spans="1:58" ht="20.2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39"/>
      <c r="BC453" s="39"/>
      <c r="BD453" s="39"/>
      <c r="BE453" s="39"/>
      <c r="BF453" s="39"/>
    </row>
    <row r="454" spans="1:58" ht="20.2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39"/>
      <c r="BC454" s="39"/>
      <c r="BD454" s="39"/>
      <c r="BE454" s="39"/>
      <c r="BF454" s="39"/>
    </row>
    <row r="455" spans="1:58" ht="20.2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39"/>
      <c r="BC455" s="39"/>
      <c r="BD455" s="39"/>
      <c r="BE455" s="39"/>
      <c r="BF455" s="39"/>
    </row>
    <row r="456" spans="1:58" ht="20.2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row>
    <row r="457" spans="1:58" ht="20.2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row>
    <row r="458" spans="1:58" ht="20.2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row>
    <row r="459" spans="1:58" ht="20.2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row>
    <row r="460" spans="1:58" ht="20.2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row>
    <row r="461" spans="1:58" ht="20.2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row>
    <row r="462" spans="1:58" ht="20.2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row>
    <row r="463" spans="1:58" ht="20.2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row>
    <row r="464" spans="1:58" ht="20.2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row>
    <row r="465" spans="1:58" ht="20.2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row>
    <row r="466" spans="1:58" ht="20.2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row>
    <row r="467" spans="1:58" ht="20.2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row>
    <row r="468" spans="1:58" ht="20.2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row>
    <row r="469" spans="1:58" ht="20.2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row>
    <row r="470" spans="1:58" ht="20.2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row>
    <row r="471" spans="1:58" ht="20.2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row>
    <row r="472" spans="1:58" ht="20.2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row>
    <row r="473" spans="1:58" ht="20.2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row>
    <row r="474" spans="1:58" ht="20.2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row>
    <row r="475" spans="1:58" ht="20.2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row>
    <row r="476" spans="1:58" ht="20.2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row>
    <row r="477" spans="1:58" ht="20.2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row>
    <row r="478" spans="1:58" ht="20.2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row>
    <row r="479" spans="1:58" ht="20.2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row>
    <row r="480" spans="1:58" ht="20.2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row>
    <row r="481" spans="1:58" ht="20.2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row>
    <row r="482" spans="1:58" ht="20.2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row>
    <row r="483" spans="1:58" ht="20.2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row>
    <row r="484" spans="1:58" ht="20.2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row>
    <row r="485" spans="1:58" ht="20.2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row>
    <row r="486" spans="1:58" ht="20.2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row>
    <row r="487" spans="1:58" ht="20.2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row>
    <row r="488" spans="1:58" ht="20.2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row>
    <row r="489" spans="1:58" ht="20.2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row>
    <row r="490" spans="1:58" ht="20.2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row>
    <row r="491" spans="1:58" ht="20.2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row>
    <row r="492" spans="1:58" ht="20.2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row>
    <row r="493" spans="1:58" ht="20.2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row>
    <row r="494" spans="1:58" ht="20.2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row>
    <row r="495" spans="1:58" ht="20.2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row>
    <row r="496" spans="1:58" ht="20.2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row>
    <row r="497" spans="1:58" ht="20.2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row>
    <row r="498" spans="1:58" ht="20.2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row>
    <row r="499" spans="1:58" ht="20.2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row>
    <row r="500" spans="1:58" ht="20.2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row>
    <row r="501" spans="1:58" ht="20.2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row>
    <row r="502" spans="1:58" ht="20.2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row>
    <row r="503" spans="1:58" ht="20.2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row>
    <row r="504" spans="1:58" ht="20.2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row>
    <row r="505" spans="1:58" ht="20.2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row>
    <row r="506" spans="1:58" ht="20.2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row>
    <row r="507" spans="1:58" ht="20.2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row>
    <row r="508" spans="1:58" ht="20.2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row>
    <row r="509" spans="1:58" ht="20.2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row>
    <row r="510" spans="1:58" ht="20.2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row>
    <row r="511" spans="1:58" ht="20.2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row>
    <row r="512" spans="1:58" ht="20.2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row>
    <row r="513" spans="1:58" ht="20.2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39"/>
      <c r="BC513" s="39"/>
      <c r="BD513" s="39"/>
      <c r="BE513" s="39"/>
      <c r="BF513" s="39"/>
    </row>
    <row r="514" spans="1:58" ht="20.2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39"/>
      <c r="BC514" s="39"/>
      <c r="BD514" s="39"/>
      <c r="BE514" s="39"/>
      <c r="BF514" s="39"/>
    </row>
    <row r="515" spans="1:58" ht="20.2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39"/>
      <c r="BC515" s="39"/>
      <c r="BD515" s="39"/>
      <c r="BE515" s="39"/>
      <c r="BF515" s="39"/>
    </row>
    <row r="516" spans="1:58" ht="20.2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39"/>
      <c r="BC516" s="39"/>
      <c r="BD516" s="39"/>
      <c r="BE516" s="39"/>
      <c r="BF516" s="39"/>
    </row>
    <row r="517" spans="1:58" ht="20.2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39"/>
      <c r="BC517" s="39"/>
      <c r="BD517" s="39"/>
      <c r="BE517" s="39"/>
      <c r="BF517" s="39"/>
    </row>
    <row r="518" spans="1:58" ht="20.2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39"/>
      <c r="BC518" s="39"/>
      <c r="BD518" s="39"/>
      <c r="BE518" s="39"/>
      <c r="BF518" s="39"/>
    </row>
    <row r="519" spans="1:58" ht="20.2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row>
    <row r="520" spans="1:58" ht="20.2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row>
    <row r="521" spans="1:58" ht="20.2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row>
    <row r="522" spans="1:58" ht="20.2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row>
    <row r="523" spans="1:58" ht="20.2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row>
    <row r="524" spans="1:58" ht="20.2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row>
    <row r="525" spans="1:58" ht="20.2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row>
    <row r="526" spans="1:58" ht="20.2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row>
    <row r="527" spans="1:58" ht="20.2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row>
    <row r="528" spans="1:58" ht="20.2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row>
    <row r="529" spans="1:58" ht="20.2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row>
    <row r="530" spans="1:58" ht="20.2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row>
    <row r="531" spans="1:58" ht="20.2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row>
    <row r="532" spans="1:58" ht="20.2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row>
    <row r="533" spans="1:58" ht="20.2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row>
    <row r="534" spans="1:58" ht="20.2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row>
    <row r="535" spans="1:58" ht="20.2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row>
    <row r="536" spans="1:58" ht="20.2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row>
    <row r="537" spans="1:58" ht="20.2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row>
    <row r="538" spans="1:58" ht="20.2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row>
    <row r="539" spans="1:58" ht="20.2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row>
    <row r="540" spans="1:58" ht="20.2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row>
    <row r="541" spans="1:58" ht="20.2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row>
    <row r="542" spans="1:58" ht="20.2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row>
    <row r="543" spans="1:58" ht="20.2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row>
    <row r="544" spans="1:58" ht="20.2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row>
    <row r="545" spans="1:58" ht="20.2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row>
    <row r="546" spans="1:58" ht="20.2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row>
    <row r="547" spans="1:58" ht="20.2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row>
    <row r="548" spans="1:58" ht="20.2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row>
    <row r="549" spans="1:58" ht="20.2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row>
    <row r="550" spans="1:58" ht="20.2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row>
    <row r="551" spans="1:58" ht="20.2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row>
    <row r="552" spans="1:58" ht="20.2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row>
    <row r="553" spans="1:58" ht="20.2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row>
    <row r="554" spans="1:58" ht="20.2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row>
    <row r="555" spans="1:58" ht="20.2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row>
    <row r="556" spans="1:58" ht="20.2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39"/>
      <c r="BC556" s="39"/>
      <c r="BD556" s="39"/>
      <c r="BE556" s="39"/>
      <c r="BF556" s="39"/>
    </row>
    <row r="557" spans="1:58" ht="20.2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39"/>
      <c r="BC557" s="39"/>
      <c r="BD557" s="39"/>
      <c r="BE557" s="39"/>
      <c r="BF557" s="39"/>
    </row>
    <row r="558" spans="1:58" ht="20.2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39"/>
      <c r="BC558" s="39"/>
      <c r="BD558" s="39"/>
      <c r="BE558" s="39"/>
      <c r="BF558" s="39"/>
    </row>
    <row r="559" spans="1:58" ht="20.2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39"/>
      <c r="BC559" s="39"/>
      <c r="BD559" s="39"/>
      <c r="BE559" s="39"/>
      <c r="BF559" s="39"/>
    </row>
    <row r="560" spans="1:58" ht="20.2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row>
    <row r="561" spans="1:58" ht="20.2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row>
    <row r="562" spans="1:58" ht="20.2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39"/>
      <c r="BC562" s="39"/>
      <c r="BD562" s="39"/>
      <c r="BE562" s="39"/>
      <c r="BF562" s="39"/>
    </row>
    <row r="563" spans="1:58" ht="20.2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39"/>
      <c r="BC563" s="39"/>
      <c r="BD563" s="39"/>
      <c r="BE563" s="39"/>
      <c r="BF563" s="39"/>
    </row>
    <row r="564" spans="1:58" ht="20.2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39"/>
      <c r="BC564" s="39"/>
      <c r="BD564" s="39"/>
      <c r="BE564" s="39"/>
      <c r="BF564" s="39"/>
    </row>
    <row r="565" spans="1:58" ht="20.2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39"/>
      <c r="BC565" s="39"/>
      <c r="BD565" s="39"/>
      <c r="BE565" s="39"/>
      <c r="BF565" s="39"/>
    </row>
    <row r="566" spans="1:58" ht="20.2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row>
    <row r="567" spans="1:58" ht="20.2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39"/>
      <c r="BC567" s="39"/>
      <c r="BD567" s="39"/>
      <c r="BE567" s="39"/>
      <c r="BF567" s="39"/>
    </row>
    <row r="568" spans="1:58" ht="20.2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39"/>
      <c r="BC568" s="39"/>
      <c r="BD568" s="39"/>
      <c r="BE568" s="39"/>
      <c r="BF568" s="39"/>
    </row>
    <row r="569" spans="1:58" ht="20.2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39"/>
      <c r="BC569" s="39"/>
      <c r="BD569" s="39"/>
      <c r="BE569" s="39"/>
      <c r="BF569" s="39"/>
    </row>
    <row r="570" spans="1:58" ht="20.2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39"/>
      <c r="BC570" s="39"/>
      <c r="BD570" s="39"/>
      <c r="BE570" s="39"/>
      <c r="BF570" s="39"/>
    </row>
    <row r="571" spans="1:58" ht="20.2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39"/>
      <c r="BC571" s="39"/>
      <c r="BD571" s="39"/>
      <c r="BE571" s="39"/>
      <c r="BF571" s="39"/>
    </row>
    <row r="572" spans="1:58" ht="20.2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row>
    <row r="573" spans="1:58" ht="20.2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row>
    <row r="574" spans="1:58" ht="20.2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row>
    <row r="575" spans="1:58" ht="20.2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row>
    <row r="576" spans="1:58" ht="20.2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row>
    <row r="577" spans="1:58" ht="20.2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row>
    <row r="578" spans="1:58" ht="20.2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row>
    <row r="579" spans="1:58" ht="20.2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row>
    <row r="580" spans="1:58" ht="20.2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row>
    <row r="581" spans="1:58" ht="20.2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row>
    <row r="582" spans="1:58" ht="20.2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row>
    <row r="583" spans="1:58" ht="20.2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c r="AV583" s="39"/>
      <c r="AW583" s="39"/>
      <c r="AX583" s="39"/>
      <c r="AY583" s="39"/>
      <c r="AZ583" s="39"/>
      <c r="BA583" s="39"/>
      <c r="BB583" s="39"/>
      <c r="BC583" s="39"/>
      <c r="BD583" s="39"/>
      <c r="BE583" s="39"/>
      <c r="BF583" s="39"/>
    </row>
    <row r="584" spans="1:58" ht="20.2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39"/>
      <c r="BC584" s="39"/>
      <c r="BD584" s="39"/>
      <c r="BE584" s="39"/>
      <c r="BF584" s="39"/>
    </row>
    <row r="585" spans="1:58" ht="20.2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row>
    <row r="586" spans="1:58" ht="20.2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39"/>
      <c r="BC586" s="39"/>
      <c r="BD586" s="39"/>
      <c r="BE586" s="39"/>
      <c r="BF586" s="39"/>
    </row>
    <row r="587" spans="1:58" ht="20.2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39"/>
      <c r="BC587" s="39"/>
      <c r="BD587" s="39"/>
      <c r="BE587" s="39"/>
      <c r="BF587" s="39"/>
    </row>
    <row r="588" spans="1:58" ht="20.2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39"/>
      <c r="BC588" s="39"/>
      <c r="BD588" s="39"/>
      <c r="BE588" s="39"/>
      <c r="BF588" s="39"/>
    </row>
    <row r="589" spans="1:58" ht="20.2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39"/>
      <c r="BC589" s="39"/>
      <c r="BD589" s="39"/>
      <c r="BE589" s="39"/>
      <c r="BF589" s="39"/>
    </row>
    <row r="590" spans="1:58" ht="20.2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row>
    <row r="591" spans="1:58" ht="20.2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39"/>
      <c r="BC591" s="39"/>
      <c r="BD591" s="39"/>
      <c r="BE591" s="39"/>
      <c r="BF591" s="39"/>
    </row>
    <row r="592" spans="1:58" ht="20.2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39"/>
      <c r="BC592" s="39"/>
      <c r="BD592" s="39"/>
      <c r="BE592" s="39"/>
      <c r="BF592" s="39"/>
    </row>
    <row r="593" spans="1:58" ht="20.2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39"/>
      <c r="BC593" s="39"/>
      <c r="BD593" s="39"/>
      <c r="BE593" s="39"/>
      <c r="BF593" s="39"/>
    </row>
    <row r="594" spans="1:58" ht="20.2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39"/>
      <c r="BC594" s="39"/>
      <c r="BD594" s="39"/>
      <c r="BE594" s="39"/>
      <c r="BF594" s="39"/>
    </row>
    <row r="595" spans="1:58" ht="20.2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39"/>
      <c r="BC595" s="39"/>
      <c r="BD595" s="39"/>
      <c r="BE595" s="39"/>
      <c r="BF595" s="39"/>
    </row>
    <row r="596" spans="1:58" ht="20.2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39"/>
      <c r="BC596" s="39"/>
      <c r="BD596" s="39"/>
      <c r="BE596" s="39"/>
      <c r="BF596" s="39"/>
    </row>
    <row r="597" spans="1:58" ht="20.2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39"/>
      <c r="BC597" s="39"/>
      <c r="BD597" s="39"/>
      <c r="BE597" s="39"/>
      <c r="BF597" s="39"/>
    </row>
    <row r="598" spans="1:58" ht="20.2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39"/>
      <c r="BC598" s="39"/>
      <c r="BD598" s="39"/>
      <c r="BE598" s="39"/>
      <c r="BF598" s="39"/>
    </row>
    <row r="599" spans="1:58" ht="20.2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39"/>
      <c r="BC599" s="39"/>
      <c r="BD599" s="39"/>
      <c r="BE599" s="39"/>
      <c r="BF599" s="39"/>
    </row>
    <row r="600" spans="1:58" ht="20.2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39"/>
      <c r="BC600" s="39"/>
      <c r="BD600" s="39"/>
      <c r="BE600" s="39"/>
      <c r="BF600" s="39"/>
    </row>
    <row r="601" spans="1:58" ht="20.2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39"/>
      <c r="BC601" s="39"/>
      <c r="BD601" s="39"/>
      <c r="BE601" s="39"/>
      <c r="BF601" s="39"/>
    </row>
    <row r="602" spans="1:58" ht="20.2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39"/>
      <c r="BC602" s="39"/>
      <c r="BD602" s="39"/>
      <c r="BE602" s="39"/>
      <c r="BF602" s="39"/>
    </row>
    <row r="603" spans="1:58" ht="20.2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row>
    <row r="604" spans="1:58" ht="20.2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39"/>
      <c r="BC604" s="39"/>
      <c r="BD604" s="39"/>
      <c r="BE604" s="39"/>
      <c r="BF604" s="39"/>
    </row>
    <row r="605" spans="1:58" ht="20.2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39"/>
      <c r="BC605" s="39"/>
      <c r="BD605" s="39"/>
      <c r="BE605" s="39"/>
      <c r="BF605" s="39"/>
    </row>
    <row r="606" spans="1:58" ht="20.2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39"/>
      <c r="BC606" s="39"/>
      <c r="BD606" s="39"/>
      <c r="BE606" s="39"/>
      <c r="BF606" s="39"/>
    </row>
    <row r="607" spans="1:58" ht="20.2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39"/>
      <c r="BC607" s="39"/>
      <c r="BD607" s="39"/>
      <c r="BE607" s="39"/>
      <c r="BF607" s="39"/>
    </row>
    <row r="608" spans="1:58" ht="20.2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39"/>
      <c r="BC608" s="39"/>
      <c r="BD608" s="39"/>
      <c r="BE608" s="39"/>
      <c r="BF608" s="39"/>
    </row>
    <row r="609" spans="1:58" ht="20.2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39"/>
      <c r="BC609" s="39"/>
      <c r="BD609" s="39"/>
      <c r="BE609" s="39"/>
      <c r="BF609" s="39"/>
    </row>
    <row r="610" spans="1:58" ht="20.2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39"/>
      <c r="BC610" s="39"/>
      <c r="BD610" s="39"/>
      <c r="BE610" s="39"/>
      <c r="BF610" s="39"/>
    </row>
    <row r="611" spans="1:58" ht="20.2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39"/>
      <c r="BC611" s="39"/>
      <c r="BD611" s="39"/>
      <c r="BE611" s="39"/>
      <c r="BF611" s="39"/>
    </row>
    <row r="612" spans="1:58" ht="20.2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39"/>
      <c r="BC612" s="39"/>
      <c r="BD612" s="39"/>
      <c r="BE612" s="39"/>
      <c r="BF612" s="39"/>
    </row>
    <row r="613" spans="1:58" ht="20.2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39"/>
      <c r="BC613" s="39"/>
      <c r="BD613" s="39"/>
      <c r="BE613" s="39"/>
      <c r="BF613" s="39"/>
    </row>
    <row r="614" spans="1:58" ht="20.2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39"/>
      <c r="BC614" s="39"/>
      <c r="BD614" s="39"/>
      <c r="BE614" s="39"/>
      <c r="BF614" s="39"/>
    </row>
    <row r="615" spans="1:58" ht="20.2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39"/>
      <c r="BC615" s="39"/>
      <c r="BD615" s="39"/>
      <c r="BE615" s="39"/>
      <c r="BF615" s="39"/>
    </row>
    <row r="616" spans="1:58" ht="20.2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row>
    <row r="617" spans="1:58" ht="20.2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39"/>
      <c r="BC617" s="39"/>
      <c r="BD617" s="39"/>
      <c r="BE617" s="39"/>
      <c r="BF617" s="39"/>
    </row>
    <row r="618" spans="1:58" ht="20.2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39"/>
      <c r="BC618" s="39"/>
      <c r="BD618" s="39"/>
      <c r="BE618" s="39"/>
      <c r="BF618" s="39"/>
    </row>
    <row r="619" spans="1:58" ht="20.2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39"/>
      <c r="BC619" s="39"/>
      <c r="BD619" s="39"/>
      <c r="BE619" s="39"/>
      <c r="BF619" s="39"/>
    </row>
    <row r="620" spans="1:58" ht="20.2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39"/>
      <c r="BC620" s="39"/>
      <c r="BD620" s="39"/>
      <c r="BE620" s="39"/>
      <c r="BF620" s="39"/>
    </row>
    <row r="621" spans="1:58" ht="20.2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row>
    <row r="622" spans="1:58" ht="20.2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39"/>
      <c r="BC622" s="39"/>
      <c r="BD622" s="39"/>
      <c r="BE622" s="39"/>
      <c r="BF622" s="39"/>
    </row>
    <row r="623" spans="1:58" ht="20.2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39"/>
      <c r="BC623" s="39"/>
      <c r="BD623" s="39"/>
      <c r="BE623" s="39"/>
      <c r="BF623" s="39"/>
    </row>
    <row r="624" spans="1:58" ht="20.2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39"/>
      <c r="BC624" s="39"/>
      <c r="BD624" s="39"/>
      <c r="BE624" s="39"/>
      <c r="BF624" s="39"/>
    </row>
    <row r="625" spans="1:58" ht="20.2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39"/>
      <c r="BC625" s="39"/>
      <c r="BD625" s="39"/>
      <c r="BE625" s="39"/>
      <c r="BF625" s="39"/>
    </row>
    <row r="626" spans="1:58" ht="20.2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39"/>
      <c r="BC626" s="39"/>
      <c r="BD626" s="39"/>
      <c r="BE626" s="39"/>
      <c r="BF626" s="39"/>
    </row>
    <row r="627" spans="1:58" ht="20.2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row>
    <row r="628" spans="1:58" ht="20.2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39"/>
      <c r="BC628" s="39"/>
      <c r="BD628" s="39"/>
      <c r="BE628" s="39"/>
      <c r="BF628" s="39"/>
    </row>
    <row r="629" spans="1:58" ht="20.2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39"/>
      <c r="BC629" s="39"/>
      <c r="BD629" s="39"/>
      <c r="BE629" s="39"/>
      <c r="BF629" s="39"/>
    </row>
    <row r="630" spans="1:58" ht="20.2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39"/>
      <c r="BC630" s="39"/>
      <c r="BD630" s="39"/>
      <c r="BE630" s="39"/>
      <c r="BF630" s="39"/>
    </row>
    <row r="631" spans="1:58" ht="20.2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39"/>
      <c r="BC631" s="39"/>
      <c r="BD631" s="39"/>
      <c r="BE631" s="39"/>
      <c r="BF631" s="39"/>
    </row>
    <row r="632" spans="1:58" ht="20.2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39"/>
      <c r="BC632" s="39"/>
      <c r="BD632" s="39"/>
      <c r="BE632" s="39"/>
      <c r="BF632" s="39"/>
    </row>
    <row r="633" spans="1:58" ht="20.2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row>
    <row r="634" spans="1:58" ht="20.2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39"/>
      <c r="BC634" s="39"/>
      <c r="BD634" s="39"/>
      <c r="BE634" s="39"/>
      <c r="BF634" s="39"/>
    </row>
    <row r="635" spans="1:58" ht="20.2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39"/>
      <c r="BC635" s="39"/>
      <c r="BD635" s="39"/>
      <c r="BE635" s="39"/>
      <c r="BF635" s="39"/>
    </row>
    <row r="636" spans="1:58" ht="20.2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39"/>
      <c r="BC636" s="39"/>
      <c r="BD636" s="39"/>
      <c r="BE636" s="39"/>
      <c r="BF636" s="39"/>
    </row>
    <row r="637" spans="1:58" ht="20.2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39"/>
      <c r="BC637" s="39"/>
      <c r="BD637" s="39"/>
      <c r="BE637" s="39"/>
      <c r="BF637" s="39"/>
    </row>
    <row r="638" spans="1:58" ht="20.2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39"/>
      <c r="BC638" s="39"/>
      <c r="BD638" s="39"/>
      <c r="BE638" s="39"/>
      <c r="BF638" s="39"/>
    </row>
    <row r="639" spans="1:58" ht="20.2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row>
    <row r="640" spans="1:58" ht="20.2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39"/>
      <c r="BC640" s="39"/>
      <c r="BD640" s="39"/>
      <c r="BE640" s="39"/>
      <c r="BF640" s="39"/>
    </row>
    <row r="641" spans="1:58" ht="20.2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39"/>
      <c r="BC641" s="39"/>
      <c r="BD641" s="39"/>
      <c r="BE641" s="39"/>
      <c r="BF641" s="39"/>
    </row>
    <row r="642" spans="1:58" ht="20.2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39"/>
      <c r="BC642" s="39"/>
      <c r="BD642" s="39"/>
      <c r="BE642" s="39"/>
      <c r="BF642" s="39"/>
    </row>
    <row r="643" spans="1:58" ht="20.2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39"/>
      <c r="BC643" s="39"/>
      <c r="BD643" s="39"/>
      <c r="BE643" s="39"/>
      <c r="BF643" s="39"/>
    </row>
    <row r="644" spans="1:58" ht="20.2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39"/>
      <c r="BC644" s="39"/>
      <c r="BD644" s="39"/>
      <c r="BE644" s="39"/>
      <c r="BF644" s="39"/>
    </row>
    <row r="645" spans="1:58" ht="20.2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39"/>
      <c r="BC645" s="39"/>
      <c r="BD645" s="39"/>
      <c r="BE645" s="39"/>
      <c r="BF645" s="39"/>
    </row>
    <row r="646" spans="1:58" ht="20.2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39"/>
      <c r="BC646" s="39"/>
      <c r="BD646" s="39"/>
      <c r="BE646" s="39"/>
      <c r="BF646" s="39"/>
    </row>
    <row r="647" spans="1:58" ht="20.2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39"/>
      <c r="BC647" s="39"/>
      <c r="BD647" s="39"/>
      <c r="BE647" s="39"/>
      <c r="BF647" s="39"/>
    </row>
    <row r="648" spans="1:58" ht="20.2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39"/>
      <c r="BC648" s="39"/>
      <c r="BD648" s="39"/>
      <c r="BE648" s="39"/>
      <c r="BF648" s="39"/>
    </row>
    <row r="649" spans="1:58" ht="20.2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39"/>
      <c r="BC649" s="39"/>
      <c r="BD649" s="39"/>
      <c r="BE649" s="39"/>
      <c r="BF649" s="39"/>
    </row>
    <row r="650" spans="1:58" ht="20.2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39"/>
      <c r="BC650" s="39"/>
      <c r="BD650" s="39"/>
      <c r="BE650" s="39"/>
      <c r="BF650" s="39"/>
    </row>
    <row r="651" spans="1:58" ht="20.2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39"/>
      <c r="BC651" s="39"/>
      <c r="BD651" s="39"/>
      <c r="BE651" s="39"/>
      <c r="BF651" s="39"/>
    </row>
    <row r="652" spans="1:58" ht="20.2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39"/>
      <c r="BC652" s="39"/>
      <c r="BD652" s="39"/>
      <c r="BE652" s="39"/>
      <c r="BF652" s="39"/>
    </row>
    <row r="653" spans="1:58" ht="20.2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39"/>
      <c r="BC653" s="39"/>
      <c r="BD653" s="39"/>
      <c r="BE653" s="39"/>
      <c r="BF653" s="39"/>
    </row>
    <row r="654" spans="1:58" ht="20.2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39"/>
      <c r="BC654" s="39"/>
      <c r="BD654" s="39"/>
      <c r="BE654" s="39"/>
      <c r="BF654" s="39"/>
    </row>
    <row r="655" spans="1:58" ht="20.2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39"/>
      <c r="BC655" s="39"/>
      <c r="BD655" s="39"/>
      <c r="BE655" s="39"/>
      <c r="BF655" s="39"/>
    </row>
    <row r="656" spans="1:58" ht="20.2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row>
    <row r="657" spans="1:58" ht="20.2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39"/>
      <c r="BC657" s="39"/>
      <c r="BD657" s="39"/>
      <c r="BE657" s="39"/>
      <c r="BF657" s="39"/>
    </row>
    <row r="658" spans="1:58" ht="20.2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39"/>
      <c r="BC658" s="39"/>
      <c r="BD658" s="39"/>
      <c r="BE658" s="39"/>
      <c r="BF658" s="39"/>
    </row>
    <row r="659" spans="1:58" ht="20.2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39"/>
      <c r="BC659" s="39"/>
      <c r="BD659" s="39"/>
      <c r="BE659" s="39"/>
      <c r="BF659" s="39"/>
    </row>
    <row r="660" spans="1:58" ht="20.2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39"/>
      <c r="BC660" s="39"/>
      <c r="BD660" s="39"/>
      <c r="BE660" s="39"/>
      <c r="BF660" s="39"/>
    </row>
    <row r="661" spans="1:58" ht="20.2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39"/>
      <c r="BC661" s="39"/>
      <c r="BD661" s="39"/>
      <c r="BE661" s="39"/>
      <c r="BF661" s="39"/>
    </row>
    <row r="662" spans="1:58" ht="20.2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39"/>
      <c r="BC662" s="39"/>
      <c r="BD662" s="39"/>
      <c r="BE662" s="39"/>
      <c r="BF662" s="39"/>
    </row>
    <row r="663" spans="1:58" ht="20.2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39"/>
      <c r="BC663" s="39"/>
      <c r="BD663" s="39"/>
      <c r="BE663" s="39"/>
      <c r="BF663" s="39"/>
    </row>
    <row r="664" spans="1:58" ht="20.2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39"/>
      <c r="BC664" s="39"/>
      <c r="BD664" s="39"/>
      <c r="BE664" s="39"/>
      <c r="BF664" s="39"/>
    </row>
    <row r="665" spans="1:58" ht="20.2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39"/>
      <c r="BC665" s="39"/>
      <c r="BD665" s="39"/>
      <c r="BE665" s="39"/>
      <c r="BF665" s="39"/>
    </row>
    <row r="666" spans="1:58" ht="20.2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39"/>
      <c r="BC666" s="39"/>
      <c r="BD666" s="39"/>
      <c r="BE666" s="39"/>
      <c r="BF666" s="39"/>
    </row>
    <row r="667" spans="1:58" ht="20.2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39"/>
      <c r="BC667" s="39"/>
      <c r="BD667" s="39"/>
      <c r="BE667" s="39"/>
      <c r="BF667" s="39"/>
    </row>
    <row r="668" spans="1:58" ht="20.2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39"/>
      <c r="BC668" s="39"/>
      <c r="BD668" s="39"/>
      <c r="BE668" s="39"/>
      <c r="BF668" s="39"/>
    </row>
    <row r="669" spans="1:58" ht="20.2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39"/>
      <c r="BC669" s="39"/>
      <c r="BD669" s="39"/>
      <c r="BE669" s="39"/>
      <c r="BF669" s="39"/>
    </row>
    <row r="670" spans="1:58" ht="20.2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39"/>
      <c r="BC670" s="39"/>
      <c r="BD670" s="39"/>
      <c r="BE670" s="39"/>
      <c r="BF670" s="39"/>
    </row>
    <row r="671" spans="1:58" ht="20.2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39"/>
      <c r="BC671" s="39"/>
      <c r="BD671" s="39"/>
      <c r="BE671" s="39"/>
      <c r="BF671" s="39"/>
    </row>
    <row r="672" spans="1:58" ht="20.2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c r="AV672" s="39"/>
      <c r="AW672" s="39"/>
      <c r="AX672" s="39"/>
      <c r="AY672" s="39"/>
      <c r="AZ672" s="39"/>
      <c r="BA672" s="39"/>
      <c r="BB672" s="39"/>
      <c r="BC672" s="39"/>
      <c r="BD672" s="39"/>
      <c r="BE672" s="39"/>
      <c r="BF672" s="39"/>
    </row>
    <row r="673" spans="1:58" ht="20.2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39"/>
      <c r="BD673" s="39"/>
      <c r="BE673" s="39"/>
      <c r="BF673" s="39"/>
    </row>
    <row r="674" spans="1:58" ht="20.2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39"/>
      <c r="BC674" s="39"/>
      <c r="BD674" s="39"/>
      <c r="BE674" s="39"/>
      <c r="BF674" s="39"/>
    </row>
    <row r="675" spans="1:58" ht="20.2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39"/>
      <c r="BC675" s="39"/>
      <c r="BD675" s="39"/>
      <c r="BE675" s="39"/>
      <c r="BF675" s="39"/>
    </row>
    <row r="676" spans="1:58" ht="20.2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39"/>
      <c r="BC676" s="39"/>
      <c r="BD676" s="39"/>
      <c r="BE676" s="39"/>
      <c r="BF676" s="39"/>
    </row>
    <row r="677" spans="1:58" ht="20.2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39"/>
      <c r="BC677" s="39"/>
      <c r="BD677" s="39"/>
      <c r="BE677" s="39"/>
      <c r="BF677" s="39"/>
    </row>
    <row r="678" spans="1:58" ht="20.2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c r="BC678" s="39"/>
      <c r="BD678" s="39"/>
      <c r="BE678" s="39"/>
      <c r="BF678" s="39"/>
    </row>
    <row r="679" spans="1:58" ht="20.2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39"/>
      <c r="BC679" s="39"/>
      <c r="BD679" s="39"/>
      <c r="BE679" s="39"/>
      <c r="BF679" s="39"/>
    </row>
    <row r="680" spans="1:58" ht="20.2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39"/>
      <c r="BC680" s="39"/>
      <c r="BD680" s="39"/>
      <c r="BE680" s="39"/>
      <c r="BF680" s="39"/>
    </row>
    <row r="681" spans="1:58" ht="20.2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39"/>
      <c r="BC681" s="39"/>
      <c r="BD681" s="39"/>
      <c r="BE681" s="39"/>
      <c r="BF681" s="39"/>
    </row>
    <row r="682" spans="1:58" ht="20.2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c r="BC682" s="39"/>
      <c r="BD682" s="39"/>
      <c r="BE682" s="39"/>
      <c r="BF682" s="39"/>
    </row>
    <row r="683" spans="1:58" ht="20.2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39"/>
      <c r="BC683" s="39"/>
      <c r="BD683" s="39"/>
      <c r="BE683" s="39"/>
      <c r="BF683" s="39"/>
    </row>
    <row r="684" spans="1:58" ht="20.2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39"/>
      <c r="BC684" s="39"/>
      <c r="BD684" s="39"/>
      <c r="BE684" s="39"/>
      <c r="BF684" s="39"/>
    </row>
    <row r="685" spans="1:58" ht="20.2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39"/>
      <c r="BC685" s="39"/>
      <c r="BD685" s="39"/>
      <c r="BE685" s="39"/>
      <c r="BF685" s="39"/>
    </row>
    <row r="686" spans="1:58" ht="20.2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39"/>
      <c r="BC686" s="39"/>
      <c r="BD686" s="39"/>
      <c r="BE686" s="39"/>
      <c r="BF686" s="39"/>
    </row>
    <row r="687" spans="1:58" ht="20.2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row>
    <row r="688" spans="1:58" ht="20.2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39"/>
      <c r="BC688" s="39"/>
      <c r="BD688" s="39"/>
      <c r="BE688" s="39"/>
      <c r="BF688" s="39"/>
    </row>
    <row r="689" spans="1:58" ht="20.2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39"/>
      <c r="BC689" s="39"/>
      <c r="BD689" s="39"/>
      <c r="BE689" s="39"/>
      <c r="BF689" s="39"/>
    </row>
    <row r="690" spans="1:58" ht="20.2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c r="AV690" s="39"/>
      <c r="AW690" s="39"/>
      <c r="AX690" s="39"/>
      <c r="AY690" s="39"/>
      <c r="AZ690" s="39"/>
      <c r="BA690" s="39"/>
      <c r="BB690" s="39"/>
      <c r="BC690" s="39"/>
      <c r="BD690" s="39"/>
      <c r="BE690" s="39"/>
      <c r="BF690" s="39"/>
    </row>
    <row r="691" spans="1:58" ht="20.2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39"/>
      <c r="BC691" s="39"/>
      <c r="BD691" s="39"/>
      <c r="BE691" s="39"/>
      <c r="BF691" s="39"/>
    </row>
    <row r="692" spans="1:58" ht="20.2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row>
    <row r="693" spans="1:58" ht="20.2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39"/>
      <c r="BC693" s="39"/>
      <c r="BD693" s="39"/>
      <c r="BE693" s="39"/>
      <c r="BF693" s="39"/>
    </row>
    <row r="694" spans="1:58" ht="20.2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39"/>
      <c r="BC694" s="39"/>
      <c r="BD694" s="39"/>
      <c r="BE694" s="39"/>
      <c r="BF694" s="39"/>
    </row>
    <row r="695" spans="1:58" ht="20.2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39"/>
      <c r="BC695" s="39"/>
      <c r="BD695" s="39"/>
      <c r="BE695" s="39"/>
      <c r="BF695" s="39"/>
    </row>
    <row r="696" spans="1:58" ht="20.2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c r="BE696" s="39"/>
      <c r="BF696" s="39"/>
    </row>
    <row r="697" spans="1:58" ht="20.2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39"/>
      <c r="BC697" s="39"/>
      <c r="BD697" s="39"/>
      <c r="BE697" s="39"/>
      <c r="BF697" s="39"/>
    </row>
    <row r="698" spans="1:58" ht="20.2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c r="BE698" s="39"/>
      <c r="BF698" s="39"/>
    </row>
    <row r="699" spans="1:58" ht="20.2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39"/>
      <c r="BC699" s="39"/>
      <c r="BD699" s="39"/>
      <c r="BE699" s="39"/>
      <c r="BF699" s="39"/>
    </row>
    <row r="700" spans="1:58" ht="20.2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39"/>
      <c r="BC700" s="39"/>
      <c r="BD700" s="39"/>
      <c r="BE700" s="39"/>
      <c r="BF700" s="39"/>
    </row>
    <row r="701" spans="1:58" ht="20.2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c r="BE701" s="39"/>
      <c r="BF701" s="39"/>
    </row>
    <row r="702" spans="1:58" ht="20.2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c r="BE702" s="39"/>
      <c r="BF702" s="39"/>
    </row>
    <row r="703" spans="1:58" ht="20.2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c r="BE703" s="39"/>
      <c r="BF703" s="39"/>
    </row>
    <row r="704" spans="1:58" ht="20.2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c r="BE704" s="39"/>
      <c r="BF704" s="39"/>
    </row>
    <row r="705" spans="1:58" ht="20.2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row>
    <row r="706" spans="1:58" ht="20.2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c r="BE706" s="39"/>
      <c r="BF706" s="39"/>
    </row>
    <row r="707" spans="1:58" ht="20.2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c r="BE707" s="39"/>
      <c r="BF707" s="39"/>
    </row>
    <row r="708" spans="1:58" ht="20.2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c r="BE708" s="39"/>
      <c r="BF708" s="39"/>
    </row>
    <row r="709" spans="1:58" ht="20.2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c r="BE709" s="39"/>
      <c r="BF709" s="39"/>
    </row>
    <row r="710" spans="1:58" ht="20.2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c r="BE710" s="39"/>
      <c r="BF710" s="39"/>
    </row>
    <row r="711" spans="1:58" ht="20.2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c r="BE711" s="39"/>
      <c r="BF711" s="39"/>
    </row>
    <row r="712" spans="1:58" ht="20.2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c r="BE712" s="39"/>
      <c r="BF712" s="39"/>
    </row>
    <row r="713" spans="1:58" ht="20.2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c r="BE713" s="39"/>
      <c r="BF713" s="39"/>
    </row>
    <row r="714" spans="1:58" ht="20.2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c r="BE714" s="39"/>
      <c r="BF714" s="39"/>
    </row>
    <row r="715" spans="1:58" ht="20.2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c r="BE715" s="39"/>
      <c r="BF715" s="39"/>
    </row>
    <row r="716" spans="1:58" ht="20.2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c r="BE716" s="39"/>
      <c r="BF716" s="39"/>
    </row>
    <row r="717" spans="1:58" ht="20.2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39"/>
      <c r="BD717" s="39"/>
      <c r="BE717" s="39"/>
      <c r="BF717" s="39"/>
    </row>
    <row r="718" spans="1:58" ht="20.2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c r="BC718" s="39"/>
      <c r="BD718" s="39"/>
      <c r="BE718" s="39"/>
      <c r="BF718" s="39"/>
    </row>
    <row r="719" spans="1:58" ht="20.2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39"/>
      <c r="BC719" s="39"/>
      <c r="BD719" s="39"/>
      <c r="BE719" s="39"/>
      <c r="BF719" s="39"/>
    </row>
    <row r="720" spans="1:58" ht="20.2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39"/>
      <c r="BC720" s="39"/>
      <c r="BD720" s="39"/>
      <c r="BE720" s="39"/>
      <c r="BF720" s="39"/>
    </row>
    <row r="721" spans="1:58" ht="20.2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39"/>
      <c r="BC721" s="39"/>
      <c r="BD721" s="39"/>
      <c r="BE721" s="39"/>
      <c r="BF721" s="39"/>
    </row>
    <row r="722" spans="1:58" ht="20.2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39"/>
      <c r="BC722" s="39"/>
      <c r="BD722" s="39"/>
      <c r="BE722" s="39"/>
      <c r="BF722" s="39"/>
    </row>
    <row r="723" spans="1:58" ht="20.2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39"/>
      <c r="BC723" s="39"/>
      <c r="BD723" s="39"/>
      <c r="BE723" s="39"/>
      <c r="BF723" s="39"/>
    </row>
    <row r="724" spans="1:58" ht="20.2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39"/>
      <c r="BC724" s="39"/>
      <c r="BD724" s="39"/>
      <c r="BE724" s="39"/>
      <c r="BF724" s="39"/>
    </row>
    <row r="725" spans="1:58" ht="20.2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39"/>
      <c r="BC725" s="39"/>
      <c r="BD725" s="39"/>
      <c r="BE725" s="39"/>
      <c r="BF725" s="39"/>
    </row>
    <row r="726" spans="1:58" ht="20.2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39"/>
      <c r="BC726" s="39"/>
      <c r="BD726" s="39"/>
      <c r="BE726" s="39"/>
      <c r="BF726" s="39"/>
    </row>
    <row r="727" spans="1:58" ht="20.2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39"/>
      <c r="BC727" s="39"/>
      <c r="BD727" s="39"/>
      <c r="BE727" s="39"/>
      <c r="BF727" s="39"/>
    </row>
    <row r="728" spans="1:58" ht="20.2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39"/>
      <c r="BC728" s="39"/>
      <c r="BD728" s="39"/>
      <c r="BE728" s="39"/>
      <c r="BF728" s="39"/>
    </row>
    <row r="729" spans="1:58" ht="20.2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39"/>
      <c r="BC729" s="39"/>
      <c r="BD729" s="39"/>
      <c r="BE729" s="39"/>
      <c r="BF729" s="39"/>
    </row>
    <row r="730" spans="1:58" ht="20.2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39"/>
      <c r="BC730" s="39"/>
      <c r="BD730" s="39"/>
      <c r="BE730" s="39"/>
      <c r="BF730" s="39"/>
    </row>
    <row r="731" spans="1:58" ht="20.2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39"/>
      <c r="BC731" s="39"/>
      <c r="BD731" s="39"/>
      <c r="BE731" s="39"/>
      <c r="BF731" s="39"/>
    </row>
    <row r="732" spans="1:58" ht="20.2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39"/>
      <c r="BC732" s="39"/>
      <c r="BD732" s="39"/>
      <c r="BE732" s="39"/>
      <c r="BF732" s="39"/>
    </row>
    <row r="733" spans="1:58" ht="20.2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39"/>
      <c r="BC733" s="39"/>
      <c r="BD733" s="39"/>
      <c r="BE733" s="39"/>
      <c r="BF733" s="39"/>
    </row>
    <row r="734" spans="1:58" ht="20.2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39"/>
      <c r="BC734" s="39"/>
      <c r="BD734" s="39"/>
      <c r="BE734" s="39"/>
      <c r="BF734" s="39"/>
    </row>
    <row r="735" spans="1:58" ht="20.2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39"/>
      <c r="BD735" s="39"/>
      <c r="BE735" s="39"/>
      <c r="BF735" s="39"/>
    </row>
    <row r="736" spans="1:58" ht="20.2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39"/>
      <c r="BC736" s="39"/>
      <c r="BD736" s="39"/>
      <c r="BE736" s="39"/>
      <c r="BF736" s="39"/>
    </row>
    <row r="737" spans="1:58" ht="20.2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39"/>
      <c r="BC737" s="39"/>
      <c r="BD737" s="39"/>
      <c r="BE737" s="39"/>
      <c r="BF737" s="39"/>
    </row>
    <row r="738" spans="1:58" ht="20.2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39"/>
      <c r="BC738" s="39"/>
      <c r="BD738" s="39"/>
      <c r="BE738" s="39"/>
      <c r="BF738" s="39"/>
    </row>
    <row r="739" spans="1:58" ht="20.2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39"/>
      <c r="BC739" s="39"/>
      <c r="BD739" s="39"/>
      <c r="BE739" s="39"/>
      <c r="BF739" s="39"/>
    </row>
    <row r="740" spans="1:58" ht="20.2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c r="BC740" s="39"/>
      <c r="BD740" s="39"/>
      <c r="BE740" s="39"/>
      <c r="BF740" s="39"/>
    </row>
    <row r="741" spans="1:58" ht="20.2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39"/>
      <c r="BC741" s="39"/>
      <c r="BD741" s="39"/>
      <c r="BE741" s="39"/>
      <c r="BF741" s="39"/>
    </row>
    <row r="742" spans="1:58" ht="20.2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39"/>
      <c r="BC742" s="39"/>
      <c r="BD742" s="39"/>
      <c r="BE742" s="39"/>
      <c r="BF742" s="39"/>
    </row>
    <row r="743" spans="1:58" ht="20.2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39"/>
      <c r="BC743" s="39"/>
      <c r="BD743" s="39"/>
      <c r="BE743" s="39"/>
      <c r="BF743" s="39"/>
    </row>
    <row r="744" spans="1:58" ht="20.2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39"/>
      <c r="BC744" s="39"/>
      <c r="BD744" s="39"/>
      <c r="BE744" s="39"/>
      <c r="BF744" s="39"/>
    </row>
    <row r="745" spans="1:58" ht="20.2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c r="BE745" s="39"/>
      <c r="BF745" s="39"/>
    </row>
    <row r="746" spans="1:58" ht="20.2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row>
    <row r="747" spans="1:58" ht="20.2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row>
    <row r="748" spans="1:58" ht="20.2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39"/>
      <c r="BC748" s="39"/>
      <c r="BD748" s="39"/>
      <c r="BE748" s="39"/>
      <c r="BF748" s="39"/>
    </row>
    <row r="749" spans="1:58" ht="20.2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c r="BC749" s="39"/>
      <c r="BD749" s="39"/>
      <c r="BE749" s="39"/>
      <c r="BF749" s="39"/>
    </row>
    <row r="750" spans="1:58" ht="20.2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39"/>
      <c r="BC750" s="39"/>
      <c r="BD750" s="39"/>
      <c r="BE750" s="39"/>
      <c r="BF750" s="39"/>
    </row>
    <row r="751" spans="1:58" ht="20.2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39"/>
      <c r="AY751" s="39"/>
      <c r="AZ751" s="39"/>
      <c r="BA751" s="39"/>
      <c r="BB751" s="39"/>
      <c r="BC751" s="39"/>
      <c r="BD751" s="39"/>
      <c r="BE751" s="39"/>
      <c r="BF751" s="39"/>
    </row>
    <row r="752" spans="1:58" ht="20.2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c r="BC752" s="39"/>
      <c r="BD752" s="39"/>
      <c r="BE752" s="39"/>
      <c r="BF752" s="39"/>
    </row>
    <row r="753" spans="1:58" ht="20.2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39"/>
      <c r="BC753" s="39"/>
      <c r="BD753" s="39"/>
      <c r="BE753" s="39"/>
      <c r="BF753" s="39"/>
    </row>
    <row r="754" spans="1:58" ht="20.2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39"/>
      <c r="BC754" s="39"/>
      <c r="BD754" s="39"/>
      <c r="BE754" s="39"/>
      <c r="BF754" s="39"/>
    </row>
    <row r="755" spans="1:58" ht="20.2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c r="BE755" s="39"/>
      <c r="BF755" s="39"/>
    </row>
    <row r="756" spans="1:58" ht="20.2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39"/>
      <c r="BC756" s="39"/>
      <c r="BD756" s="39"/>
      <c r="BE756" s="39"/>
      <c r="BF756" s="39"/>
    </row>
    <row r="757" spans="1:58" ht="20.2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39"/>
      <c r="BC757" s="39"/>
      <c r="BD757" s="39"/>
      <c r="BE757" s="39"/>
      <c r="BF757" s="39"/>
    </row>
    <row r="758" spans="1:58" ht="20.2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39"/>
      <c r="BC758" s="39"/>
      <c r="BD758" s="39"/>
      <c r="BE758" s="39"/>
      <c r="BF758" s="39"/>
    </row>
    <row r="759" spans="1:58" ht="20.2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39"/>
      <c r="BC759" s="39"/>
      <c r="BD759" s="39"/>
      <c r="BE759" s="39"/>
      <c r="BF759" s="39"/>
    </row>
    <row r="760" spans="1:58" ht="20.2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39"/>
      <c r="BC760" s="39"/>
      <c r="BD760" s="39"/>
      <c r="BE760" s="39"/>
      <c r="BF760" s="39"/>
    </row>
    <row r="761" spans="1:58" ht="20.2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39"/>
      <c r="BC761" s="39"/>
      <c r="BD761" s="39"/>
      <c r="BE761" s="39"/>
      <c r="BF761" s="39"/>
    </row>
    <row r="762" spans="1:58" ht="20.2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39"/>
      <c r="BC762" s="39"/>
      <c r="BD762" s="39"/>
      <c r="BE762" s="39"/>
      <c r="BF762" s="39"/>
    </row>
    <row r="763" spans="1:58" ht="20.2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39"/>
      <c r="BD763" s="39"/>
      <c r="BE763" s="39"/>
      <c r="BF763" s="39"/>
    </row>
    <row r="764" spans="1:58" ht="20.2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39"/>
      <c r="BC764" s="39"/>
      <c r="BD764" s="39"/>
      <c r="BE764" s="39"/>
      <c r="BF764" s="39"/>
    </row>
    <row r="765" spans="1:58" ht="20.2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39"/>
      <c r="BC765" s="39"/>
      <c r="BD765" s="39"/>
      <c r="BE765" s="39"/>
      <c r="BF765" s="39"/>
    </row>
    <row r="766" spans="1:58" ht="20.2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39"/>
      <c r="BC766" s="39"/>
      <c r="BD766" s="39"/>
      <c r="BE766" s="39"/>
      <c r="BF766" s="39"/>
    </row>
    <row r="767" spans="1:58" ht="20.2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39"/>
      <c r="BC767" s="39"/>
      <c r="BD767" s="39"/>
      <c r="BE767" s="39"/>
      <c r="BF767" s="39"/>
    </row>
    <row r="768" spans="1:58" ht="20.2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39"/>
      <c r="BC768" s="39"/>
      <c r="BD768" s="39"/>
      <c r="BE768" s="39"/>
      <c r="BF768" s="39"/>
    </row>
    <row r="769" spans="1:58" ht="20.2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row>
    <row r="770" spans="1:58" ht="20.2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39"/>
      <c r="BC770" s="39"/>
      <c r="BD770" s="39"/>
      <c r="BE770" s="39"/>
      <c r="BF770" s="39"/>
    </row>
    <row r="771" spans="1:58" ht="20.2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39"/>
      <c r="BC771" s="39"/>
      <c r="BD771" s="39"/>
      <c r="BE771" s="39"/>
      <c r="BF771" s="39"/>
    </row>
    <row r="772" spans="1:58" ht="20.2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39"/>
      <c r="BC772" s="39"/>
      <c r="BD772" s="39"/>
      <c r="BE772" s="39"/>
      <c r="BF772" s="39"/>
    </row>
    <row r="773" spans="1:58" ht="20.2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39"/>
      <c r="BC773" s="39"/>
      <c r="BD773" s="39"/>
      <c r="BE773" s="39"/>
      <c r="BF773" s="39"/>
    </row>
    <row r="774" spans="1:58" ht="20.2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c r="BC774" s="39"/>
      <c r="BD774" s="39"/>
      <c r="BE774" s="39"/>
      <c r="BF774" s="39"/>
    </row>
    <row r="775" spans="1:58" ht="20.2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39"/>
      <c r="BC775" s="39"/>
      <c r="BD775" s="39"/>
      <c r="BE775" s="39"/>
      <c r="BF775" s="39"/>
    </row>
    <row r="776" spans="1:58" ht="20.2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39"/>
      <c r="BC776" s="39"/>
      <c r="BD776" s="39"/>
      <c r="BE776" s="39"/>
      <c r="BF776" s="39"/>
    </row>
    <row r="777" spans="1:58" ht="20.2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39"/>
      <c r="BC777" s="39"/>
      <c r="BD777" s="39"/>
      <c r="BE777" s="39"/>
      <c r="BF777" s="39"/>
    </row>
    <row r="778" spans="1:58" ht="20.2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39"/>
      <c r="BC778" s="39"/>
      <c r="BD778" s="39"/>
      <c r="BE778" s="39"/>
      <c r="BF778" s="39"/>
    </row>
    <row r="779" spans="1:58" ht="20.2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39"/>
      <c r="BC779" s="39"/>
      <c r="BD779" s="39"/>
      <c r="BE779" s="39"/>
      <c r="BF779" s="39"/>
    </row>
    <row r="780" spans="1:58" ht="20.2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39"/>
      <c r="BC780" s="39"/>
      <c r="BD780" s="39"/>
      <c r="BE780" s="39"/>
      <c r="BF780" s="39"/>
    </row>
    <row r="781" spans="1:58" ht="20.2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39"/>
      <c r="BC781" s="39"/>
      <c r="BD781" s="39"/>
      <c r="BE781" s="39"/>
      <c r="BF781" s="39"/>
    </row>
    <row r="782" spans="1:58" ht="20.2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39"/>
      <c r="AY782" s="39"/>
      <c r="AZ782" s="39"/>
      <c r="BA782" s="39"/>
      <c r="BB782" s="39"/>
      <c r="BC782" s="39"/>
      <c r="BD782" s="39"/>
      <c r="BE782" s="39"/>
      <c r="BF782" s="39"/>
    </row>
    <row r="783" spans="1:58" ht="20.2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39"/>
      <c r="BC783" s="39"/>
      <c r="BD783" s="39"/>
      <c r="BE783" s="39"/>
      <c r="BF783" s="39"/>
    </row>
    <row r="784" spans="1:58" ht="20.2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39"/>
      <c r="BC784" s="39"/>
      <c r="BD784" s="39"/>
      <c r="BE784" s="39"/>
      <c r="BF784" s="39"/>
    </row>
    <row r="785" spans="1:58" ht="20.2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c r="BC785" s="39"/>
      <c r="BD785" s="39"/>
      <c r="BE785" s="39"/>
      <c r="BF785" s="39"/>
    </row>
    <row r="786" spans="1:58" ht="20.2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39"/>
      <c r="BC786" s="39"/>
      <c r="BD786" s="39"/>
      <c r="BE786" s="39"/>
      <c r="BF786" s="39"/>
    </row>
    <row r="787" spans="1:58" ht="20.2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39"/>
      <c r="BC787" s="39"/>
      <c r="BD787" s="39"/>
      <c r="BE787" s="39"/>
      <c r="BF787" s="39"/>
    </row>
    <row r="788" spans="1:58" ht="20.2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39"/>
      <c r="BC788" s="39"/>
      <c r="BD788" s="39"/>
      <c r="BE788" s="39"/>
      <c r="BF788" s="39"/>
    </row>
    <row r="789" spans="1:58" ht="20.2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39"/>
      <c r="BC789" s="39"/>
      <c r="BD789" s="39"/>
      <c r="BE789" s="39"/>
      <c r="BF789" s="39"/>
    </row>
    <row r="790" spans="1:58" ht="20.2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39"/>
      <c r="BC790" s="39"/>
      <c r="BD790" s="39"/>
      <c r="BE790" s="39"/>
      <c r="BF790" s="39"/>
    </row>
    <row r="791" spans="1:58" ht="20.2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c r="BE791" s="39"/>
      <c r="BF791" s="39"/>
    </row>
    <row r="792" spans="1:58" ht="20.2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39"/>
      <c r="BC792" s="39"/>
      <c r="BD792" s="39"/>
      <c r="BE792" s="39"/>
      <c r="BF792" s="39"/>
    </row>
    <row r="793" spans="1:58" ht="20.2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39"/>
      <c r="BC793" s="39"/>
      <c r="BD793" s="39"/>
      <c r="BE793" s="39"/>
      <c r="BF793" s="39"/>
    </row>
    <row r="794" spans="1:58" ht="20.2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c r="AV794" s="39"/>
      <c r="AW794" s="39"/>
      <c r="AX794" s="39"/>
      <c r="AY794" s="39"/>
      <c r="AZ794" s="39"/>
      <c r="BA794" s="39"/>
      <c r="BB794" s="39"/>
      <c r="BC794" s="39"/>
      <c r="BD794" s="39"/>
      <c r="BE794" s="39"/>
      <c r="BF794" s="39"/>
    </row>
    <row r="795" spans="1:58" ht="20.2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39"/>
      <c r="BC795" s="39"/>
      <c r="BD795" s="39"/>
      <c r="BE795" s="39"/>
      <c r="BF795" s="39"/>
    </row>
    <row r="796" spans="1:58" ht="20.2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c r="BC796" s="39"/>
      <c r="BD796" s="39"/>
      <c r="BE796" s="39"/>
      <c r="BF796" s="39"/>
    </row>
    <row r="797" spans="1:58" ht="20.2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39"/>
      <c r="BC797" s="39"/>
      <c r="BD797" s="39"/>
      <c r="BE797" s="39"/>
      <c r="BF797" s="39"/>
    </row>
    <row r="798" spans="1:58" ht="20.2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39"/>
      <c r="BC798" s="39"/>
      <c r="BD798" s="39"/>
      <c r="BE798" s="39"/>
      <c r="BF798" s="39"/>
    </row>
    <row r="799" spans="1:58" ht="20.2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9"/>
      <c r="BF799" s="39"/>
    </row>
    <row r="800" spans="1:58" ht="20.2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9"/>
      <c r="BF800" s="39"/>
    </row>
    <row r="801" spans="1:58" ht="20.2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row>
    <row r="802" spans="1:58" ht="20.2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39"/>
      <c r="BC802" s="39"/>
      <c r="BD802" s="39"/>
      <c r="BE802" s="39"/>
      <c r="BF802" s="39"/>
    </row>
    <row r="803" spans="1:58" ht="20.2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39"/>
      <c r="BD803" s="39"/>
      <c r="BE803" s="39"/>
      <c r="BF803" s="39"/>
    </row>
    <row r="804" spans="1:58" ht="20.2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39"/>
      <c r="BC804" s="39"/>
      <c r="BD804" s="39"/>
      <c r="BE804" s="39"/>
      <c r="BF804" s="39"/>
    </row>
    <row r="805" spans="1:58" ht="20.2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39"/>
      <c r="BC805" s="39"/>
      <c r="BD805" s="39"/>
      <c r="BE805" s="39"/>
      <c r="BF805" s="39"/>
    </row>
    <row r="806" spans="1:58" ht="20.2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39"/>
      <c r="BC806" s="39"/>
      <c r="BD806" s="39"/>
      <c r="BE806" s="39"/>
      <c r="BF806" s="39"/>
    </row>
    <row r="807" spans="1:58" ht="20.2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39"/>
      <c r="BC807" s="39"/>
      <c r="BD807" s="39"/>
      <c r="BE807" s="39"/>
      <c r="BF807" s="39"/>
    </row>
    <row r="808" spans="1:58" ht="20.2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39"/>
      <c r="BC808" s="39"/>
      <c r="BD808" s="39"/>
      <c r="BE808" s="39"/>
      <c r="BF808" s="39"/>
    </row>
    <row r="809" spans="1:58" ht="20.2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39"/>
      <c r="BC809" s="39"/>
      <c r="BD809" s="39"/>
      <c r="BE809" s="39"/>
      <c r="BF809" s="39"/>
    </row>
    <row r="810" spans="1:58" ht="20.2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39"/>
      <c r="BC810" s="39"/>
      <c r="BD810" s="39"/>
      <c r="BE810" s="39"/>
      <c r="BF810" s="39"/>
    </row>
    <row r="811" spans="1:58" ht="20.2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39"/>
      <c r="BD811" s="39"/>
      <c r="BE811" s="39"/>
      <c r="BF811" s="39"/>
    </row>
    <row r="812" spans="1:58" ht="20.2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39"/>
      <c r="BC812" s="39"/>
      <c r="BD812" s="39"/>
      <c r="BE812" s="39"/>
      <c r="BF812" s="39"/>
    </row>
    <row r="813" spans="1:58" ht="20.2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39"/>
      <c r="BC813" s="39"/>
      <c r="BD813" s="39"/>
      <c r="BE813" s="39"/>
      <c r="BF813" s="39"/>
    </row>
    <row r="814" spans="1:58" ht="20.2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39"/>
      <c r="BC814" s="39"/>
      <c r="BD814" s="39"/>
      <c r="BE814" s="39"/>
      <c r="BF814" s="39"/>
    </row>
    <row r="815" spans="1:58" ht="20.2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39"/>
      <c r="BC815" s="39"/>
      <c r="BD815" s="39"/>
      <c r="BE815" s="39"/>
      <c r="BF815" s="39"/>
    </row>
    <row r="816" spans="1:58" ht="20.2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39"/>
      <c r="BC816" s="39"/>
      <c r="BD816" s="39"/>
      <c r="BE816" s="39"/>
      <c r="BF816" s="39"/>
    </row>
    <row r="817" spans="1:58" ht="20.2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row>
    <row r="818" spans="1:58" ht="20.2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39"/>
      <c r="BC818" s="39"/>
      <c r="BD818" s="39"/>
      <c r="BE818" s="39"/>
      <c r="BF818" s="39"/>
    </row>
    <row r="819" spans="1:58" ht="20.2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39"/>
      <c r="BC819" s="39"/>
      <c r="BD819" s="39"/>
      <c r="BE819" s="39"/>
      <c r="BF819" s="39"/>
    </row>
    <row r="820" spans="1:58" ht="20.2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39"/>
      <c r="BC820" s="39"/>
      <c r="BD820" s="39"/>
      <c r="BE820" s="39"/>
      <c r="BF820" s="39"/>
    </row>
    <row r="821" spans="1:58" ht="20.2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39"/>
      <c r="BC821" s="39"/>
      <c r="BD821" s="39"/>
      <c r="BE821" s="39"/>
      <c r="BF821" s="39"/>
    </row>
    <row r="822" spans="1:58" ht="20.2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39"/>
      <c r="BC822" s="39"/>
      <c r="BD822" s="39"/>
      <c r="BE822" s="39"/>
      <c r="BF822" s="39"/>
    </row>
    <row r="823" spans="1:58" ht="20.2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39"/>
      <c r="BC823" s="39"/>
      <c r="BD823" s="39"/>
      <c r="BE823" s="39"/>
      <c r="BF823" s="39"/>
    </row>
    <row r="824" spans="1:58" ht="20.2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c r="BC824" s="39"/>
      <c r="BD824" s="39"/>
      <c r="BE824" s="39"/>
      <c r="BF824" s="39"/>
    </row>
    <row r="825" spans="1:58" ht="20.2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39"/>
      <c r="BC825" s="39"/>
      <c r="BD825" s="39"/>
      <c r="BE825" s="39"/>
      <c r="BF825" s="39"/>
    </row>
    <row r="826" spans="1:58" ht="20.2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39"/>
      <c r="BC826" s="39"/>
      <c r="BD826" s="39"/>
      <c r="BE826" s="39"/>
      <c r="BF826" s="39"/>
    </row>
    <row r="827" spans="1:58" ht="20.2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39"/>
      <c r="BC827" s="39"/>
      <c r="BD827" s="39"/>
      <c r="BE827" s="39"/>
      <c r="BF827" s="39"/>
    </row>
    <row r="828" spans="1:58" ht="20.2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39"/>
      <c r="BC828" s="39"/>
      <c r="BD828" s="39"/>
      <c r="BE828" s="39"/>
      <c r="BF828" s="39"/>
    </row>
    <row r="829" spans="1:58" ht="20.2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39"/>
      <c r="BC829" s="39"/>
      <c r="BD829" s="39"/>
      <c r="BE829" s="39"/>
      <c r="BF829" s="39"/>
    </row>
    <row r="830" spans="1:58" ht="20.2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c r="BE830" s="39"/>
      <c r="BF830" s="39"/>
    </row>
    <row r="831" spans="1:58" ht="20.2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39"/>
      <c r="BC831" s="39"/>
      <c r="BD831" s="39"/>
      <c r="BE831" s="39"/>
      <c r="BF831" s="39"/>
    </row>
    <row r="832" spans="1:58" ht="20.2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39"/>
      <c r="BC832" s="39"/>
      <c r="BD832" s="39"/>
      <c r="BE832" s="39"/>
      <c r="BF832" s="39"/>
    </row>
    <row r="833" spans="1:58" ht="20.2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39"/>
      <c r="BC833" s="39"/>
      <c r="BD833" s="39"/>
      <c r="BE833" s="39"/>
      <c r="BF833" s="39"/>
    </row>
    <row r="834" spans="1:58" ht="20.2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39"/>
      <c r="BC834" s="39"/>
      <c r="BD834" s="39"/>
      <c r="BE834" s="39"/>
      <c r="BF834" s="39"/>
    </row>
    <row r="835" spans="1:58" ht="20.2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c r="BC835" s="39"/>
      <c r="BD835" s="39"/>
      <c r="BE835" s="39"/>
      <c r="BF835" s="39"/>
    </row>
    <row r="836" spans="1:58" ht="20.2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39"/>
      <c r="BC836" s="39"/>
      <c r="BD836" s="39"/>
      <c r="BE836" s="39"/>
      <c r="BF836" s="39"/>
    </row>
    <row r="837" spans="1:58" ht="20.2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39"/>
      <c r="BC837" s="39"/>
      <c r="BD837" s="39"/>
      <c r="BE837" s="39"/>
      <c r="BF837" s="39"/>
    </row>
    <row r="838" spans="1:58" ht="20.2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39"/>
      <c r="BC838" s="39"/>
      <c r="BD838" s="39"/>
      <c r="BE838" s="39"/>
      <c r="BF838" s="39"/>
    </row>
    <row r="839" spans="1:58" ht="20.2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39"/>
      <c r="BC839" s="39"/>
      <c r="BD839" s="39"/>
      <c r="BE839" s="39"/>
      <c r="BF839" s="39"/>
    </row>
    <row r="840" spans="1:58" ht="20.2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39"/>
      <c r="BC840" s="39"/>
      <c r="BD840" s="39"/>
      <c r="BE840" s="39"/>
      <c r="BF840" s="39"/>
    </row>
    <row r="841" spans="1:58" ht="20.2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39"/>
      <c r="BC841" s="39"/>
      <c r="BD841" s="39"/>
      <c r="BE841" s="39"/>
      <c r="BF841" s="39"/>
    </row>
    <row r="842" spans="1:58" ht="20.2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39"/>
      <c r="BC842" s="39"/>
      <c r="BD842" s="39"/>
      <c r="BE842" s="39"/>
      <c r="BF842" s="39"/>
    </row>
    <row r="843" spans="1:58" ht="20.2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39"/>
      <c r="BC843" s="39"/>
      <c r="BD843" s="39"/>
      <c r="BE843" s="39"/>
      <c r="BF843" s="39"/>
    </row>
    <row r="844" spans="1:58" ht="20.2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39"/>
      <c r="BC844" s="39"/>
      <c r="BD844" s="39"/>
      <c r="BE844" s="39"/>
      <c r="BF844" s="39"/>
    </row>
    <row r="845" spans="1:58" ht="20.2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39"/>
      <c r="BC845" s="39"/>
      <c r="BD845" s="39"/>
      <c r="BE845" s="39"/>
      <c r="BF845" s="39"/>
    </row>
    <row r="846" spans="1:58" ht="20.2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39"/>
      <c r="BC846" s="39"/>
      <c r="BD846" s="39"/>
      <c r="BE846" s="39"/>
      <c r="BF846" s="39"/>
    </row>
    <row r="847" spans="1:58" ht="20.2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39"/>
      <c r="BC847" s="39"/>
      <c r="BD847" s="39"/>
      <c r="BE847" s="39"/>
      <c r="BF847" s="39"/>
    </row>
    <row r="848" spans="1:58" ht="20.2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39"/>
      <c r="BD848" s="39"/>
      <c r="BE848" s="39"/>
      <c r="BF848" s="39"/>
    </row>
    <row r="849" spans="1:58" ht="20.2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39"/>
      <c r="BC849" s="39"/>
      <c r="BD849" s="39"/>
      <c r="BE849" s="39"/>
      <c r="BF849" s="39"/>
    </row>
    <row r="850" spans="1:58" ht="20.2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39"/>
      <c r="BC850" s="39"/>
      <c r="BD850" s="39"/>
      <c r="BE850" s="39"/>
      <c r="BF850" s="39"/>
    </row>
    <row r="851" spans="1:58" ht="20.2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39"/>
      <c r="BC851" s="39"/>
      <c r="BD851" s="39"/>
      <c r="BE851" s="39"/>
      <c r="BF851" s="39"/>
    </row>
    <row r="852" spans="1:58" ht="20.2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39"/>
      <c r="BC852" s="39"/>
      <c r="BD852" s="39"/>
      <c r="BE852" s="39"/>
      <c r="BF852" s="39"/>
    </row>
    <row r="853" spans="1:58" ht="20.2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39"/>
      <c r="BC853" s="39"/>
      <c r="BD853" s="39"/>
      <c r="BE853" s="39"/>
      <c r="BF853" s="39"/>
    </row>
    <row r="854" spans="1:58" ht="20.2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c r="BE854" s="39"/>
      <c r="BF854" s="39"/>
    </row>
    <row r="855" spans="1:58" ht="20.2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39"/>
      <c r="BC855" s="39"/>
      <c r="BD855" s="39"/>
      <c r="BE855" s="39"/>
      <c r="BF855" s="39"/>
    </row>
    <row r="856" spans="1:58" ht="20.2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39"/>
      <c r="BC856" s="39"/>
      <c r="BD856" s="39"/>
      <c r="BE856" s="39"/>
      <c r="BF856" s="39"/>
    </row>
    <row r="857" spans="1:58" ht="20.2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39"/>
      <c r="BC857" s="39"/>
      <c r="BD857" s="39"/>
      <c r="BE857" s="39"/>
      <c r="BF857" s="39"/>
    </row>
    <row r="858" spans="1:58" ht="20.2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c r="BC858" s="39"/>
      <c r="BD858" s="39"/>
      <c r="BE858" s="39"/>
      <c r="BF858" s="39"/>
    </row>
    <row r="859" spans="1:58" ht="20.2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c r="AV859" s="39"/>
      <c r="AW859" s="39"/>
      <c r="AX859" s="39"/>
      <c r="AY859" s="39"/>
      <c r="AZ859" s="39"/>
      <c r="BA859" s="39"/>
      <c r="BB859" s="39"/>
      <c r="BC859" s="39"/>
      <c r="BD859" s="39"/>
      <c r="BE859" s="39"/>
      <c r="BF859" s="39"/>
    </row>
    <row r="860" spans="1:58" ht="20.2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39"/>
      <c r="AW860" s="39"/>
      <c r="AX860" s="39"/>
      <c r="AY860" s="39"/>
      <c r="AZ860" s="39"/>
      <c r="BA860" s="39"/>
      <c r="BB860" s="39"/>
      <c r="BC860" s="39"/>
      <c r="BD860" s="39"/>
      <c r="BE860" s="39"/>
      <c r="BF860" s="39"/>
    </row>
    <row r="861" spans="1:58" ht="20.2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39"/>
      <c r="BC861" s="39"/>
      <c r="BD861" s="39"/>
      <c r="BE861" s="39"/>
      <c r="BF861" s="39"/>
    </row>
    <row r="862" spans="1:58" ht="20.2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c r="BC862" s="39"/>
      <c r="BD862" s="39"/>
      <c r="BE862" s="39"/>
      <c r="BF862" s="39"/>
    </row>
    <row r="863" spans="1:58" ht="20.2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39"/>
      <c r="BC863" s="39"/>
      <c r="BD863" s="39"/>
      <c r="BE863" s="39"/>
      <c r="BF863" s="39"/>
    </row>
    <row r="864" spans="1:58" ht="20.2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39"/>
      <c r="BC864" s="39"/>
      <c r="BD864" s="39"/>
      <c r="BE864" s="39"/>
      <c r="BF864" s="39"/>
    </row>
    <row r="865" spans="1:58" ht="20.2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39"/>
      <c r="BC865" s="39"/>
      <c r="BD865" s="39"/>
      <c r="BE865" s="39"/>
      <c r="BF865" s="39"/>
    </row>
    <row r="866" spans="1:58" ht="20.2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row>
    <row r="867" spans="1:58" ht="20.2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row>
    <row r="868" spans="1:58" ht="20.2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row>
    <row r="869" spans="1:58" ht="20.2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row>
    <row r="870" spans="1:58" ht="20.2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row>
    <row r="871" spans="1:58" ht="20.2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row>
    <row r="872" spans="1:58" ht="20.2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row>
    <row r="873" spans="1:58" ht="20.2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row>
    <row r="874" spans="1:58" ht="20.2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row>
    <row r="875" spans="1:58" ht="20.2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row>
    <row r="876" spans="1:58" ht="20.2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row>
    <row r="877" spans="1:58" ht="20.2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row>
    <row r="878" spans="1:58" ht="20.2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row>
    <row r="879" spans="1:58" ht="20.2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row>
    <row r="880" spans="1:58" ht="20.2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row>
    <row r="881" spans="1:58" ht="20.2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row>
    <row r="882" spans="1:58" ht="20.2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row>
    <row r="883" spans="1:58" ht="20.2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row>
    <row r="884" spans="1:58" ht="20.2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row>
    <row r="885" spans="1:58" ht="20.2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row>
    <row r="886" spans="1:58" ht="20.2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row>
    <row r="887" spans="1:58" ht="20.2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row>
    <row r="888" spans="1:58" ht="20.2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row>
    <row r="889" spans="1:58" ht="20.2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row>
    <row r="890" spans="1:58" ht="20.2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row>
    <row r="891" spans="1:58" ht="20.2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row>
    <row r="892" spans="1:58" ht="20.2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row>
    <row r="893" spans="1:58" ht="20.2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row>
    <row r="894" spans="1:58" ht="20.2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row>
    <row r="895" spans="1:58" ht="20.2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row>
    <row r="896" spans="1:58" ht="20.2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row>
    <row r="897" spans="1:58" ht="20.2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row>
    <row r="898" spans="1:58" ht="20.2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row>
    <row r="899" spans="1:58" ht="20.2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row>
    <row r="900" spans="1:58" ht="20.2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row>
    <row r="901" spans="1:58" ht="20.2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row>
    <row r="902" spans="1:58" ht="20.2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row>
    <row r="903" spans="1:58" ht="20.2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row>
    <row r="904" spans="1:58" ht="20.2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row>
    <row r="905" spans="1:58" ht="20.2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row>
    <row r="906" spans="1:58" ht="20.2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row>
    <row r="907" spans="1:58" ht="20.2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c r="BE907" s="39"/>
      <c r="BF907" s="39"/>
    </row>
    <row r="908" spans="1:58" ht="20.2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row>
    <row r="909" spans="1:58" ht="20.2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c r="BE909" s="39"/>
      <c r="BF909" s="39"/>
    </row>
    <row r="910" spans="1:58" ht="20.2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c r="BE910" s="39"/>
      <c r="BF910" s="39"/>
    </row>
    <row r="911" spans="1:58" ht="20.2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row>
    <row r="912" spans="1:58" ht="20.2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row>
    <row r="913" spans="1:58" ht="20.2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row>
    <row r="914" spans="1:58" ht="20.2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c r="BE914" s="39"/>
      <c r="BF914" s="39"/>
    </row>
    <row r="915" spans="1:58" ht="20.2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c r="BC915" s="39"/>
      <c r="BD915" s="39"/>
      <c r="BE915" s="39"/>
      <c r="BF915" s="39"/>
    </row>
    <row r="916" spans="1:58" ht="20.2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c r="BC916" s="39"/>
      <c r="BD916" s="39"/>
      <c r="BE916" s="39"/>
      <c r="BF916" s="39"/>
    </row>
    <row r="917" spans="1:58" ht="20.2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39"/>
      <c r="BC917" s="39"/>
      <c r="BD917" s="39"/>
      <c r="BE917" s="39"/>
      <c r="BF917" s="39"/>
    </row>
    <row r="918" spans="1:58" ht="20.2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39"/>
      <c r="BC918" s="39"/>
      <c r="BD918" s="39"/>
      <c r="BE918" s="39"/>
      <c r="BF918" s="39"/>
    </row>
    <row r="919" spans="1:58" ht="20.2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39"/>
      <c r="BC919" s="39"/>
      <c r="BD919" s="39"/>
      <c r="BE919" s="39"/>
      <c r="BF919" s="39"/>
    </row>
    <row r="920" spans="1:58" ht="20.2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39"/>
      <c r="BC920" s="39"/>
      <c r="BD920" s="39"/>
      <c r="BE920" s="39"/>
      <c r="BF920" s="39"/>
    </row>
    <row r="921" spans="1:58" ht="20.2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39"/>
      <c r="BC921" s="39"/>
      <c r="BD921" s="39"/>
      <c r="BE921" s="39"/>
      <c r="BF921" s="39"/>
    </row>
    <row r="922" spans="1:58" ht="20.2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39"/>
      <c r="BC922" s="39"/>
      <c r="BD922" s="39"/>
      <c r="BE922" s="39"/>
      <c r="BF922" s="39"/>
    </row>
    <row r="923" spans="1:58" ht="20.2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c r="BE923" s="39"/>
      <c r="BF923" s="39"/>
    </row>
    <row r="924" spans="1:58" ht="20.2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39"/>
      <c r="BC924" s="39"/>
      <c r="BD924" s="39"/>
      <c r="BE924" s="39"/>
      <c r="BF924" s="39"/>
    </row>
    <row r="925" spans="1:58" ht="20.2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39"/>
      <c r="BC925" s="39"/>
      <c r="BD925" s="39"/>
      <c r="BE925" s="39"/>
      <c r="BF925" s="39"/>
    </row>
    <row r="926" spans="1:58" ht="20.2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39"/>
      <c r="BC926" s="39"/>
      <c r="BD926" s="39"/>
      <c r="BE926" s="39"/>
      <c r="BF926" s="39"/>
    </row>
    <row r="927" spans="1:58" ht="20.2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39"/>
      <c r="BC927" s="39"/>
      <c r="BD927" s="39"/>
      <c r="BE927" s="39"/>
      <c r="BF927" s="39"/>
    </row>
    <row r="928" spans="1:58" ht="20.2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39"/>
      <c r="BC928" s="39"/>
      <c r="BD928" s="39"/>
      <c r="BE928" s="39"/>
      <c r="BF928" s="39"/>
    </row>
    <row r="929" spans="1:58" ht="20.2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39"/>
      <c r="BC929" s="39"/>
      <c r="BD929" s="39"/>
      <c r="BE929" s="39"/>
      <c r="BF929" s="39"/>
    </row>
    <row r="930" spans="1:58" ht="20.2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39"/>
      <c r="BC930" s="39"/>
      <c r="BD930" s="39"/>
      <c r="BE930" s="39"/>
      <c r="BF930" s="39"/>
    </row>
    <row r="931" spans="1:58" ht="20.2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39"/>
      <c r="BC931" s="39"/>
      <c r="BD931" s="39"/>
      <c r="BE931" s="39"/>
      <c r="BF931" s="39"/>
    </row>
    <row r="932" spans="1:58" ht="20.2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39"/>
      <c r="BC932" s="39"/>
      <c r="BD932" s="39"/>
      <c r="BE932" s="39"/>
      <c r="BF932" s="39"/>
    </row>
    <row r="933" spans="1:58" ht="20.2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39"/>
      <c r="BC933" s="39"/>
      <c r="BD933" s="39"/>
      <c r="BE933" s="39"/>
      <c r="BF933" s="39"/>
    </row>
    <row r="934" spans="1:58" ht="20.2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39"/>
      <c r="BC934" s="39"/>
      <c r="BD934" s="39"/>
      <c r="BE934" s="39"/>
      <c r="BF934" s="39"/>
    </row>
    <row r="935" spans="1:58" ht="20.2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39"/>
      <c r="BC935" s="39"/>
      <c r="BD935" s="39"/>
      <c r="BE935" s="39"/>
      <c r="BF935" s="39"/>
    </row>
    <row r="936" spans="1:58" ht="20.2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39"/>
      <c r="BC936" s="39"/>
      <c r="BD936" s="39"/>
      <c r="BE936" s="39"/>
      <c r="BF936" s="39"/>
    </row>
    <row r="937" spans="1:58" ht="20.2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39"/>
      <c r="BC937" s="39"/>
      <c r="BD937" s="39"/>
      <c r="BE937" s="39"/>
      <c r="BF937" s="39"/>
    </row>
    <row r="938" spans="1:58" ht="20.2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39"/>
      <c r="BC938" s="39"/>
      <c r="BD938" s="39"/>
      <c r="BE938" s="39"/>
      <c r="BF938" s="39"/>
    </row>
    <row r="939" spans="1:58" ht="20.2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39"/>
      <c r="BC939" s="39"/>
      <c r="BD939" s="39"/>
      <c r="BE939" s="39"/>
      <c r="BF939" s="39"/>
    </row>
    <row r="940" spans="1:58" ht="20.2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39"/>
      <c r="BC940" s="39"/>
      <c r="BD940" s="39"/>
      <c r="BE940" s="39"/>
      <c r="BF940" s="39"/>
    </row>
    <row r="941" spans="1:58" ht="20.2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39"/>
      <c r="BC941" s="39"/>
      <c r="BD941" s="39"/>
      <c r="BE941" s="39"/>
      <c r="BF941" s="39"/>
    </row>
    <row r="942" spans="1:58" ht="20.2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39"/>
      <c r="BC942" s="39"/>
      <c r="BD942" s="39"/>
      <c r="BE942" s="39"/>
      <c r="BF942" s="39"/>
    </row>
    <row r="943" spans="1:58" ht="20.2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39"/>
      <c r="BC943" s="39"/>
      <c r="BD943" s="39"/>
      <c r="BE943" s="39"/>
      <c r="BF943" s="39"/>
    </row>
    <row r="944" spans="1:58" ht="20.2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39"/>
      <c r="BC944" s="39"/>
      <c r="BD944" s="39"/>
      <c r="BE944" s="39"/>
      <c r="BF944" s="39"/>
    </row>
    <row r="945" spans="1:58" ht="20.2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39"/>
      <c r="BC945" s="39"/>
      <c r="BD945" s="39"/>
      <c r="BE945" s="39"/>
      <c r="BF945" s="39"/>
    </row>
    <row r="946" spans="1:58" ht="20.2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39"/>
      <c r="BC946" s="39"/>
      <c r="BD946" s="39"/>
      <c r="BE946" s="39"/>
      <c r="BF946" s="39"/>
    </row>
    <row r="947" spans="1:58" ht="20.2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39"/>
      <c r="BC947" s="39"/>
      <c r="BD947" s="39"/>
      <c r="BE947" s="39"/>
      <c r="BF947" s="39"/>
    </row>
    <row r="948" spans="1:58" ht="20.2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39"/>
      <c r="BC948" s="39"/>
      <c r="BD948" s="39"/>
      <c r="BE948" s="39"/>
      <c r="BF948" s="39"/>
    </row>
    <row r="949" spans="1:58" ht="20.2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39"/>
      <c r="BC949" s="39"/>
      <c r="BD949" s="39"/>
      <c r="BE949" s="39"/>
      <c r="BF949" s="39"/>
    </row>
    <row r="950" spans="1:58" ht="20.2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39"/>
      <c r="BC950" s="39"/>
      <c r="BD950" s="39"/>
      <c r="BE950" s="39"/>
      <c r="BF950" s="39"/>
    </row>
    <row r="951" spans="1:58" ht="20.2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39"/>
      <c r="BC951" s="39"/>
      <c r="BD951" s="39"/>
      <c r="BE951" s="39"/>
      <c r="BF951" s="39"/>
    </row>
    <row r="952" spans="1:58" ht="20.2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39"/>
      <c r="BC952" s="39"/>
      <c r="BD952" s="39"/>
      <c r="BE952" s="39"/>
      <c r="BF952" s="39"/>
    </row>
    <row r="953" spans="1:58" ht="20.2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39"/>
      <c r="BC953" s="39"/>
      <c r="BD953" s="39"/>
      <c r="BE953" s="39"/>
      <c r="BF953" s="39"/>
    </row>
    <row r="954" spans="1:58" ht="20.2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39"/>
      <c r="BC954" s="39"/>
      <c r="BD954" s="39"/>
      <c r="BE954" s="39"/>
      <c r="BF954" s="39"/>
    </row>
    <row r="955" spans="1:58" ht="20.2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39"/>
      <c r="BC955" s="39"/>
      <c r="BD955" s="39"/>
      <c r="BE955" s="39"/>
      <c r="BF955" s="39"/>
    </row>
    <row r="956" spans="1:58" ht="20.2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39"/>
      <c r="BC956" s="39"/>
      <c r="BD956" s="39"/>
      <c r="BE956" s="39"/>
      <c r="BF956" s="39"/>
    </row>
    <row r="957" spans="1:58" ht="20.2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39"/>
      <c r="BC957" s="39"/>
      <c r="BD957" s="39"/>
      <c r="BE957" s="39"/>
      <c r="BF957" s="39"/>
    </row>
    <row r="958" spans="1:58" ht="20.2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39"/>
      <c r="BC958" s="39"/>
      <c r="BD958" s="39"/>
      <c r="BE958" s="39"/>
      <c r="BF958" s="39"/>
    </row>
    <row r="959" spans="1:58" ht="20.2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39"/>
      <c r="BC959" s="39"/>
      <c r="BD959" s="39"/>
      <c r="BE959" s="39"/>
      <c r="BF959" s="39"/>
    </row>
    <row r="960" spans="1:58" ht="20.2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39"/>
      <c r="BC960" s="39"/>
      <c r="BD960" s="39"/>
      <c r="BE960" s="39"/>
      <c r="BF960" s="39"/>
    </row>
    <row r="961" spans="1:58" ht="20.2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39"/>
      <c r="BC961" s="39"/>
      <c r="BD961" s="39"/>
      <c r="BE961" s="39"/>
      <c r="BF961" s="39"/>
    </row>
    <row r="962" spans="1:58" ht="20.2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39"/>
      <c r="BC962" s="39"/>
      <c r="BD962" s="39"/>
      <c r="BE962" s="39"/>
      <c r="BF962" s="39"/>
    </row>
    <row r="963" spans="1:58" ht="20.2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39"/>
      <c r="BC963" s="39"/>
      <c r="BD963" s="39"/>
      <c r="BE963" s="39"/>
      <c r="BF963" s="39"/>
    </row>
    <row r="964" spans="1:58" ht="20.2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39"/>
      <c r="BC964" s="39"/>
      <c r="BD964" s="39"/>
      <c r="BE964" s="39"/>
      <c r="BF964" s="39"/>
    </row>
    <row r="965" spans="1:58" ht="20.2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39"/>
      <c r="BC965" s="39"/>
      <c r="BD965" s="39"/>
      <c r="BE965" s="39"/>
      <c r="BF965" s="39"/>
    </row>
    <row r="966" spans="1:58" ht="20.2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39"/>
      <c r="BC966" s="39"/>
      <c r="BD966" s="39"/>
      <c r="BE966" s="39"/>
      <c r="BF966" s="39"/>
    </row>
    <row r="967" spans="1:58" ht="20.2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39"/>
      <c r="BC967" s="39"/>
      <c r="BD967" s="39"/>
      <c r="BE967" s="39"/>
      <c r="BF967" s="39"/>
    </row>
    <row r="968" spans="1:58" ht="20.2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39"/>
      <c r="BC968" s="39"/>
      <c r="BD968" s="39"/>
      <c r="BE968" s="39"/>
      <c r="BF968" s="39"/>
    </row>
    <row r="969" spans="1:58" ht="20.2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39"/>
      <c r="BC969" s="39"/>
      <c r="BD969" s="39"/>
      <c r="BE969" s="39"/>
      <c r="BF969" s="39"/>
    </row>
    <row r="970" spans="1:58" ht="20.2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39"/>
      <c r="BC970" s="39"/>
      <c r="BD970" s="39"/>
      <c r="BE970" s="39"/>
      <c r="BF970" s="39"/>
    </row>
    <row r="971" spans="1:58" ht="20.2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39"/>
      <c r="BC971" s="39"/>
      <c r="BD971" s="39"/>
      <c r="BE971" s="39"/>
      <c r="BF971" s="39"/>
    </row>
    <row r="972" spans="1:58" ht="20.2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39"/>
      <c r="BC972" s="39"/>
      <c r="BD972" s="39"/>
      <c r="BE972" s="39"/>
      <c r="BF972" s="39"/>
    </row>
    <row r="973" spans="1:58" ht="20.2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39"/>
      <c r="BC973" s="39"/>
      <c r="BD973" s="39"/>
      <c r="BE973" s="39"/>
      <c r="BF973" s="39"/>
    </row>
    <row r="974" spans="1:58" ht="20.2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39"/>
      <c r="BC974" s="39"/>
      <c r="BD974" s="39"/>
      <c r="BE974" s="39"/>
      <c r="BF974" s="39"/>
    </row>
    <row r="975" spans="1:58" ht="20.2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39"/>
      <c r="BC975" s="39"/>
      <c r="BD975" s="39"/>
      <c r="BE975" s="39"/>
      <c r="BF975" s="39"/>
    </row>
    <row r="976" spans="1:58" ht="20.2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39"/>
      <c r="BC976" s="39"/>
      <c r="BD976" s="39"/>
      <c r="BE976" s="39"/>
      <c r="BF976" s="39"/>
    </row>
    <row r="977" spans="1:58" ht="20.2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39"/>
      <c r="BC977" s="39"/>
      <c r="BD977" s="39"/>
      <c r="BE977" s="39"/>
      <c r="BF977" s="39"/>
    </row>
    <row r="978" spans="1:58" ht="20.2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39"/>
      <c r="BC978" s="39"/>
      <c r="BD978" s="39"/>
      <c r="BE978" s="39"/>
      <c r="BF978" s="39"/>
    </row>
    <row r="979" spans="1:58" ht="20.2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39"/>
      <c r="BC979" s="39"/>
      <c r="BD979" s="39"/>
      <c r="BE979" s="39"/>
      <c r="BF979" s="39"/>
    </row>
    <row r="980" spans="1:58" ht="20.2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39"/>
      <c r="BC980" s="39"/>
      <c r="BD980" s="39"/>
      <c r="BE980" s="39"/>
      <c r="BF980" s="39"/>
    </row>
    <row r="981" spans="1:58" ht="20.2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39"/>
      <c r="BC981" s="39"/>
      <c r="BD981" s="39"/>
      <c r="BE981" s="39"/>
      <c r="BF981" s="39"/>
    </row>
    <row r="982" spans="1:58" ht="20.2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39"/>
      <c r="BC982" s="39"/>
      <c r="BD982" s="39"/>
      <c r="BE982" s="39"/>
      <c r="BF982" s="39"/>
    </row>
    <row r="983" spans="1:58" ht="20.2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39"/>
      <c r="BC983" s="39"/>
      <c r="BD983" s="39"/>
      <c r="BE983" s="39"/>
      <c r="BF983" s="39"/>
    </row>
    <row r="984" spans="1:58" ht="20.2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39"/>
      <c r="BC984" s="39"/>
      <c r="BD984" s="39"/>
      <c r="BE984" s="39"/>
      <c r="BF984" s="39"/>
    </row>
    <row r="985" spans="1:58" ht="20.2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39"/>
      <c r="BC985" s="39"/>
      <c r="BD985" s="39"/>
      <c r="BE985" s="39"/>
      <c r="BF985" s="39"/>
    </row>
    <row r="986" spans="1:58" ht="20.2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39"/>
      <c r="BC986" s="39"/>
      <c r="BD986" s="39"/>
      <c r="BE986" s="39"/>
      <c r="BF986" s="39"/>
    </row>
    <row r="987" spans="1:58" ht="20.2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39"/>
      <c r="BC987" s="39"/>
      <c r="BD987" s="39"/>
      <c r="BE987" s="39"/>
      <c r="BF987" s="39"/>
    </row>
    <row r="988" spans="1:58" ht="20.2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39"/>
      <c r="BC988" s="39"/>
      <c r="BD988" s="39"/>
      <c r="BE988" s="39"/>
      <c r="BF988" s="39"/>
    </row>
    <row r="989" spans="1:58" ht="20.2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39"/>
      <c r="BC989" s="39"/>
      <c r="BD989" s="39"/>
      <c r="BE989" s="39"/>
      <c r="BF989" s="39"/>
    </row>
    <row r="990" spans="1:58" ht="20.2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39"/>
      <c r="BC990" s="39"/>
      <c r="BD990" s="39"/>
      <c r="BE990" s="39"/>
      <c r="BF990" s="39"/>
    </row>
    <row r="991" spans="1:58" ht="20.2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39"/>
      <c r="BC991" s="39"/>
      <c r="BD991" s="39"/>
      <c r="BE991" s="39"/>
      <c r="BF991" s="39"/>
    </row>
    <row r="992" spans="1:58" ht="20.2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39"/>
      <c r="BC992" s="39"/>
      <c r="BD992" s="39"/>
      <c r="BE992" s="39"/>
      <c r="BF992" s="39"/>
    </row>
    <row r="993" spans="1:58" ht="20.2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39"/>
      <c r="BC993" s="39"/>
      <c r="BD993" s="39"/>
      <c r="BE993" s="39"/>
      <c r="BF993" s="39"/>
    </row>
    <row r="994" spans="1:58" ht="20.2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39"/>
      <c r="BC994" s="39"/>
      <c r="BD994" s="39"/>
      <c r="BE994" s="39"/>
      <c r="BF994" s="39"/>
    </row>
    <row r="995" spans="1:58" ht="20.2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39"/>
      <c r="BC995" s="39"/>
      <c r="BD995" s="39"/>
      <c r="BE995" s="39"/>
      <c r="BF995" s="39"/>
    </row>
    <row r="996" spans="1:58" ht="20.2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39"/>
      <c r="BC996" s="39"/>
      <c r="BD996" s="39"/>
      <c r="BE996" s="39"/>
      <c r="BF996" s="39"/>
    </row>
    <row r="997" spans="1:58" ht="20.2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39"/>
      <c r="BC997" s="39"/>
      <c r="BD997" s="39"/>
      <c r="BE997" s="39"/>
      <c r="BF997" s="39"/>
    </row>
    <row r="998" spans="1:58" ht="20.2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39"/>
      <c r="BC998" s="39"/>
      <c r="BD998" s="39"/>
      <c r="BE998" s="39"/>
      <c r="BF998" s="39"/>
    </row>
    <row r="999" spans="1:58" ht="20.2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39"/>
      <c r="BC999" s="39"/>
      <c r="BD999" s="39"/>
      <c r="BE999" s="39"/>
      <c r="BF999" s="39"/>
    </row>
    <row r="1000" spans="1:58" ht="20.2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39"/>
      <c r="BC1000" s="39"/>
      <c r="BD1000" s="39"/>
      <c r="BE1000" s="39"/>
      <c r="BF1000" s="39"/>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type="Hiragana"/>
  <conditionalFormatting sqref="F36:M38">
    <cfRule type="expression" dxfId="5" priority="1">
      <formula>INDIRECT(ADDRESS(ROW(),COLUMN()))=TRUNC(INDIRECT(ADDRESS(ROW(),COLUMN())))</formula>
    </cfRule>
  </conditionalFormatting>
  <conditionalFormatting sqref="L40:M40">
    <cfRule type="expression" dxfId="4" priority="2">
      <formula>INDIRECT(ADDRESS(ROW(),COLUMN()))=TRUNC(INDIRECT(ADDRESS(ROW(),COLUMN())))</formula>
    </cfRule>
  </conditionalFormatting>
  <conditionalFormatting sqref="C45:D45">
    <cfRule type="expression" dxfId="3" priority="3">
      <formula>INDIRECT(ADDRESS(ROW(),COLUMN()))=TRUNC(INDIRECT(ADDRESS(ROW(),COLUMN())))</formula>
    </cfRule>
  </conditionalFormatting>
  <conditionalFormatting sqref="R45:U45">
    <cfRule type="expression" dxfId="2" priority="4">
      <formula>INDIRECT(ADDRESS(ROW(),COLUMN()))=TRUNC(INDIRECT(ADDRESS(ROW(),COLUMN())))</formula>
    </cfRule>
  </conditionalFormatting>
  <conditionalFormatting sqref="R50:U50">
    <cfRule type="expression" dxfId="1" priority="5">
      <formula>INDIRECT(ADDRESS(ROW(),COLUMN()))=TRUNC(INDIRECT(ADDRESS(ROW(),COLUMN())))</formula>
    </cfRule>
  </conditionalFormatting>
  <conditionalFormatting sqref="AU13:AX30">
    <cfRule type="expression" dxfId="0" priority="6">
      <formula>INDIRECT(ADDRESS(ROW(),COLUMN()))=TRUNC(INDIRECT(ADDRESS(ROW(),COLUMN())))</formula>
    </cfRule>
  </conditionalFormatting>
  <dataValidations count="8">
    <dataValidation type="list" allowBlank="1" showDropDown="0" showInputMessage="0" showErrorMessage="1" sqref="Y42">
      <formula1>"週,暦月"</formula1>
    </dataValidation>
    <dataValidation type="list" allowBlank="1" showDropDown="0" showInputMessage="0" showErrorMessage="1" sqref="F45">
      <formula1>"40,50"</formula1>
    </dataValidation>
    <dataValidation type="list" allowBlank="1" showDropDown="0" showInputMessage="0" showErrorMessage="0" sqref="G13:G30">
      <formula1>INDIRECT(C13)</formula1>
    </dataValidation>
    <dataValidation type="list" allowBlank="1" showDropDown="0" showInputMessage="0" showErrorMessage="0" sqref="C13:C30">
      <formula1>職種</formula1>
    </dataValidation>
    <dataValidation type="list" allowBlank="1" showDropDown="0" showInputMessage="0" showErrorMessage="0" sqref="E13:E30">
      <formula1>"A,B,C,D"</formula1>
    </dataValidation>
    <dataValidation type="decimal" allowBlank="1" showDropDown="0" showInputMessage="1" showErrorMessage="1" prompt="入力可能範囲　32～40" sqref="AV5">
      <formula1>32</formula1>
      <formula2>40</formula2>
    </dataValidation>
    <dataValidation type="list" allowBlank="1" showDropDown="0" showInputMessage="0" showErrorMessage="1" sqref="AZ3">
      <formula1>"４週,暦月"</formula1>
    </dataValidation>
    <dataValidation type="list" allowBlank="1" showDropDown="0" showInputMessage="0" showErrorMessage="1" sqref="AZ4">
      <formula1>"予定,実績,予定・実績"</formula1>
    </dataValidation>
  </dataValidations>
  <printOptions horizontalCentered="1"/>
  <pageMargins left="0.23622047244094491" right="0.23622047244094491" top="0.23622047244094488" bottom="0.27559055118110237" header="0" footer="0"/>
  <pageSetup paperSize="9" scale="41"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0" showErrorMessage="0">
          <x14:formula1>
            <xm:f>'プルダウン・リスト'!$C$4:$C$8</xm:f>
          </x14:formula1>
          <xm:sqref>AM1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70" zoomScaleSheetLayoutView="70" workbookViewId="0">
      <selection activeCell="J6" sqref="J6"/>
    </sheetView>
  </sheetViews>
  <sheetFormatPr defaultColWidth="14.4296875" defaultRowHeight="15" customHeight="1"/>
  <cols>
    <col min="1" max="2" width="9" customWidth="1"/>
    <col min="3" max="3" width="44.2890625" customWidth="1"/>
    <col min="4" max="25" width="9" customWidth="1"/>
    <col min="26" max="26" width="8.70703125" customWidth="1"/>
  </cols>
  <sheetData>
    <row r="1" spans="1:26" ht="13.5" customHeight="1">
      <c r="A1" s="188" t="s">
        <v>2</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20.25" customHeight="1">
      <c r="A2" s="189" t="s">
        <v>147</v>
      </c>
      <c r="B2" s="189"/>
      <c r="C2" s="190"/>
      <c r="D2" s="194"/>
      <c r="E2" s="194"/>
      <c r="F2" s="194"/>
      <c r="G2" s="194"/>
      <c r="H2" s="194"/>
      <c r="I2" s="194"/>
      <c r="J2" s="194"/>
      <c r="K2" s="194"/>
      <c r="L2" s="194"/>
      <c r="M2" s="194"/>
      <c r="N2" s="194"/>
      <c r="O2" s="194"/>
      <c r="P2" s="194"/>
      <c r="Q2" s="194"/>
      <c r="R2" s="194"/>
      <c r="S2" s="194"/>
      <c r="T2" s="194"/>
      <c r="U2" s="194"/>
      <c r="V2" s="194"/>
      <c r="W2" s="194"/>
      <c r="X2" s="194"/>
      <c r="Y2" s="194"/>
      <c r="Z2" s="194"/>
    </row>
    <row r="3" spans="1:26" ht="20.25" customHeight="1">
      <c r="A3" s="190"/>
      <c r="B3" s="190"/>
      <c r="C3" s="190"/>
      <c r="D3" s="194"/>
      <c r="E3" s="194"/>
      <c r="F3" s="194"/>
      <c r="G3" s="194"/>
      <c r="H3" s="194"/>
      <c r="I3" s="194"/>
      <c r="J3" s="194"/>
      <c r="K3" s="194"/>
      <c r="L3" s="194"/>
      <c r="M3" s="194"/>
      <c r="N3" s="194"/>
      <c r="O3" s="194"/>
      <c r="P3" s="194"/>
      <c r="Q3" s="194"/>
      <c r="R3" s="194"/>
      <c r="S3" s="194"/>
      <c r="T3" s="194"/>
      <c r="U3" s="194"/>
      <c r="V3" s="194"/>
      <c r="W3" s="194"/>
      <c r="X3" s="194"/>
      <c r="Y3" s="194"/>
      <c r="Z3" s="194"/>
    </row>
    <row r="4" spans="1:26" ht="20.25" customHeight="1">
      <c r="A4" s="191"/>
      <c r="B4" s="190" t="s">
        <v>172</v>
      </c>
      <c r="C4" s="190"/>
      <c r="D4" s="194"/>
      <c r="F4" s="194" t="s">
        <v>184</v>
      </c>
      <c r="G4" s="205"/>
      <c r="H4" s="205"/>
      <c r="I4" s="205"/>
      <c r="J4" s="205"/>
      <c r="K4" s="194"/>
      <c r="L4" s="194"/>
      <c r="M4" s="194"/>
      <c r="N4" s="194"/>
      <c r="O4" s="194"/>
      <c r="P4" s="194"/>
      <c r="Q4" s="194"/>
      <c r="R4" s="194"/>
      <c r="S4" s="194"/>
      <c r="T4" s="194"/>
      <c r="U4" s="194"/>
      <c r="V4" s="194"/>
      <c r="W4" s="194"/>
      <c r="X4" s="194"/>
      <c r="Y4" s="194"/>
      <c r="Z4" s="194"/>
    </row>
    <row r="5" spans="1:26" ht="20.25" customHeight="1">
      <c r="A5" s="192"/>
      <c r="B5" s="190" t="s">
        <v>177</v>
      </c>
      <c r="C5" s="190"/>
      <c r="D5" s="194"/>
      <c r="E5" s="205"/>
      <c r="F5" s="205"/>
      <c r="G5" s="205"/>
      <c r="H5" s="205"/>
      <c r="I5" s="205"/>
      <c r="J5" s="205"/>
      <c r="K5" s="194"/>
      <c r="L5" s="194"/>
      <c r="M5" s="194"/>
      <c r="N5" s="194"/>
      <c r="O5" s="194"/>
      <c r="P5" s="194"/>
      <c r="Q5" s="194"/>
      <c r="R5" s="194"/>
      <c r="S5" s="194"/>
      <c r="T5" s="194"/>
      <c r="U5" s="194"/>
      <c r="V5" s="194"/>
      <c r="W5" s="194"/>
      <c r="X5" s="194"/>
      <c r="Y5" s="194"/>
      <c r="Z5" s="194"/>
    </row>
    <row r="6" spans="1:26" ht="20.25" customHeight="1">
      <c r="A6" s="193"/>
      <c r="B6" s="190"/>
      <c r="C6" s="190"/>
      <c r="D6" s="194"/>
      <c r="E6" s="194"/>
      <c r="F6" s="194"/>
      <c r="G6" s="194"/>
      <c r="H6" s="194"/>
      <c r="I6" s="194"/>
      <c r="J6" s="194"/>
      <c r="K6" s="194"/>
      <c r="L6" s="194"/>
      <c r="M6" s="194"/>
      <c r="N6" s="194"/>
      <c r="O6" s="194"/>
      <c r="P6" s="194"/>
      <c r="Q6" s="194"/>
      <c r="R6" s="194"/>
      <c r="S6" s="194"/>
      <c r="T6" s="194"/>
      <c r="U6" s="194"/>
      <c r="V6" s="194"/>
      <c r="W6" s="194"/>
      <c r="X6" s="194"/>
      <c r="Y6" s="194"/>
      <c r="Z6" s="194"/>
    </row>
    <row r="7" spans="1:26" ht="20.25" customHeight="1">
      <c r="A7" s="193"/>
      <c r="B7" s="190"/>
      <c r="C7" s="190"/>
      <c r="D7" s="194"/>
      <c r="E7" s="194"/>
      <c r="F7" s="194"/>
      <c r="G7" s="194"/>
      <c r="H7" s="194"/>
      <c r="I7" s="194"/>
      <c r="J7" s="194"/>
      <c r="K7" s="194"/>
      <c r="L7" s="194"/>
      <c r="M7" s="194"/>
      <c r="N7" s="194"/>
      <c r="O7" s="194"/>
      <c r="P7" s="194"/>
      <c r="Q7" s="194"/>
      <c r="R7" s="194"/>
      <c r="S7" s="194"/>
      <c r="T7" s="194"/>
      <c r="U7" s="194"/>
      <c r="V7" s="194"/>
      <c r="W7" s="194"/>
      <c r="X7" s="194"/>
      <c r="Y7" s="194"/>
      <c r="Z7" s="194"/>
    </row>
    <row r="8" spans="1:26" ht="20.25" customHeight="1">
      <c r="A8" s="190" t="s">
        <v>148</v>
      </c>
      <c r="B8" s="190"/>
      <c r="C8" s="190"/>
      <c r="D8" s="194"/>
      <c r="E8" s="194"/>
      <c r="F8" s="194"/>
      <c r="G8" s="194"/>
      <c r="H8" s="194"/>
      <c r="I8" s="194"/>
      <c r="J8" s="194"/>
      <c r="K8" s="194"/>
      <c r="L8" s="194"/>
      <c r="M8" s="194"/>
      <c r="N8" s="194"/>
      <c r="O8" s="194"/>
      <c r="P8" s="194"/>
      <c r="Q8" s="194"/>
      <c r="R8" s="194"/>
      <c r="S8" s="194"/>
      <c r="T8" s="194"/>
      <c r="U8" s="194"/>
      <c r="V8" s="194"/>
      <c r="W8" s="194"/>
      <c r="X8" s="194"/>
      <c r="Y8" s="194"/>
      <c r="Z8" s="194"/>
    </row>
    <row r="9" spans="1:26" ht="20.25" customHeight="1">
      <c r="A9" s="193"/>
      <c r="B9" s="190"/>
      <c r="C9" s="190"/>
      <c r="D9" s="194"/>
      <c r="E9" s="194"/>
      <c r="F9" s="194"/>
      <c r="G9" s="194"/>
      <c r="H9" s="194"/>
      <c r="I9" s="194"/>
      <c r="J9" s="194"/>
      <c r="K9" s="194"/>
      <c r="L9" s="194"/>
      <c r="M9" s="194"/>
      <c r="N9" s="194"/>
      <c r="O9" s="194"/>
      <c r="P9" s="194"/>
      <c r="Q9" s="194"/>
      <c r="R9" s="194"/>
      <c r="S9" s="194"/>
      <c r="T9" s="194"/>
      <c r="U9" s="194"/>
      <c r="V9" s="194"/>
      <c r="W9" s="194"/>
      <c r="X9" s="194"/>
      <c r="Y9" s="194"/>
      <c r="Z9" s="194"/>
    </row>
    <row r="10" spans="1:26" ht="20.25" customHeight="1">
      <c r="A10" s="190" t="s">
        <v>149</v>
      </c>
      <c r="B10" s="190"/>
      <c r="C10" s="190"/>
      <c r="D10" s="194"/>
      <c r="E10" s="194"/>
      <c r="F10" s="194"/>
      <c r="G10" s="194"/>
      <c r="H10" s="194"/>
      <c r="I10" s="194"/>
      <c r="J10" s="194"/>
      <c r="K10" s="194"/>
      <c r="L10" s="194"/>
      <c r="M10" s="194"/>
      <c r="N10" s="194"/>
      <c r="O10" s="194"/>
      <c r="P10" s="194"/>
      <c r="Q10" s="194"/>
      <c r="R10" s="194"/>
      <c r="S10" s="194"/>
      <c r="T10" s="194"/>
      <c r="U10" s="194"/>
      <c r="V10" s="194"/>
      <c r="W10" s="194"/>
      <c r="X10" s="194"/>
      <c r="Y10" s="194"/>
      <c r="Z10" s="194"/>
    </row>
    <row r="11" spans="1:26" ht="20.25" customHeight="1">
      <c r="A11" s="190"/>
      <c r="B11" s="190"/>
      <c r="C11" s="190"/>
      <c r="D11" s="194"/>
      <c r="E11" s="194"/>
      <c r="F11" s="194"/>
      <c r="G11" s="194"/>
      <c r="H11" s="194"/>
      <c r="I11" s="194"/>
      <c r="J11" s="194"/>
      <c r="K11" s="194"/>
      <c r="L11" s="194"/>
      <c r="M11" s="194"/>
      <c r="N11" s="194"/>
      <c r="O11" s="194"/>
      <c r="P11" s="194"/>
      <c r="Q11" s="194"/>
      <c r="R11" s="194"/>
      <c r="S11" s="194"/>
      <c r="T11" s="194"/>
      <c r="U11" s="194"/>
      <c r="V11" s="194"/>
      <c r="W11" s="194"/>
      <c r="X11" s="194"/>
      <c r="Y11" s="194"/>
      <c r="Z11" s="194"/>
    </row>
    <row r="12" spans="1:26" ht="20.25" customHeight="1">
      <c r="A12" s="190" t="s">
        <v>150</v>
      </c>
      <c r="B12" s="190"/>
      <c r="C12" s="190"/>
      <c r="D12" s="194"/>
      <c r="E12" s="194"/>
      <c r="F12" s="194"/>
      <c r="G12" s="194"/>
      <c r="H12" s="194"/>
      <c r="I12" s="194"/>
      <c r="J12" s="194"/>
      <c r="K12" s="194"/>
      <c r="L12" s="194"/>
      <c r="M12" s="194"/>
      <c r="N12" s="194"/>
      <c r="O12" s="194"/>
      <c r="P12" s="194"/>
      <c r="Q12" s="194"/>
      <c r="R12" s="194"/>
      <c r="S12" s="194"/>
      <c r="T12" s="194"/>
      <c r="U12" s="194"/>
      <c r="V12" s="194"/>
      <c r="W12" s="194"/>
      <c r="X12" s="194"/>
      <c r="Y12" s="194"/>
      <c r="Z12" s="194"/>
    </row>
    <row r="13" spans="1:26" ht="20.25" customHeight="1">
      <c r="A13" s="190"/>
      <c r="B13" s="190"/>
      <c r="C13" s="190"/>
      <c r="D13" s="194"/>
      <c r="E13" s="194"/>
      <c r="F13" s="194"/>
      <c r="G13" s="194"/>
      <c r="H13" s="194"/>
      <c r="I13" s="194"/>
      <c r="J13" s="194"/>
      <c r="K13" s="194"/>
      <c r="L13" s="194"/>
      <c r="M13" s="194"/>
      <c r="N13" s="194"/>
      <c r="O13" s="194"/>
      <c r="P13" s="194"/>
      <c r="Q13" s="194"/>
      <c r="R13" s="194"/>
      <c r="S13" s="194"/>
      <c r="T13" s="194"/>
      <c r="U13" s="194"/>
      <c r="V13" s="194"/>
      <c r="W13" s="194"/>
      <c r="X13" s="194"/>
      <c r="Y13" s="194"/>
      <c r="Z13" s="194"/>
    </row>
    <row r="14" spans="1:26" ht="20.25" customHeight="1">
      <c r="A14" s="190" t="s">
        <v>51</v>
      </c>
      <c r="B14" s="190"/>
      <c r="C14" s="190"/>
      <c r="D14" s="194"/>
      <c r="E14" s="194"/>
      <c r="F14" s="194"/>
      <c r="G14" s="194"/>
      <c r="H14" s="194"/>
      <c r="I14" s="194"/>
      <c r="J14" s="194"/>
      <c r="K14" s="194"/>
      <c r="L14" s="194"/>
      <c r="M14" s="194"/>
      <c r="N14" s="194"/>
      <c r="O14" s="194"/>
      <c r="P14" s="194"/>
      <c r="Q14" s="194"/>
      <c r="R14" s="194"/>
      <c r="S14" s="194"/>
      <c r="T14" s="194"/>
      <c r="U14" s="194"/>
      <c r="V14" s="194"/>
      <c r="W14" s="194"/>
      <c r="X14" s="194"/>
      <c r="Y14" s="194"/>
      <c r="Z14" s="194"/>
    </row>
    <row r="15" spans="1:26" ht="20.25" customHeight="1">
      <c r="A15" s="190"/>
      <c r="B15" s="190"/>
      <c r="C15" s="190"/>
      <c r="D15" s="194"/>
      <c r="E15" s="194"/>
      <c r="F15" s="194"/>
      <c r="G15" s="194"/>
      <c r="H15" s="194"/>
      <c r="I15" s="194"/>
      <c r="J15" s="194"/>
      <c r="K15" s="194"/>
      <c r="L15" s="194"/>
      <c r="M15" s="194"/>
      <c r="N15" s="194"/>
      <c r="O15" s="194"/>
      <c r="P15" s="194"/>
      <c r="Q15" s="194"/>
      <c r="R15" s="194"/>
      <c r="S15" s="194"/>
      <c r="T15" s="194"/>
      <c r="U15" s="194"/>
      <c r="V15" s="194"/>
      <c r="W15" s="194"/>
      <c r="X15" s="194"/>
      <c r="Y15" s="194"/>
      <c r="Z15" s="194"/>
    </row>
    <row r="16" spans="1:26" ht="20.25" customHeight="1">
      <c r="A16" s="190" t="s">
        <v>11</v>
      </c>
      <c r="B16" s="190"/>
      <c r="C16" s="190"/>
      <c r="D16" s="194"/>
      <c r="E16" s="194"/>
      <c r="F16" s="194"/>
      <c r="G16" s="194"/>
      <c r="H16" s="194"/>
      <c r="I16" s="194"/>
      <c r="J16" s="194"/>
      <c r="K16" s="194"/>
      <c r="L16" s="194"/>
      <c r="M16" s="194"/>
      <c r="N16" s="194"/>
      <c r="O16" s="194"/>
      <c r="P16" s="194"/>
      <c r="Q16" s="194"/>
      <c r="R16" s="194"/>
      <c r="S16" s="194"/>
      <c r="T16" s="194"/>
      <c r="U16" s="194"/>
      <c r="V16" s="194"/>
      <c r="W16" s="194"/>
      <c r="X16" s="194"/>
      <c r="Y16" s="194"/>
      <c r="Z16" s="194"/>
    </row>
    <row r="17" spans="1:26" ht="20.25" customHeight="1">
      <c r="A17" s="190" t="s">
        <v>153</v>
      </c>
      <c r="B17" s="190"/>
      <c r="C17" s="190"/>
      <c r="D17" s="194"/>
      <c r="E17" s="194"/>
      <c r="F17" s="194"/>
      <c r="G17" s="194"/>
      <c r="H17" s="194"/>
      <c r="I17" s="194"/>
      <c r="J17" s="194"/>
      <c r="K17" s="194"/>
      <c r="L17" s="194"/>
      <c r="M17" s="194"/>
      <c r="N17" s="194"/>
      <c r="O17" s="194"/>
      <c r="P17" s="194"/>
      <c r="Q17" s="194"/>
      <c r="R17" s="194"/>
      <c r="S17" s="194"/>
      <c r="T17" s="194"/>
      <c r="U17" s="194"/>
      <c r="V17" s="194"/>
      <c r="W17" s="194"/>
      <c r="X17" s="194"/>
      <c r="Y17" s="194"/>
      <c r="Z17" s="194"/>
    </row>
    <row r="18" spans="1:26" ht="20.25" customHeight="1">
      <c r="A18" s="190"/>
      <c r="B18" s="190"/>
      <c r="C18" s="190"/>
      <c r="D18" s="194"/>
      <c r="E18" s="194"/>
      <c r="F18" s="194"/>
      <c r="G18" s="194"/>
      <c r="H18" s="194"/>
      <c r="I18" s="194"/>
      <c r="J18" s="194"/>
      <c r="K18" s="194"/>
      <c r="L18" s="194"/>
      <c r="M18" s="194"/>
      <c r="N18" s="194"/>
      <c r="O18" s="194"/>
      <c r="P18" s="194"/>
      <c r="Q18" s="194"/>
      <c r="R18" s="194"/>
      <c r="S18" s="194"/>
      <c r="T18" s="194"/>
      <c r="U18" s="194"/>
      <c r="V18" s="194"/>
      <c r="W18" s="194"/>
      <c r="X18" s="194"/>
      <c r="Y18" s="194"/>
      <c r="Z18" s="194"/>
    </row>
    <row r="19" spans="1:26" ht="20.25" customHeight="1">
      <c r="A19" s="190"/>
      <c r="B19" s="199" t="s">
        <v>61</v>
      </c>
      <c r="C19" s="199" t="s">
        <v>180</v>
      </c>
      <c r="D19" s="194"/>
      <c r="E19" s="194"/>
      <c r="F19" s="194"/>
      <c r="G19" s="194"/>
      <c r="H19" s="194"/>
      <c r="I19" s="194"/>
      <c r="J19" s="194"/>
      <c r="K19" s="194"/>
      <c r="L19" s="194"/>
      <c r="M19" s="194"/>
      <c r="N19" s="194"/>
      <c r="O19" s="194"/>
      <c r="P19" s="194"/>
      <c r="Q19" s="194"/>
      <c r="R19" s="194"/>
      <c r="S19" s="194"/>
      <c r="T19" s="194"/>
      <c r="U19" s="194"/>
      <c r="V19" s="194"/>
      <c r="W19" s="194"/>
      <c r="X19" s="194"/>
      <c r="Y19" s="194"/>
      <c r="Z19" s="194"/>
    </row>
    <row r="20" spans="1:26" ht="20.25" customHeight="1">
      <c r="A20" s="190"/>
      <c r="B20" s="199">
        <v>1</v>
      </c>
      <c r="C20" s="201" t="s">
        <v>181</v>
      </c>
      <c r="D20" s="194"/>
      <c r="E20" s="194"/>
      <c r="F20" s="194"/>
      <c r="G20" s="194"/>
      <c r="H20" s="194"/>
      <c r="I20" s="194"/>
      <c r="J20" s="194"/>
      <c r="K20" s="194"/>
      <c r="L20" s="194"/>
      <c r="M20" s="194"/>
      <c r="N20" s="194"/>
      <c r="O20" s="194"/>
      <c r="P20" s="194"/>
      <c r="Q20" s="194"/>
      <c r="R20" s="194"/>
      <c r="S20" s="194"/>
      <c r="T20" s="194"/>
      <c r="U20" s="194"/>
      <c r="V20" s="194"/>
      <c r="W20" s="194"/>
      <c r="X20" s="194"/>
      <c r="Y20" s="194"/>
      <c r="Z20" s="194"/>
    </row>
    <row r="21" spans="1:26" ht="20.25" customHeight="1">
      <c r="A21" s="190"/>
      <c r="B21" s="199">
        <v>2</v>
      </c>
      <c r="C21" s="201" t="s">
        <v>86</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row>
    <row r="22" spans="1:26" ht="20.25" customHeight="1">
      <c r="A22" s="190"/>
      <c r="B22" s="199">
        <v>3</v>
      </c>
      <c r="C22" s="201" t="s">
        <v>182</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row>
    <row r="23" spans="1:26" ht="20.25" customHeight="1">
      <c r="A23" s="190"/>
      <c r="B23" s="190"/>
      <c r="C23" s="190"/>
      <c r="D23" s="194"/>
      <c r="E23" s="194"/>
      <c r="F23" s="194"/>
      <c r="G23" s="194"/>
      <c r="H23" s="194"/>
      <c r="I23" s="194"/>
      <c r="J23" s="194"/>
      <c r="K23" s="194"/>
      <c r="L23" s="194"/>
      <c r="M23" s="194"/>
      <c r="N23" s="194"/>
      <c r="O23" s="194"/>
      <c r="P23" s="194"/>
      <c r="Q23" s="194"/>
      <c r="R23" s="194"/>
      <c r="S23" s="194"/>
      <c r="T23" s="194"/>
      <c r="U23" s="194"/>
      <c r="V23" s="194"/>
      <c r="W23" s="194"/>
      <c r="X23" s="194"/>
      <c r="Y23" s="194"/>
      <c r="Z23" s="194"/>
    </row>
    <row r="24" spans="1:26" ht="20.25" customHeight="1">
      <c r="A24" s="190"/>
      <c r="B24" s="190" t="s">
        <v>178</v>
      </c>
      <c r="C24" s="190"/>
      <c r="D24" s="194"/>
      <c r="E24" s="194"/>
      <c r="F24" s="194"/>
      <c r="G24" s="194"/>
      <c r="H24" s="194"/>
      <c r="I24" s="194"/>
      <c r="J24" s="194"/>
      <c r="K24" s="194"/>
      <c r="L24" s="194"/>
      <c r="M24" s="194"/>
      <c r="N24" s="194"/>
      <c r="O24" s="194"/>
      <c r="P24" s="194"/>
      <c r="Q24" s="194"/>
      <c r="R24" s="194"/>
      <c r="S24" s="194"/>
      <c r="T24" s="194"/>
      <c r="U24" s="194"/>
      <c r="V24" s="194"/>
      <c r="W24" s="194"/>
      <c r="X24" s="194"/>
      <c r="Y24" s="194"/>
      <c r="Z24" s="194"/>
    </row>
    <row r="25" spans="1:26" ht="20.25" customHeight="1">
      <c r="A25" s="190"/>
      <c r="B25" s="190"/>
      <c r="C25" s="190"/>
      <c r="D25" s="194"/>
      <c r="E25" s="194"/>
      <c r="F25" s="194"/>
      <c r="G25" s="194"/>
      <c r="H25" s="194"/>
      <c r="I25" s="194"/>
      <c r="J25" s="194"/>
      <c r="K25" s="194"/>
      <c r="L25" s="194"/>
      <c r="M25" s="194"/>
      <c r="N25" s="194"/>
      <c r="O25" s="194"/>
      <c r="P25" s="194"/>
      <c r="Q25" s="194"/>
      <c r="R25" s="194"/>
      <c r="S25" s="194"/>
      <c r="T25" s="194"/>
      <c r="U25" s="194"/>
      <c r="V25" s="194"/>
      <c r="W25" s="194"/>
      <c r="X25" s="194"/>
      <c r="Y25" s="194"/>
      <c r="Z25" s="194"/>
    </row>
    <row r="26" spans="1:26" ht="20.25" customHeight="1">
      <c r="A26" s="190" t="s">
        <v>155</v>
      </c>
      <c r="B26" s="190"/>
      <c r="C26" s="190"/>
      <c r="D26" s="194"/>
      <c r="E26" s="194"/>
      <c r="F26" s="194"/>
      <c r="G26" s="194"/>
      <c r="H26" s="194"/>
      <c r="I26" s="194"/>
      <c r="J26" s="194"/>
      <c r="K26" s="194"/>
      <c r="L26" s="194"/>
      <c r="M26" s="194"/>
      <c r="N26" s="194"/>
      <c r="O26" s="194"/>
      <c r="P26" s="194"/>
      <c r="Q26" s="194"/>
      <c r="R26" s="194"/>
      <c r="S26" s="194"/>
      <c r="T26" s="194"/>
      <c r="U26" s="194"/>
      <c r="V26" s="194"/>
      <c r="W26" s="194"/>
      <c r="X26" s="194"/>
      <c r="Y26" s="194"/>
      <c r="Z26" s="194"/>
    </row>
    <row r="27" spans="1:26" ht="20.25" customHeight="1">
      <c r="A27" s="190" t="s">
        <v>156</v>
      </c>
      <c r="B27" s="190"/>
      <c r="C27" s="190"/>
      <c r="D27" s="194"/>
      <c r="E27" s="194"/>
      <c r="F27" s="194"/>
      <c r="G27" s="194"/>
      <c r="H27" s="194"/>
      <c r="I27" s="194"/>
      <c r="J27" s="194"/>
      <c r="K27" s="194"/>
      <c r="L27" s="194"/>
      <c r="M27" s="194"/>
      <c r="N27" s="194"/>
      <c r="O27" s="194"/>
      <c r="P27" s="194"/>
      <c r="Q27" s="194"/>
      <c r="R27" s="194"/>
      <c r="S27" s="194"/>
      <c r="T27" s="194"/>
      <c r="U27" s="194"/>
      <c r="V27" s="194"/>
      <c r="W27" s="194"/>
      <c r="X27" s="194"/>
      <c r="Y27" s="194"/>
      <c r="Z27" s="194"/>
    </row>
    <row r="28" spans="1:26" ht="20.25" customHeight="1">
      <c r="A28" s="190"/>
      <c r="B28" s="190"/>
      <c r="C28" s="190"/>
      <c r="D28" s="194"/>
      <c r="E28" s="194"/>
      <c r="F28" s="194"/>
      <c r="G28" s="194"/>
      <c r="H28" s="194"/>
      <c r="I28" s="194"/>
      <c r="J28" s="194"/>
      <c r="K28" s="194"/>
      <c r="L28" s="194"/>
      <c r="M28" s="194"/>
      <c r="N28" s="194"/>
      <c r="O28" s="194"/>
      <c r="P28" s="194"/>
      <c r="Q28" s="194"/>
      <c r="R28" s="194"/>
      <c r="S28" s="194"/>
      <c r="T28" s="194"/>
      <c r="U28" s="194"/>
      <c r="V28" s="194"/>
      <c r="W28" s="194"/>
      <c r="X28" s="194"/>
      <c r="Y28" s="194"/>
      <c r="Z28" s="194"/>
    </row>
    <row r="29" spans="1:26" ht="20.25" customHeight="1">
      <c r="A29" s="190"/>
      <c r="B29" s="199" t="s">
        <v>119</v>
      </c>
      <c r="C29" s="199" t="s">
        <v>125</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row>
    <row r="30" spans="1:26" ht="20.25" customHeight="1">
      <c r="A30" s="190"/>
      <c r="B30" s="199" t="s">
        <v>91</v>
      </c>
      <c r="C30" s="201" t="s">
        <v>127</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row>
    <row r="31" spans="1:26" ht="20.25" customHeight="1">
      <c r="A31" s="190"/>
      <c r="B31" s="199" t="s">
        <v>92</v>
      </c>
      <c r="C31" s="201" t="s">
        <v>128</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row>
    <row r="32" spans="1:26" ht="20.25" customHeight="1">
      <c r="A32" s="190"/>
      <c r="B32" s="199" t="s">
        <v>30</v>
      </c>
      <c r="C32" s="201" t="s">
        <v>129</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row>
    <row r="33" spans="1:26" ht="20.25" customHeight="1">
      <c r="A33" s="190"/>
      <c r="B33" s="199" t="s">
        <v>93</v>
      </c>
      <c r="C33" s="201" t="s">
        <v>130</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row>
    <row r="34" spans="1:26" ht="20.25" customHeight="1">
      <c r="A34" s="190"/>
      <c r="B34" s="190"/>
      <c r="C34" s="190"/>
      <c r="D34" s="194"/>
      <c r="E34" s="194"/>
      <c r="F34" s="194"/>
      <c r="G34" s="194"/>
      <c r="H34" s="194"/>
      <c r="I34" s="194"/>
      <c r="J34" s="194"/>
      <c r="K34" s="194"/>
      <c r="L34" s="194"/>
      <c r="M34" s="194"/>
      <c r="N34" s="194"/>
      <c r="O34" s="194"/>
      <c r="P34" s="194"/>
      <c r="Q34" s="194"/>
      <c r="R34" s="194"/>
      <c r="S34" s="194"/>
      <c r="T34" s="194"/>
      <c r="U34" s="194"/>
      <c r="V34" s="194"/>
      <c r="W34" s="194"/>
      <c r="X34" s="194"/>
      <c r="Y34" s="194"/>
      <c r="Z34" s="194"/>
    </row>
    <row r="35" spans="1:26" ht="20.25" customHeight="1">
      <c r="A35" s="190"/>
      <c r="B35" s="200" t="s">
        <v>60</v>
      </c>
      <c r="C35" s="190"/>
      <c r="D35" s="194"/>
      <c r="E35" s="194"/>
      <c r="F35" s="194"/>
      <c r="G35" s="194"/>
      <c r="H35" s="194"/>
      <c r="I35" s="194"/>
      <c r="J35" s="194"/>
      <c r="K35" s="194"/>
      <c r="L35" s="194"/>
      <c r="M35" s="194"/>
      <c r="N35" s="194"/>
      <c r="O35" s="194"/>
      <c r="P35" s="194"/>
      <c r="Q35" s="194"/>
      <c r="R35" s="194"/>
      <c r="S35" s="194"/>
      <c r="T35" s="194"/>
      <c r="U35" s="194"/>
      <c r="V35" s="194"/>
      <c r="W35" s="194"/>
      <c r="X35" s="194"/>
      <c r="Y35" s="194"/>
      <c r="Z35" s="194"/>
    </row>
    <row r="36" spans="1:26" ht="20.25" customHeight="1">
      <c r="A36" s="194"/>
      <c r="B36" s="190" t="s">
        <v>163</v>
      </c>
      <c r="C36" s="194"/>
      <c r="D36" s="194"/>
      <c r="E36" s="200"/>
      <c r="F36" s="204"/>
      <c r="G36" s="204"/>
      <c r="H36" s="204"/>
      <c r="I36" s="204"/>
      <c r="J36" s="204"/>
      <c r="K36" s="204"/>
      <c r="L36" s="204"/>
      <c r="M36" s="204"/>
      <c r="N36" s="204"/>
      <c r="O36" s="204"/>
      <c r="P36" s="204"/>
      <c r="Q36" s="204"/>
      <c r="R36" s="204"/>
      <c r="S36" s="204"/>
      <c r="T36" s="204"/>
      <c r="U36" s="204"/>
      <c r="V36" s="204"/>
      <c r="W36" s="204"/>
      <c r="X36" s="204"/>
      <c r="Y36" s="204"/>
      <c r="Z36" s="204"/>
    </row>
    <row r="37" spans="1:26" ht="20.25" customHeight="1">
      <c r="A37" s="194"/>
      <c r="B37" s="190" t="s">
        <v>169</v>
      </c>
      <c r="C37" s="194"/>
      <c r="D37" s="194"/>
      <c r="E37" s="190"/>
      <c r="F37" s="204"/>
      <c r="G37" s="204"/>
      <c r="H37" s="204"/>
      <c r="I37" s="204"/>
      <c r="J37" s="204"/>
      <c r="K37" s="204"/>
      <c r="L37" s="204"/>
      <c r="M37" s="204"/>
      <c r="N37" s="204"/>
      <c r="O37" s="204"/>
      <c r="P37" s="204"/>
      <c r="Q37" s="204"/>
      <c r="R37" s="204"/>
      <c r="S37" s="204"/>
      <c r="T37" s="204"/>
      <c r="U37" s="204"/>
      <c r="V37" s="204"/>
      <c r="W37" s="204"/>
      <c r="X37" s="204"/>
      <c r="Y37" s="204"/>
      <c r="Z37" s="204"/>
    </row>
    <row r="38" spans="1:26" ht="20.25" customHeight="1">
      <c r="A38" s="194"/>
      <c r="B38" s="194"/>
      <c r="C38" s="194"/>
      <c r="D38" s="194"/>
      <c r="E38" s="190"/>
      <c r="F38" s="194"/>
      <c r="G38" s="194"/>
      <c r="H38" s="194"/>
      <c r="I38" s="194"/>
      <c r="J38" s="194"/>
      <c r="K38" s="194"/>
      <c r="L38" s="194"/>
      <c r="M38" s="194"/>
      <c r="N38" s="194"/>
      <c r="O38" s="194"/>
      <c r="P38" s="194"/>
      <c r="Q38" s="194"/>
      <c r="R38" s="194"/>
      <c r="S38" s="194"/>
      <c r="T38" s="194"/>
      <c r="U38" s="194"/>
      <c r="V38" s="194"/>
      <c r="W38" s="194"/>
      <c r="X38" s="194"/>
      <c r="Y38" s="194"/>
      <c r="Z38" s="194"/>
    </row>
    <row r="39" spans="1:26" ht="20.25" customHeight="1">
      <c r="A39" s="190"/>
      <c r="B39" s="190"/>
      <c r="C39" s="190"/>
      <c r="D39" s="200"/>
      <c r="E39" s="206"/>
      <c r="F39" s="206"/>
      <c r="G39" s="206"/>
      <c r="H39" s="194"/>
      <c r="I39" s="194"/>
      <c r="J39" s="206"/>
      <c r="K39" s="206"/>
      <c r="L39" s="206"/>
      <c r="M39" s="194"/>
      <c r="N39" s="194"/>
      <c r="O39" s="194"/>
      <c r="P39" s="194"/>
      <c r="Q39" s="194"/>
      <c r="R39" s="206"/>
      <c r="S39" s="206"/>
      <c r="T39" s="206"/>
      <c r="U39" s="194"/>
      <c r="V39" s="194"/>
      <c r="W39" s="206"/>
      <c r="X39" s="206"/>
      <c r="Y39" s="206"/>
      <c r="Z39" s="194"/>
    </row>
    <row r="40" spans="1:26" ht="20.25" customHeight="1">
      <c r="A40" s="190" t="s">
        <v>19</v>
      </c>
      <c r="B40" s="190"/>
      <c r="C40" s="190"/>
      <c r="D40" s="194"/>
      <c r="E40" s="194"/>
      <c r="F40" s="194"/>
      <c r="G40" s="194"/>
      <c r="H40" s="194"/>
      <c r="I40" s="194"/>
      <c r="J40" s="194"/>
      <c r="K40" s="194"/>
      <c r="L40" s="194"/>
      <c r="M40" s="194"/>
      <c r="N40" s="194"/>
      <c r="O40" s="194"/>
      <c r="P40" s="194"/>
      <c r="Q40" s="194"/>
      <c r="R40" s="194"/>
      <c r="S40" s="194"/>
      <c r="T40" s="194"/>
      <c r="U40" s="194"/>
      <c r="V40" s="194"/>
      <c r="W40" s="194"/>
      <c r="X40" s="194"/>
      <c r="Y40" s="194"/>
      <c r="Z40" s="194"/>
    </row>
    <row r="41" spans="1:26" ht="20.25" customHeight="1">
      <c r="A41" s="190" t="s">
        <v>157</v>
      </c>
      <c r="B41" s="190"/>
      <c r="C41" s="190"/>
      <c r="D41" s="194"/>
      <c r="E41" s="194"/>
      <c r="F41" s="194"/>
      <c r="G41" s="194"/>
      <c r="H41" s="194"/>
      <c r="I41" s="194"/>
      <c r="J41" s="194"/>
      <c r="K41" s="194"/>
      <c r="L41" s="194"/>
      <c r="M41" s="194"/>
      <c r="N41" s="194"/>
      <c r="O41" s="194"/>
      <c r="P41" s="194"/>
      <c r="Q41" s="194"/>
      <c r="R41" s="194"/>
      <c r="S41" s="194"/>
      <c r="T41" s="194"/>
      <c r="U41" s="194"/>
      <c r="V41" s="194"/>
      <c r="W41" s="194"/>
      <c r="X41" s="194"/>
      <c r="Y41" s="194"/>
      <c r="Z41" s="194"/>
    </row>
    <row r="42" spans="1:26" ht="20.25" customHeight="1">
      <c r="A42" s="195" t="s">
        <v>158</v>
      </c>
      <c r="B42" s="194"/>
      <c r="C42" s="194"/>
      <c r="D42" s="202"/>
      <c r="E42" s="207"/>
      <c r="F42" s="206"/>
      <c r="G42" s="206"/>
      <c r="H42" s="206"/>
      <c r="I42" s="206"/>
      <c r="J42" s="194"/>
      <c r="K42" s="206"/>
      <c r="L42" s="194"/>
      <c r="M42" s="206"/>
      <c r="N42" s="206"/>
      <c r="O42" s="206"/>
      <c r="P42" s="206"/>
      <c r="Q42" s="206"/>
      <c r="R42" s="194"/>
      <c r="S42" s="206"/>
      <c r="T42" s="194"/>
      <c r="U42" s="206"/>
      <c r="V42" s="206"/>
      <c r="W42" s="194"/>
      <c r="X42" s="206"/>
      <c r="Y42" s="194"/>
      <c r="Z42" s="206"/>
    </row>
    <row r="43" spans="1:26" ht="20.25" customHeight="1">
      <c r="A43" s="194"/>
      <c r="B43" s="194"/>
      <c r="C43" s="195"/>
      <c r="D43" s="202"/>
      <c r="E43" s="207"/>
      <c r="F43" s="206"/>
      <c r="G43" s="206"/>
      <c r="H43" s="206"/>
      <c r="I43" s="206"/>
      <c r="J43" s="194"/>
      <c r="K43" s="206"/>
      <c r="L43" s="194"/>
      <c r="M43" s="206"/>
      <c r="N43" s="206"/>
      <c r="O43" s="206"/>
      <c r="P43" s="206"/>
      <c r="Q43" s="206"/>
      <c r="R43" s="194"/>
      <c r="S43" s="206"/>
      <c r="T43" s="194"/>
      <c r="U43" s="206"/>
      <c r="V43" s="206"/>
      <c r="W43" s="194"/>
      <c r="X43" s="206"/>
      <c r="Y43" s="194"/>
      <c r="Z43" s="206"/>
    </row>
    <row r="44" spans="1:26" ht="20.25" customHeight="1">
      <c r="A44" s="190" t="s">
        <v>38</v>
      </c>
      <c r="B44" s="190"/>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row>
    <row r="45" spans="1:26" ht="20.25" customHeight="1">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row>
    <row r="46" spans="1:26" ht="20.25" customHeight="1">
      <c r="A46" s="190" t="s">
        <v>124</v>
      </c>
      <c r="B46" s="190"/>
      <c r="C46" s="190"/>
      <c r="D46" s="194"/>
      <c r="E46" s="194"/>
      <c r="F46" s="194"/>
      <c r="G46" s="194"/>
      <c r="H46" s="194"/>
      <c r="I46" s="194"/>
      <c r="J46" s="194"/>
      <c r="K46" s="194"/>
      <c r="L46" s="194"/>
      <c r="M46" s="194"/>
      <c r="N46" s="194"/>
      <c r="O46" s="194"/>
      <c r="P46" s="194"/>
      <c r="Q46" s="194"/>
      <c r="R46" s="194"/>
      <c r="S46" s="194"/>
      <c r="T46" s="194"/>
      <c r="U46" s="194"/>
      <c r="V46" s="194"/>
      <c r="W46" s="194"/>
      <c r="X46" s="194"/>
      <c r="Y46" s="194"/>
      <c r="Z46" s="194"/>
    </row>
    <row r="47" spans="1:26" ht="20.25" customHeight="1">
      <c r="A47" s="190" t="s">
        <v>159</v>
      </c>
      <c r="B47" s="190"/>
      <c r="C47" s="190"/>
      <c r="D47" s="194"/>
      <c r="E47" s="194"/>
      <c r="F47" s="194"/>
      <c r="G47" s="194"/>
      <c r="H47" s="194"/>
      <c r="I47" s="194"/>
      <c r="J47" s="194"/>
      <c r="K47" s="194"/>
      <c r="L47" s="194"/>
      <c r="M47" s="194"/>
      <c r="N47" s="194"/>
      <c r="O47" s="194"/>
      <c r="P47" s="194"/>
      <c r="Q47" s="194"/>
      <c r="R47" s="194"/>
      <c r="S47" s="194"/>
      <c r="T47" s="194"/>
      <c r="U47" s="194"/>
      <c r="V47" s="194"/>
      <c r="W47" s="194"/>
      <c r="X47" s="194"/>
      <c r="Y47" s="194"/>
      <c r="Z47" s="194"/>
    </row>
    <row r="48" spans="1:26" ht="20.25"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row>
    <row r="49" spans="1:26" ht="20.25" customHeight="1">
      <c r="A49" s="190" t="s">
        <v>160</v>
      </c>
      <c r="B49" s="190"/>
      <c r="C49" s="190"/>
      <c r="D49" s="194"/>
      <c r="E49" s="194"/>
      <c r="F49" s="194"/>
      <c r="G49" s="194"/>
      <c r="H49" s="194"/>
      <c r="I49" s="194"/>
      <c r="J49" s="194"/>
      <c r="K49" s="194"/>
      <c r="L49" s="194"/>
      <c r="M49" s="194"/>
      <c r="N49" s="194"/>
      <c r="O49" s="194"/>
      <c r="P49" s="194"/>
      <c r="Q49" s="194"/>
      <c r="R49" s="194"/>
      <c r="S49" s="194"/>
      <c r="T49" s="194"/>
      <c r="U49" s="194"/>
      <c r="V49" s="194"/>
      <c r="W49" s="194"/>
      <c r="X49" s="194"/>
      <c r="Y49" s="194"/>
      <c r="Z49" s="194"/>
    </row>
    <row r="50" spans="1:26" ht="20.25" customHeight="1">
      <c r="A50" s="190" t="s">
        <v>161</v>
      </c>
      <c r="B50" s="190"/>
      <c r="C50" s="190"/>
      <c r="D50" s="194"/>
      <c r="E50" s="194"/>
      <c r="F50" s="194"/>
      <c r="G50" s="194"/>
      <c r="H50" s="194"/>
      <c r="I50" s="194"/>
      <c r="J50" s="194"/>
      <c r="K50" s="194"/>
      <c r="L50" s="194"/>
      <c r="M50" s="194"/>
      <c r="N50" s="194"/>
      <c r="O50" s="194"/>
      <c r="P50" s="194"/>
      <c r="Q50" s="194"/>
      <c r="R50" s="194"/>
      <c r="S50" s="194"/>
      <c r="T50" s="194"/>
      <c r="U50" s="194"/>
      <c r="V50" s="194"/>
      <c r="W50" s="194"/>
      <c r="X50" s="194"/>
      <c r="Y50" s="194"/>
      <c r="Z50" s="194"/>
    </row>
    <row r="51" spans="1:26" ht="20.25" customHeight="1">
      <c r="A51" s="190"/>
      <c r="B51" s="190"/>
      <c r="C51" s="190"/>
      <c r="D51" s="194"/>
      <c r="E51" s="194"/>
      <c r="F51" s="194"/>
      <c r="G51" s="194"/>
      <c r="H51" s="194"/>
      <c r="I51" s="194"/>
      <c r="J51" s="194"/>
      <c r="K51" s="194"/>
      <c r="L51" s="194"/>
      <c r="M51" s="194"/>
      <c r="N51" s="194"/>
      <c r="O51" s="194"/>
      <c r="P51" s="194"/>
      <c r="Q51" s="194"/>
      <c r="R51" s="194"/>
      <c r="S51" s="194"/>
      <c r="T51" s="194"/>
      <c r="U51" s="194"/>
      <c r="V51" s="194"/>
      <c r="W51" s="194"/>
      <c r="X51" s="194"/>
      <c r="Y51" s="194"/>
      <c r="Z51" s="194"/>
    </row>
    <row r="52" spans="1:26" ht="20.25" customHeight="1">
      <c r="A52" s="190" t="s">
        <v>162</v>
      </c>
      <c r="B52" s="190"/>
      <c r="C52" s="190"/>
      <c r="D52" s="194"/>
      <c r="E52" s="194"/>
      <c r="F52" s="194"/>
      <c r="G52" s="194"/>
      <c r="H52" s="194"/>
      <c r="I52" s="194"/>
      <c r="J52" s="194"/>
      <c r="K52" s="194"/>
      <c r="L52" s="194"/>
      <c r="M52" s="194"/>
      <c r="N52" s="194"/>
      <c r="O52" s="194"/>
      <c r="P52" s="194"/>
      <c r="Q52" s="194"/>
      <c r="R52" s="194"/>
      <c r="S52" s="194"/>
      <c r="T52" s="194"/>
      <c r="U52" s="194"/>
      <c r="V52" s="194"/>
      <c r="W52" s="194"/>
      <c r="X52" s="194"/>
      <c r="Y52" s="194"/>
      <c r="Z52" s="194"/>
    </row>
    <row r="53" spans="1:26" ht="20.25" customHeight="1">
      <c r="A53" s="190"/>
      <c r="B53" s="190"/>
      <c r="C53" s="190"/>
      <c r="D53" s="194"/>
      <c r="E53" s="194"/>
      <c r="F53" s="194"/>
      <c r="G53" s="194"/>
      <c r="H53" s="194"/>
      <c r="I53" s="194"/>
      <c r="J53" s="194"/>
      <c r="K53" s="194"/>
      <c r="L53" s="194"/>
      <c r="M53" s="194"/>
      <c r="N53" s="194"/>
      <c r="O53" s="194"/>
      <c r="P53" s="194"/>
      <c r="Q53" s="194"/>
      <c r="R53" s="194"/>
      <c r="S53" s="194"/>
      <c r="T53" s="194"/>
      <c r="U53" s="194"/>
      <c r="V53" s="194"/>
      <c r="W53" s="194"/>
      <c r="X53" s="194"/>
      <c r="Y53" s="194"/>
      <c r="Z53" s="194"/>
    </row>
    <row r="54" spans="1:26" ht="20.25" customHeight="1">
      <c r="A54" s="194" t="s">
        <v>164</v>
      </c>
      <c r="B54" s="194"/>
      <c r="C54" s="194"/>
      <c r="D54" s="203"/>
      <c r="E54" s="203"/>
      <c r="F54" s="203"/>
      <c r="G54" s="203"/>
      <c r="H54" s="203"/>
      <c r="I54" s="203"/>
      <c r="J54" s="203"/>
      <c r="K54" s="203"/>
      <c r="L54" s="203"/>
      <c r="M54" s="203"/>
      <c r="N54" s="203"/>
      <c r="O54" s="203"/>
      <c r="P54" s="203"/>
      <c r="Q54" s="203"/>
      <c r="R54" s="203"/>
      <c r="S54" s="203"/>
      <c r="T54" s="203"/>
      <c r="U54" s="203"/>
      <c r="V54" s="203"/>
      <c r="W54" s="203"/>
      <c r="X54" s="203"/>
      <c r="Y54" s="203"/>
      <c r="Z54" s="203"/>
    </row>
    <row r="55" spans="1:26" ht="20.25" customHeight="1">
      <c r="A55" s="194" t="s">
        <v>166</v>
      </c>
      <c r="B55" s="194"/>
      <c r="C55" s="194"/>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ht="20.25" customHeight="1">
      <c r="A56" s="194" t="s">
        <v>167</v>
      </c>
      <c r="B56" s="194"/>
      <c r="C56" s="194"/>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ht="20.25" customHeight="1">
      <c r="A57" s="190"/>
      <c r="B57" s="190"/>
      <c r="C57" s="190"/>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26" ht="20.25" customHeight="1">
      <c r="A58" s="194" t="s">
        <v>168</v>
      </c>
      <c r="B58" s="194"/>
      <c r="C58" s="196"/>
      <c r="D58" s="200"/>
      <c r="E58" s="200"/>
      <c r="F58" s="194"/>
      <c r="G58" s="194"/>
      <c r="H58" s="194"/>
      <c r="I58" s="194"/>
      <c r="J58" s="194"/>
      <c r="K58" s="194"/>
      <c r="L58" s="194"/>
      <c r="M58" s="194"/>
      <c r="N58" s="194"/>
      <c r="O58" s="194"/>
      <c r="P58" s="194"/>
      <c r="Q58" s="194"/>
      <c r="R58" s="194"/>
      <c r="S58" s="194"/>
      <c r="T58" s="194"/>
      <c r="U58" s="194"/>
      <c r="V58" s="194"/>
      <c r="W58" s="194"/>
      <c r="X58" s="194"/>
      <c r="Y58" s="194"/>
      <c r="Z58" s="194"/>
    </row>
    <row r="59" spans="1:26" ht="20.25" customHeight="1">
      <c r="A59" s="196"/>
      <c r="B59" s="196"/>
      <c r="C59" s="196"/>
      <c r="D59" s="190"/>
      <c r="E59" s="190"/>
      <c r="F59" s="194"/>
      <c r="G59" s="194"/>
      <c r="H59" s="194"/>
      <c r="I59" s="194"/>
      <c r="J59" s="194"/>
      <c r="K59" s="194"/>
      <c r="L59" s="194"/>
      <c r="M59" s="194"/>
      <c r="N59" s="194"/>
      <c r="O59" s="194"/>
      <c r="P59" s="194"/>
      <c r="Q59" s="194"/>
      <c r="R59" s="194"/>
      <c r="S59" s="194"/>
      <c r="T59" s="194"/>
      <c r="U59" s="194"/>
      <c r="V59" s="194"/>
      <c r="W59" s="194"/>
      <c r="X59" s="194"/>
      <c r="Y59" s="194"/>
      <c r="Z59" s="194"/>
    </row>
    <row r="60" spans="1:26" ht="20.25" customHeight="1">
      <c r="A60" s="194" t="s">
        <v>170</v>
      </c>
      <c r="B60" s="194"/>
      <c r="C60" s="196"/>
      <c r="D60" s="200"/>
      <c r="E60" s="200"/>
      <c r="F60" s="194"/>
      <c r="G60" s="194"/>
      <c r="H60" s="194"/>
      <c r="I60" s="194"/>
      <c r="J60" s="194"/>
      <c r="K60" s="194"/>
      <c r="L60" s="194"/>
      <c r="M60" s="194"/>
      <c r="N60" s="194"/>
      <c r="O60" s="194"/>
      <c r="P60" s="194"/>
      <c r="Q60" s="194"/>
      <c r="R60" s="194"/>
      <c r="S60" s="194"/>
      <c r="T60" s="194"/>
      <c r="U60" s="194"/>
      <c r="V60" s="194"/>
      <c r="W60" s="194"/>
      <c r="X60" s="194"/>
      <c r="Y60" s="194"/>
      <c r="Z60" s="194"/>
    </row>
    <row r="61" spans="1:26" ht="20.25" customHeight="1">
      <c r="A61" s="197" t="s">
        <v>43</v>
      </c>
      <c r="B61" s="196"/>
      <c r="C61" s="196"/>
      <c r="D61" s="190"/>
      <c r="E61" s="190"/>
      <c r="F61" s="194"/>
      <c r="G61" s="194"/>
      <c r="H61" s="194"/>
      <c r="I61" s="194"/>
      <c r="J61" s="194"/>
      <c r="K61" s="194"/>
      <c r="L61" s="194"/>
      <c r="M61" s="194"/>
      <c r="N61" s="194"/>
      <c r="O61" s="194"/>
      <c r="P61" s="194"/>
      <c r="Q61" s="194"/>
      <c r="R61" s="194"/>
      <c r="S61" s="194"/>
      <c r="T61" s="194"/>
      <c r="U61" s="194"/>
      <c r="V61" s="194"/>
      <c r="W61" s="194"/>
      <c r="X61" s="194"/>
      <c r="Y61" s="194"/>
      <c r="Z61" s="194"/>
    </row>
    <row r="62" spans="1:26" ht="20.25" customHeight="1">
      <c r="A62" s="198" t="s">
        <v>171</v>
      </c>
      <c r="B62" s="196"/>
      <c r="C62" s="196"/>
      <c r="D62" s="190"/>
      <c r="E62" s="190"/>
      <c r="F62" s="194"/>
      <c r="G62" s="194"/>
      <c r="H62" s="194"/>
      <c r="I62" s="194"/>
      <c r="J62" s="194"/>
      <c r="K62" s="194"/>
      <c r="L62" s="194"/>
      <c r="M62" s="194"/>
      <c r="N62" s="194"/>
      <c r="O62" s="194"/>
      <c r="P62" s="194"/>
      <c r="Q62" s="194"/>
      <c r="R62" s="194"/>
      <c r="S62" s="194"/>
      <c r="T62" s="194"/>
      <c r="U62" s="194"/>
      <c r="V62" s="194"/>
      <c r="W62" s="194"/>
      <c r="X62" s="194"/>
      <c r="Y62" s="194"/>
      <c r="Z62" s="194"/>
    </row>
    <row r="63" spans="1:26" ht="20.25" customHeight="1">
      <c r="A63" s="197" t="s">
        <v>138</v>
      </c>
      <c r="B63" s="196"/>
      <c r="C63" s="196"/>
      <c r="D63" s="190"/>
      <c r="E63" s="190"/>
      <c r="F63" s="194"/>
      <c r="G63" s="194"/>
      <c r="H63" s="194"/>
      <c r="I63" s="194"/>
      <c r="J63" s="194"/>
      <c r="K63" s="194"/>
      <c r="L63" s="194"/>
      <c r="M63" s="194"/>
      <c r="N63" s="194"/>
      <c r="O63" s="194"/>
      <c r="P63" s="194"/>
      <c r="Q63" s="194"/>
      <c r="R63" s="194"/>
      <c r="S63" s="194"/>
      <c r="T63" s="194"/>
      <c r="U63" s="194"/>
      <c r="V63" s="194"/>
      <c r="W63" s="194"/>
      <c r="X63" s="194"/>
      <c r="Y63" s="194"/>
      <c r="Z63" s="194"/>
    </row>
    <row r="64" spans="1:26" ht="20.25" customHeight="1">
      <c r="A64" s="198" t="s">
        <v>173</v>
      </c>
      <c r="B64" s="196"/>
      <c r="C64" s="196"/>
      <c r="D64" s="190"/>
      <c r="E64" s="190"/>
      <c r="F64" s="194"/>
      <c r="G64" s="194"/>
      <c r="H64" s="194"/>
      <c r="I64" s="194"/>
      <c r="J64" s="194"/>
      <c r="K64" s="194"/>
      <c r="L64" s="194"/>
      <c r="M64" s="194"/>
      <c r="N64" s="194"/>
      <c r="O64" s="194"/>
      <c r="P64" s="194"/>
      <c r="Q64" s="194"/>
      <c r="R64" s="194"/>
      <c r="S64" s="194"/>
      <c r="T64" s="194"/>
      <c r="U64" s="194"/>
      <c r="V64" s="194"/>
      <c r="W64" s="194"/>
      <c r="X64" s="194"/>
      <c r="Y64" s="194"/>
      <c r="Z64" s="194"/>
    </row>
    <row r="65" spans="1:26" ht="20.25" customHeight="1">
      <c r="A65" s="197" t="s">
        <v>174</v>
      </c>
      <c r="B65" s="196"/>
      <c r="C65" s="196"/>
      <c r="D65" s="190"/>
      <c r="E65" s="190"/>
      <c r="F65" s="194"/>
      <c r="G65" s="194"/>
      <c r="H65" s="194"/>
      <c r="I65" s="194"/>
      <c r="J65" s="194"/>
      <c r="K65" s="194"/>
      <c r="L65" s="194"/>
      <c r="M65" s="194"/>
      <c r="N65" s="194"/>
      <c r="O65" s="194"/>
      <c r="P65" s="194"/>
      <c r="Q65" s="194"/>
      <c r="R65" s="194"/>
      <c r="S65" s="194"/>
      <c r="T65" s="194"/>
      <c r="U65" s="194"/>
      <c r="V65" s="194"/>
      <c r="W65" s="194"/>
      <c r="X65" s="194"/>
      <c r="Y65" s="194"/>
      <c r="Z65" s="194"/>
    </row>
    <row r="66" spans="1:26" ht="20.25" customHeight="1">
      <c r="A66" s="197" t="s">
        <v>46</v>
      </c>
      <c r="B66" s="196"/>
      <c r="C66" s="196"/>
      <c r="D66" s="190"/>
      <c r="E66" s="190"/>
      <c r="F66" s="194"/>
      <c r="G66" s="194"/>
      <c r="H66" s="194"/>
      <c r="I66" s="194"/>
      <c r="J66" s="194"/>
      <c r="K66" s="194"/>
      <c r="L66" s="194"/>
      <c r="M66" s="194"/>
      <c r="N66" s="194"/>
      <c r="O66" s="194"/>
      <c r="P66" s="194"/>
      <c r="Q66" s="194"/>
      <c r="R66" s="194"/>
      <c r="S66" s="194"/>
      <c r="T66" s="194"/>
      <c r="U66" s="194"/>
      <c r="V66" s="194"/>
      <c r="W66" s="194"/>
      <c r="X66" s="194"/>
      <c r="Y66" s="194"/>
      <c r="Z66" s="194"/>
    </row>
    <row r="67" spans="1:26" ht="20.25" customHeight="1">
      <c r="A67" s="197" t="s">
        <v>175</v>
      </c>
      <c r="B67" s="196"/>
      <c r="C67" s="196"/>
      <c r="D67" s="190"/>
      <c r="E67" s="190"/>
      <c r="F67" s="194"/>
      <c r="G67" s="194"/>
      <c r="H67" s="194"/>
      <c r="I67" s="194"/>
      <c r="J67" s="194"/>
      <c r="K67" s="194"/>
      <c r="L67" s="194"/>
      <c r="M67" s="194"/>
      <c r="N67" s="194"/>
      <c r="O67" s="194"/>
      <c r="P67" s="194"/>
      <c r="Q67" s="194"/>
      <c r="R67" s="194"/>
      <c r="S67" s="194"/>
      <c r="T67" s="194"/>
      <c r="U67" s="194"/>
      <c r="V67" s="194"/>
      <c r="W67" s="194"/>
      <c r="X67" s="194"/>
      <c r="Y67" s="194"/>
      <c r="Z67" s="194"/>
    </row>
    <row r="68" spans="1:26" ht="20.25" customHeight="1">
      <c r="A68" s="196"/>
      <c r="B68" s="196"/>
      <c r="C68" s="196"/>
      <c r="D68" s="190"/>
      <c r="E68" s="190"/>
      <c r="F68" s="194"/>
      <c r="G68" s="194"/>
      <c r="H68" s="194"/>
      <c r="I68" s="194"/>
      <c r="J68" s="194"/>
      <c r="K68" s="194"/>
      <c r="L68" s="194"/>
      <c r="M68" s="194"/>
      <c r="N68" s="194"/>
      <c r="O68" s="194"/>
      <c r="P68" s="194"/>
      <c r="Q68" s="194"/>
      <c r="R68" s="194"/>
      <c r="S68" s="194"/>
      <c r="T68" s="194"/>
      <c r="U68" s="194"/>
      <c r="V68" s="194"/>
      <c r="W68" s="194"/>
      <c r="X68" s="194"/>
      <c r="Y68" s="194"/>
      <c r="Z68" s="194"/>
    </row>
    <row r="69" spans="1:26" ht="20.25" customHeight="1">
      <c r="A69" s="196"/>
      <c r="B69" s="196"/>
      <c r="C69" s="196"/>
      <c r="D69" s="190"/>
      <c r="E69" s="190"/>
      <c r="F69" s="194"/>
      <c r="G69" s="194"/>
      <c r="H69" s="194"/>
      <c r="I69" s="194"/>
      <c r="J69" s="194"/>
      <c r="K69" s="194"/>
      <c r="L69" s="194"/>
      <c r="M69" s="194"/>
      <c r="N69" s="194"/>
      <c r="O69" s="194"/>
      <c r="P69" s="194"/>
      <c r="Q69" s="194"/>
      <c r="R69" s="194"/>
      <c r="S69" s="194"/>
      <c r="T69" s="194"/>
      <c r="U69" s="194"/>
      <c r="V69" s="194"/>
      <c r="W69" s="194"/>
      <c r="X69" s="194"/>
      <c r="Y69" s="194"/>
      <c r="Z69" s="194"/>
    </row>
    <row r="70" spans="1:26" ht="20.25" customHeight="1">
      <c r="A70" s="196"/>
      <c r="B70" s="196"/>
      <c r="C70" s="196"/>
      <c r="D70" s="190"/>
      <c r="E70" s="190"/>
      <c r="F70" s="194"/>
      <c r="G70" s="194"/>
      <c r="H70" s="194"/>
      <c r="I70" s="194"/>
      <c r="J70" s="194"/>
      <c r="K70" s="194"/>
      <c r="L70" s="194"/>
      <c r="M70" s="194"/>
      <c r="N70" s="194"/>
      <c r="O70" s="194"/>
      <c r="P70" s="194"/>
      <c r="Q70" s="194"/>
      <c r="R70" s="194"/>
      <c r="S70" s="194"/>
      <c r="T70" s="194"/>
      <c r="U70" s="194"/>
      <c r="V70" s="194"/>
      <c r="W70" s="194"/>
      <c r="X70" s="194"/>
      <c r="Y70" s="194"/>
      <c r="Z70" s="194"/>
    </row>
    <row r="71" spans="1:26" ht="20.25" customHeight="1">
      <c r="A71" s="196"/>
      <c r="B71" s="196"/>
      <c r="C71" s="196"/>
      <c r="D71" s="190"/>
      <c r="E71" s="190"/>
      <c r="F71" s="194"/>
      <c r="G71" s="194"/>
      <c r="H71" s="194"/>
      <c r="I71" s="194"/>
      <c r="J71" s="194"/>
      <c r="K71" s="194"/>
      <c r="L71" s="194"/>
      <c r="M71" s="194"/>
      <c r="N71" s="194"/>
      <c r="O71" s="194"/>
      <c r="P71" s="194"/>
      <c r="Q71" s="194"/>
      <c r="R71" s="194"/>
      <c r="S71" s="194"/>
      <c r="T71" s="194"/>
      <c r="U71" s="194"/>
      <c r="V71" s="194"/>
      <c r="W71" s="194"/>
      <c r="X71" s="194"/>
      <c r="Y71" s="194"/>
      <c r="Z71" s="194"/>
    </row>
    <row r="72" spans="1:26" ht="20.2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ht="20.25" customHeight="1">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ht="13.5" customHeight="1">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3.5" customHeight="1">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3.5" customHeight="1">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3.5" customHeight="1">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ht="13.5" customHeight="1">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ht="13.5" customHeight="1">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ht="13.5" customHeight="1">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ht="13.5" customHeight="1">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ht="13.5" customHeight="1">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ht="13.5" customHeight="1">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ht="13.5" customHeight="1">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ht="13.5" customHeight="1">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ht="13.5" customHeight="1">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ht="13.5" customHeight="1">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ht="13.5" customHeight="1">
      <c r="A88" s="188"/>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ht="13.5" customHeight="1">
      <c r="A89" s="188"/>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ht="13.5" customHeight="1">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ht="13.5" customHeight="1">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ht="13.5" customHeight="1">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ht="13.5"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ht="13.5" customHeight="1">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ht="13.5"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ht="13.5" customHeight="1">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ht="13.5" customHeight="1">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ht="13.5" customHeight="1">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ht="13.5" customHeight="1">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ht="13.5"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ht="13.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ht="13.5"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ht="13.5"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ht="13.5"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ht="13.5"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ht="13.5"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ht="13.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ht="13.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ht="13.5" customHeight="1">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ht="13.5" customHeight="1">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ht="13.5" customHeight="1">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ht="13.5" customHeight="1">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ht="13.5" customHeight="1">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ht="13.5" customHeight="1">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ht="13.5" customHeight="1">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ht="13.5"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ht="13.5" customHeight="1">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ht="13.5"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ht="13.5" customHeight="1">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ht="13.5" customHeight="1">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ht="13.5" customHeight="1">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ht="13.5" customHeight="1">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ht="13.5" customHeight="1">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ht="13.5" customHeight="1">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ht="13.5" customHeight="1">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ht="13.5" customHeight="1">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ht="13.5" customHeight="1">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ht="13.5" customHeight="1">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ht="13.5" customHeight="1">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ht="13.5" customHeight="1">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ht="13.5" customHeight="1">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ht="13.5" customHeight="1">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ht="13.5" customHeight="1">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ht="13.5" customHeight="1">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ht="13.5" customHeight="1">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ht="13.5" customHeight="1">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ht="13.5" customHeight="1">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ht="13.5" customHeight="1">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ht="13.5" customHeight="1">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ht="13.5" customHeight="1">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ht="13.5" customHeight="1">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ht="13.5" customHeight="1">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ht="13.5" customHeight="1">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ht="13.5" customHeight="1">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ht="13.5" customHeight="1">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ht="13.5" customHeight="1">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ht="13.5" customHeight="1">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ht="13.5" customHeight="1">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ht="13.5" customHeight="1">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ht="13.5" customHeight="1">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row r="151" spans="1:26" ht="13.5" customHeight="1">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row>
    <row r="152" spans="1:26" ht="13.5" customHeight="1">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row>
    <row r="153" spans="1:26" ht="13.5" customHeight="1">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spans="1:26" ht="13.5" customHeight="1">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spans="1:26" ht="13.5" customHeight="1">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row>
    <row r="156" spans="1:26" ht="13.5" customHeight="1">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row>
    <row r="157" spans="1:26" ht="13.5" customHeight="1">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row>
    <row r="158" spans="1:26" ht="13.5" customHeight="1">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row>
    <row r="159" spans="1:26" ht="13.5" customHeight="1">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row>
    <row r="160" spans="1:26" ht="13.5" customHeight="1">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row>
    <row r="161" spans="1:26" ht="13.5" customHeight="1">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row>
    <row r="162" spans="1:26" ht="13.5" customHeight="1">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row>
    <row r="163" spans="1:26" ht="13.5" customHeight="1">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row>
    <row r="164" spans="1:26" ht="13.5" customHeight="1">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row>
    <row r="165" spans="1:26" ht="13.5" customHeight="1">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row>
    <row r="166" spans="1:26" ht="13.5" customHeight="1">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row>
    <row r="167" spans="1:26" ht="13.5" customHeight="1">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row>
    <row r="168" spans="1:26" ht="13.5" customHeight="1">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row>
    <row r="169" spans="1:26" ht="13.5" customHeight="1">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row>
    <row r="170" spans="1:26" ht="13.5" customHeight="1">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row>
    <row r="171" spans="1:26" ht="13.5" customHeight="1">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row>
    <row r="172" spans="1:26" ht="13.5" customHeight="1">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row>
    <row r="173" spans="1:26" ht="13.5" customHeight="1">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row>
    <row r="174" spans="1:26" ht="13.5" customHeight="1">
      <c r="A174" s="188"/>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row>
    <row r="175" spans="1:26" ht="13.5" customHeight="1">
      <c r="A175" s="188"/>
      <c r="B175" s="188"/>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row>
    <row r="176" spans="1:26" ht="13.5" customHeight="1">
      <c r="A176" s="188"/>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row>
    <row r="177" spans="1:26" ht="13.5" customHeight="1">
      <c r="A177" s="188"/>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row>
    <row r="178" spans="1:26" ht="13.5" customHeight="1">
      <c r="A178" s="188"/>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row>
    <row r="179" spans="1:26" ht="13.5" customHeight="1">
      <c r="A179" s="188"/>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row>
    <row r="180" spans="1:26" ht="13.5" customHeight="1">
      <c r="A180" s="188"/>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spans="1:26" ht="13.5" customHeight="1">
      <c r="A181" s="188"/>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spans="1:26" ht="13.5" customHeight="1">
      <c r="A182" s="188"/>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row>
    <row r="183" spans="1:26" ht="13.5" customHeight="1">
      <c r="A183" s="188"/>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row>
    <row r="184" spans="1:26" ht="13.5" customHeight="1">
      <c r="A184" s="188"/>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row>
    <row r="185" spans="1:26" ht="13.5" customHeight="1">
      <c r="A185" s="188"/>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row>
    <row r="186" spans="1:26" ht="13.5" customHeight="1">
      <c r="A186" s="188"/>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row>
    <row r="187" spans="1:26" ht="13.5" customHeight="1">
      <c r="A187" s="188"/>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row>
    <row r="188" spans="1:26" ht="13.5" customHeight="1">
      <c r="A188" s="188"/>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row>
    <row r="189" spans="1:26" ht="13.5" customHeight="1">
      <c r="A189" s="188"/>
      <c r="B189" s="188"/>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row>
    <row r="190" spans="1:26" ht="13.5" customHeight="1">
      <c r="A190" s="188"/>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row>
    <row r="191" spans="1:26" ht="13.5" customHeight="1">
      <c r="A191" s="188"/>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row>
    <row r="192" spans="1:26" ht="13.5" customHeight="1">
      <c r="A192" s="188"/>
      <c r="B192" s="188"/>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row>
    <row r="193" spans="1:26" ht="13.5" customHeight="1">
      <c r="A193" s="188"/>
      <c r="B193" s="188"/>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row>
    <row r="194" spans="1:26" ht="13.5" customHeight="1">
      <c r="A194" s="188"/>
      <c r="B194" s="188"/>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row>
    <row r="195" spans="1:26" ht="13.5" customHeight="1">
      <c r="A195" s="188"/>
      <c r="B195" s="188"/>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row>
    <row r="196" spans="1:26" ht="13.5" customHeight="1">
      <c r="A196" s="188"/>
      <c r="B196" s="188"/>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row>
    <row r="197" spans="1:26" ht="13.5" customHeight="1">
      <c r="A197" s="188"/>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row>
    <row r="198" spans="1:26" ht="13.5" customHeight="1">
      <c r="A198" s="188"/>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row>
    <row r="199" spans="1:26" ht="13.5" customHeight="1">
      <c r="A199" s="188"/>
      <c r="B199" s="188"/>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row>
    <row r="200" spans="1:26" ht="13.5" customHeight="1">
      <c r="A200" s="188"/>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row>
    <row r="201" spans="1:26" ht="13.5" customHeight="1">
      <c r="A201" s="188"/>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row>
    <row r="202" spans="1:26" ht="13.5" customHeight="1">
      <c r="A202" s="188"/>
      <c r="B202" s="188"/>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row>
    <row r="203" spans="1:26" ht="13.5" customHeight="1">
      <c r="A203" s="188"/>
      <c r="B203" s="188"/>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row>
    <row r="204" spans="1:26" ht="13.5" customHeight="1">
      <c r="A204" s="188"/>
      <c r="B204" s="188"/>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row>
    <row r="205" spans="1:26" ht="13.5" customHeight="1">
      <c r="A205" s="188"/>
      <c r="B205" s="188"/>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row>
    <row r="206" spans="1:26" ht="13.5" customHeight="1">
      <c r="A206" s="188"/>
      <c r="B206" s="188"/>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row>
    <row r="207" spans="1:26" ht="13.5" customHeight="1">
      <c r="A207" s="188"/>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row>
    <row r="208" spans="1:26" ht="13.5" customHeight="1">
      <c r="A208" s="188"/>
      <c r="B208" s="188"/>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row>
    <row r="209" spans="1:26" ht="13.5" customHeight="1">
      <c r="A209" s="188"/>
      <c r="B209" s="188"/>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row>
    <row r="210" spans="1:26" ht="13.5" customHeight="1">
      <c r="A210" s="188"/>
      <c r="B210" s="188"/>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row>
    <row r="211" spans="1:26" ht="13.5" customHeight="1">
      <c r="A211" s="188"/>
      <c r="B211" s="188"/>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row>
    <row r="212" spans="1:26" ht="13.5" customHeight="1">
      <c r="A212" s="188"/>
      <c r="B212" s="188"/>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row>
    <row r="213" spans="1:26" ht="13.5" customHeight="1">
      <c r="A213" s="188"/>
      <c r="B213" s="188"/>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row>
    <row r="214" spans="1:26" ht="13.5" customHeight="1">
      <c r="A214" s="188"/>
      <c r="B214" s="188"/>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row>
    <row r="215" spans="1:26" ht="13.5" customHeight="1">
      <c r="A215" s="188"/>
      <c r="B215" s="188"/>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row>
    <row r="216" spans="1:26" ht="13.5" customHeight="1">
      <c r="A216" s="188"/>
      <c r="B216" s="188"/>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row>
    <row r="217" spans="1:26" ht="13.5" customHeight="1">
      <c r="A217" s="188"/>
      <c r="B217" s="188"/>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row>
    <row r="218" spans="1:26" ht="13.5" customHeight="1">
      <c r="A218" s="188"/>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row>
    <row r="219" spans="1:26" ht="13.5" customHeight="1">
      <c r="A219" s="188"/>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row>
    <row r="220" spans="1:26" ht="13.5" customHeight="1">
      <c r="A220" s="188"/>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row>
    <row r="221" spans="1:26" ht="13.5" customHeight="1">
      <c r="A221" s="188"/>
      <c r="B221" s="188"/>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row>
    <row r="222" spans="1:26" ht="13.5" customHeight="1">
      <c r="A222" s="188"/>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row>
    <row r="223" spans="1:26" ht="13.5" customHeight="1">
      <c r="A223" s="188"/>
      <c r="B223" s="188"/>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row>
    <row r="224" spans="1:26" ht="13.5" customHeight="1">
      <c r="A224" s="188"/>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row>
    <row r="225" spans="1:26" ht="13.5" customHeight="1">
      <c r="A225" s="188"/>
      <c r="B225" s="188"/>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row>
    <row r="226" spans="1:26" ht="13.5" customHeight="1">
      <c r="A226" s="188"/>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row>
    <row r="227" spans="1:26" ht="13.5" customHeight="1">
      <c r="A227" s="188"/>
      <c r="B227" s="188"/>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row>
    <row r="228" spans="1:26" ht="13.5" customHeight="1">
      <c r="A228" s="188"/>
      <c r="B228" s="188"/>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row>
    <row r="229" spans="1:26" ht="13.5" customHeight="1">
      <c r="A229" s="188"/>
      <c r="B229" s="188"/>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row>
    <row r="230" spans="1:26" ht="13.5" customHeight="1">
      <c r="A230" s="188"/>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row>
    <row r="231" spans="1:26" ht="13.5" customHeight="1">
      <c r="A231" s="188"/>
      <c r="B231" s="188"/>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row>
    <row r="232" spans="1:26" ht="13.5" customHeight="1">
      <c r="A232" s="188"/>
      <c r="B232" s="188"/>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row>
    <row r="233" spans="1:26" ht="13.5" customHeight="1">
      <c r="A233" s="188"/>
      <c r="B233" s="188"/>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row>
    <row r="234" spans="1:26" ht="13.5" customHeight="1">
      <c r="A234" s="188"/>
      <c r="B234" s="188"/>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row>
    <row r="235" spans="1:26" ht="13.5" customHeight="1">
      <c r="A235" s="188"/>
      <c r="B235" s="188"/>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spans="1:26" ht="13.5" customHeight="1">
      <c r="A236" s="188"/>
      <c r="B236" s="188"/>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row>
    <row r="237" spans="1:26" ht="13.5" customHeight="1">
      <c r="A237" s="188"/>
      <c r="B237" s="188"/>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row>
    <row r="238" spans="1:26" ht="13.5" customHeight="1">
      <c r="A238" s="188"/>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spans="1:26" ht="13.5" customHeight="1">
      <c r="A239" s="188"/>
      <c r="B239" s="188"/>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spans="1:26" ht="13.5" customHeight="1">
      <c r="A240" s="188"/>
      <c r="B240" s="188"/>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spans="1:26" ht="13.5" customHeight="1">
      <c r="A241" s="188"/>
      <c r="B241" s="188"/>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spans="1:26" ht="13.5" customHeight="1">
      <c r="A242" s="188"/>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spans="1:26" ht="13.5" customHeight="1">
      <c r="A243" s="188"/>
      <c r="B243" s="188"/>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spans="1:26" ht="13.5" customHeight="1">
      <c r="A244" s="188"/>
      <c r="B244" s="188"/>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spans="1:26" ht="13.5" customHeight="1">
      <c r="A245" s="188"/>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spans="1:26" ht="13.5" customHeight="1">
      <c r="A246" s="188"/>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spans="1:26" ht="13.5" customHeight="1">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spans="1:26" ht="13.5" customHeight="1">
      <c r="A248" s="188"/>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spans="1:26" ht="13.5" customHeight="1">
      <c r="A249" s="188"/>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spans="1:26" ht="13.5" customHeight="1">
      <c r="A250" s="188"/>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spans="1:26" ht="13.5" customHeight="1">
      <c r="A251" s="188"/>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spans="1:26" ht="13.5" customHeight="1">
      <c r="A252" s="188"/>
      <c r="B252" s="188"/>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spans="1:26" ht="13.5" customHeight="1">
      <c r="A253" s="188"/>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spans="1:26" ht="13.5" customHeight="1">
      <c r="A254" s="188"/>
      <c r="B254" s="188"/>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spans="1:26" ht="13.5" customHeight="1">
      <c r="A255" s="188"/>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spans="1:26" ht="13.5" customHeight="1">
      <c r="A256" s="188"/>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spans="1:26" ht="13.5" customHeight="1">
      <c r="A257" s="188"/>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spans="1:26" ht="13.5" customHeight="1">
      <c r="A258" s="188"/>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spans="1:26" ht="13.5" customHeight="1">
      <c r="A259" s="188"/>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spans="1:26" ht="13.5" customHeight="1">
      <c r="A260" s="188"/>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spans="1:26" ht="13.5" customHeight="1">
      <c r="A261" s="188"/>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spans="1:26" ht="13.5" customHeight="1">
      <c r="A262" s="188"/>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spans="1:26" ht="13.5" customHeight="1">
      <c r="A263" s="188"/>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spans="1:26" ht="13.5" customHeight="1">
      <c r="A264" s="188"/>
      <c r="B264" s="188"/>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spans="1:26" ht="13.5" customHeight="1">
      <c r="A265" s="188"/>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spans="1:26" ht="13.5" customHeight="1">
      <c r="A266" s="188"/>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spans="1:26" ht="13.5" customHeight="1">
      <c r="A267" s="188"/>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spans="1:26" ht="13.5" customHeight="1">
      <c r="A268" s="188"/>
      <c r="B268" s="188"/>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spans="1:26" ht="13.5" customHeight="1">
      <c r="A269" s="188"/>
      <c r="B269" s="188"/>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spans="1:26" ht="13.5" customHeight="1">
      <c r="A270" s="188"/>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spans="1:26" ht="13.5" customHeight="1">
      <c r="A271" s="188"/>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spans="1:26" ht="13.5" customHeight="1">
      <c r="A272" s="188"/>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spans="1:26" ht="13.5" customHeight="1">
      <c r="A273" s="188"/>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spans="1:26" ht="13.5" customHeight="1">
      <c r="A274" s="188"/>
      <c r="B274" s="188"/>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spans="1:26" ht="13.5" customHeight="1">
      <c r="A275" s="188"/>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spans="1:26" ht="13.5" customHeight="1">
      <c r="A276" s="188"/>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spans="1:26" ht="13.5" customHeight="1">
      <c r="A277" s="188"/>
      <c r="B277" s="188"/>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spans="1:26" ht="13.5" customHeight="1">
      <c r="A278" s="188"/>
      <c r="B278" s="188"/>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spans="1:26" ht="13.5" customHeight="1">
      <c r="A279" s="188"/>
      <c r="B279" s="188"/>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spans="1:26" ht="13.5" customHeight="1">
      <c r="A280" s="188"/>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spans="1:26" ht="13.5" customHeight="1">
      <c r="A281" s="188"/>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spans="1:26" ht="13.5" customHeight="1">
      <c r="A282" s="188"/>
      <c r="B282" s="188"/>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spans="1:26" ht="13.5" customHeight="1">
      <c r="A283" s="188"/>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spans="1:26" ht="13.5" customHeight="1">
      <c r="A284" s="188"/>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spans="1:26" ht="13.5" customHeight="1">
      <c r="A285" s="188"/>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spans="1:26" ht="13.5" customHeight="1">
      <c r="A286" s="188"/>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spans="1:26" ht="13.5" customHeight="1">
      <c r="A287" s="188"/>
      <c r="B287" s="188"/>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spans="1:26" ht="13.5" customHeight="1">
      <c r="A288" s="188"/>
      <c r="B288" s="188"/>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spans="1:26" ht="13.5" customHeight="1">
      <c r="A289" s="188"/>
      <c r="B289" s="188"/>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spans="1:26" ht="13.5" customHeight="1">
      <c r="A290" s="188"/>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spans="1:26" ht="13.5" customHeight="1">
      <c r="A291" s="188"/>
      <c r="B291" s="188"/>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spans="1:26" ht="13.5" customHeight="1">
      <c r="A292" s="188"/>
      <c r="B292" s="188"/>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spans="1:26" ht="13.5" customHeight="1">
      <c r="A293" s="188"/>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spans="1:26" ht="13.5" customHeight="1">
      <c r="A294" s="188"/>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spans="1:26" ht="13.5" customHeight="1">
      <c r="A295" s="188"/>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spans="1:26" ht="13.5" customHeight="1">
      <c r="A296" s="188"/>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spans="1:26" ht="13.5" customHeight="1">
      <c r="A297" s="188"/>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spans="1:26" ht="13.5" customHeight="1">
      <c r="A298" s="188"/>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spans="1:26" ht="13.5" customHeight="1">
      <c r="A299" s="188"/>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spans="1:26" ht="13.5" customHeight="1">
      <c r="A300" s="188"/>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spans="1:26" ht="13.5" customHeight="1">
      <c r="A301" s="188"/>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spans="1:26" ht="13.5" customHeight="1">
      <c r="A302" s="188"/>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spans="1:26" ht="13.5" customHeight="1">
      <c r="A303" s="188"/>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spans="1:26" ht="13.5" customHeight="1">
      <c r="A304" s="188"/>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spans="1:26" ht="13.5" customHeight="1">
      <c r="A305" s="188"/>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spans="1:26" ht="13.5" customHeight="1">
      <c r="A306" s="188"/>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spans="1:26" ht="13.5" customHeight="1">
      <c r="A307" s="188"/>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spans="1:26" ht="13.5" customHeight="1">
      <c r="A308" s="188"/>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spans="1:26" ht="13.5" customHeight="1">
      <c r="A309" s="188"/>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spans="1:26" ht="13.5" customHeight="1">
      <c r="A310" s="188"/>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spans="1:26" ht="13.5" customHeight="1">
      <c r="A311" s="188"/>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spans="1:26" ht="13.5" customHeight="1">
      <c r="A312" s="188"/>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spans="1:26" ht="13.5" customHeight="1">
      <c r="A313" s="188"/>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spans="1:26" ht="13.5" customHeight="1">
      <c r="A314" s="188"/>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spans="1:26" ht="13.5" customHeight="1">
      <c r="A315" s="188"/>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spans="1:26" ht="13.5" customHeight="1">
      <c r="A316" s="188"/>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spans="1:26" ht="13.5" customHeight="1">
      <c r="A317" s="188"/>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spans="1:26" ht="13.5" customHeight="1">
      <c r="A318" s="188"/>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spans="1:26" ht="13.5" customHeight="1">
      <c r="A319" s="188"/>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spans="1:26" ht="13.5" customHeight="1">
      <c r="A320" s="188"/>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spans="1:26" ht="13.5" customHeight="1">
      <c r="A321" s="188"/>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spans="1:26" ht="13.5" customHeight="1">
      <c r="A322" s="188"/>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spans="1:26" ht="13.5" customHeight="1">
      <c r="A323" s="188"/>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spans="1:26" ht="13.5" customHeight="1">
      <c r="A324" s="188"/>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spans="1:26" ht="13.5" customHeight="1">
      <c r="A325" s="188"/>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spans="1:26" ht="13.5" customHeight="1">
      <c r="A326" s="188"/>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spans="1:26" ht="13.5" customHeight="1">
      <c r="A327" s="188"/>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spans="1:26" ht="13.5" customHeight="1">
      <c r="A328" s="188"/>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spans="1:26" ht="13.5" customHeight="1">
      <c r="A329" s="188"/>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spans="1:26" ht="13.5" customHeight="1">
      <c r="A330" s="188"/>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spans="1:26" ht="13.5" customHeight="1">
      <c r="A331" s="188"/>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spans="1:26" ht="13.5" customHeight="1">
      <c r="A332" s="188"/>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spans="1:26" ht="13.5" customHeight="1">
      <c r="A333" s="188"/>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spans="1:26" ht="13.5" customHeight="1">
      <c r="A334" s="188"/>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spans="1:26" ht="13.5" customHeight="1">
      <c r="A335" s="188"/>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spans="1:26" ht="13.5" customHeight="1">
      <c r="A336" s="188"/>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spans="1:26" ht="13.5" customHeight="1">
      <c r="A337" s="188"/>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spans="1:26" ht="13.5" customHeight="1">
      <c r="A338" s="188"/>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spans="1:26" ht="13.5" customHeight="1">
      <c r="A339" s="188"/>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spans="1:26" ht="13.5" customHeight="1">
      <c r="A340" s="188"/>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spans="1:26" ht="13.5" customHeight="1">
      <c r="A341" s="188"/>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spans="1:26" ht="13.5" customHeight="1">
      <c r="A342" s="188"/>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spans="1:26" ht="13.5" customHeight="1">
      <c r="A343" s="188"/>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spans="1:26" ht="13.5" customHeight="1">
      <c r="A344" s="188"/>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spans="1:26" ht="13.5" customHeight="1">
      <c r="A345" s="188"/>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spans="1:26" ht="13.5" customHeight="1">
      <c r="A346" s="188"/>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spans="1:26" ht="13.5" customHeight="1">
      <c r="A347" s="188"/>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spans="1:26" ht="13.5" customHeight="1">
      <c r="A348" s="188"/>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spans="1:26" ht="13.5" customHeight="1">
      <c r="A349" s="188"/>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spans="1:26" ht="13.5" customHeight="1">
      <c r="A350" s="188"/>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spans="1:26" ht="13.5" customHeight="1">
      <c r="A351" s="188"/>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spans="1:26" ht="13.5" customHeight="1">
      <c r="A352" s="188"/>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spans="1:26" ht="13.5" customHeight="1">
      <c r="A353" s="188"/>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spans="1:26" ht="13.5" customHeight="1">
      <c r="A354" s="188"/>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spans="1:26" ht="13.5" customHeight="1">
      <c r="A355" s="188"/>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spans="1:26" ht="13.5" customHeight="1">
      <c r="A356" s="188"/>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spans="1:26" ht="13.5" customHeight="1">
      <c r="A357" s="188"/>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spans="1:26" ht="13.5" customHeight="1">
      <c r="A358" s="188"/>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spans="1:26" ht="13.5" customHeight="1">
      <c r="A359" s="188"/>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spans="1:26" ht="13.5" customHeight="1">
      <c r="A360" s="188"/>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spans="1:26" ht="13.5" customHeight="1">
      <c r="A361" s="188"/>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spans="1:26" ht="13.5" customHeight="1">
      <c r="A362" s="188"/>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spans="1:26" ht="13.5" customHeight="1">
      <c r="A363" s="188"/>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spans="1:26" ht="13.5" customHeight="1">
      <c r="A364" s="188"/>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spans="1:26" ht="13.5" customHeight="1">
      <c r="A365" s="188"/>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spans="1:26" ht="13.5" customHeight="1">
      <c r="A366" s="188"/>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spans="1:26" ht="13.5" customHeight="1">
      <c r="A367" s="188"/>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spans="1:26" ht="13.5" customHeight="1">
      <c r="A368" s="188"/>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spans="1:26" ht="13.5" customHeight="1">
      <c r="A369" s="188"/>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spans="1:26" ht="13.5" customHeight="1">
      <c r="A370" s="188"/>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spans="1:26" ht="13.5" customHeight="1">
      <c r="A371" s="188"/>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spans="1:26" ht="13.5" customHeight="1">
      <c r="A372" s="188"/>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spans="1:26" ht="13.5" customHeight="1">
      <c r="A373" s="188"/>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spans="1:26" ht="13.5" customHeight="1">
      <c r="A374" s="188"/>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spans="1:26" ht="13.5" customHeight="1">
      <c r="A375" s="188"/>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spans="1:26" ht="13.5" customHeight="1">
      <c r="A376" s="188"/>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spans="1:26" ht="13.5" customHeight="1">
      <c r="A377" s="188"/>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spans="1:26" ht="13.5" customHeight="1">
      <c r="A378" s="188"/>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spans="1:26" ht="13.5" customHeight="1">
      <c r="A379" s="188"/>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spans="1:26" ht="13.5" customHeight="1">
      <c r="A380" s="188"/>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spans="1:26" ht="13.5" customHeight="1">
      <c r="A381" s="188"/>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spans="1:26" ht="13.5" customHeight="1">
      <c r="A382" s="188"/>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spans="1:26" ht="13.5" customHeight="1">
      <c r="A383" s="188"/>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spans="1:26" ht="13.5" customHeight="1">
      <c r="A384" s="188"/>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spans="1:26" ht="13.5" customHeight="1">
      <c r="A385" s="188"/>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spans="1:26" ht="13.5" customHeight="1">
      <c r="A386" s="188"/>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spans="1:26" ht="13.5" customHeight="1">
      <c r="A387" s="188"/>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spans="1:26" ht="13.5" customHeight="1">
      <c r="A388" s="188"/>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spans="1:26" ht="13.5" customHeight="1">
      <c r="A389" s="188"/>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spans="1:26" ht="13.5" customHeight="1">
      <c r="A390" s="188"/>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spans="1:26" ht="13.5" customHeight="1">
      <c r="A391" s="188"/>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spans="1:26" ht="13.5" customHeight="1">
      <c r="A392" s="188"/>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spans="1:26" ht="13.5" customHeight="1">
      <c r="A393" s="188"/>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spans="1:26" ht="13.5" customHeight="1">
      <c r="A394" s="188"/>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spans="1:26" ht="13.5" customHeight="1">
      <c r="A395" s="188"/>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spans="1:26" ht="13.5" customHeight="1">
      <c r="A396" s="188"/>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spans="1:26" ht="13.5" customHeight="1">
      <c r="A397" s="188"/>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spans="1:26" ht="13.5" customHeight="1">
      <c r="A398" s="188"/>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spans="1:26" ht="13.5" customHeight="1">
      <c r="A399" s="188"/>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spans="1:26" ht="13.5" customHeight="1">
      <c r="A400" s="188"/>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spans="1:26" ht="13.5" customHeight="1">
      <c r="A401" s="188"/>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spans="1:26" ht="13.5" customHeight="1">
      <c r="A402" s="188"/>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spans="1:26" ht="13.5" customHeight="1">
      <c r="A403" s="188"/>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spans="1:26" ht="13.5" customHeight="1">
      <c r="A404" s="188"/>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spans="1:26" ht="13.5" customHeight="1">
      <c r="A405" s="188"/>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spans="1:26" ht="13.5" customHeight="1">
      <c r="A406" s="188"/>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spans="1:26" ht="13.5" customHeight="1">
      <c r="A407" s="188"/>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spans="1:26" ht="13.5" customHeight="1">
      <c r="A408" s="188"/>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spans="1:26" ht="13.5" customHeight="1">
      <c r="A409" s="188"/>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spans="1:26" ht="13.5" customHeight="1">
      <c r="A410" s="188"/>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spans="1:26" ht="13.5" customHeight="1">
      <c r="A411" s="188"/>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spans="1:26" ht="13.5" customHeight="1">
      <c r="A412" s="18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spans="1:26" ht="13.5" customHeight="1">
      <c r="A413" s="18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spans="1:26" ht="13.5" customHeight="1">
      <c r="A414" s="18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spans="1:26" ht="13.5" customHeight="1">
      <c r="A415" s="18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spans="1:26" ht="13.5" customHeight="1">
      <c r="A416" s="18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spans="1:26" ht="13.5" customHeight="1">
      <c r="A417" s="18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spans="1:26" ht="13.5" customHeight="1">
      <c r="A418" s="18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spans="1:26" ht="13.5" customHeight="1">
      <c r="A419" s="18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spans="1:26" ht="13.5" customHeight="1">
      <c r="A420" s="18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spans="1:26" ht="13.5" customHeight="1">
      <c r="A421" s="18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spans="1:26" ht="13.5" customHeight="1">
      <c r="A422" s="18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spans="1:26" ht="13.5" customHeight="1">
      <c r="A423" s="18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spans="1:26" ht="13.5" customHeight="1">
      <c r="A424" s="18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spans="1:26" ht="13.5" customHeight="1">
      <c r="A425" s="18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spans="1:26" ht="13.5" customHeight="1">
      <c r="A426" s="18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spans="1:26" ht="13.5" customHeight="1">
      <c r="A427" s="18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spans="1:26" ht="13.5" customHeight="1">
      <c r="A428" s="18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spans="1:26" ht="13.5" customHeight="1">
      <c r="A429" s="18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spans="1:26" ht="13.5" customHeight="1">
      <c r="A430" s="18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spans="1:26" ht="13.5" customHeight="1">
      <c r="A431" s="18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spans="1:26" ht="13.5" customHeight="1">
      <c r="A432" s="18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spans="1:26" ht="13.5" customHeight="1">
      <c r="A433" s="18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spans="1:26" ht="13.5" customHeight="1">
      <c r="A434" s="18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spans="1:26" ht="13.5" customHeight="1">
      <c r="A435" s="18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spans="1:26" ht="13.5" customHeight="1">
      <c r="A436" s="18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spans="1:26" ht="13.5" customHeight="1">
      <c r="A437" s="18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spans="1:26" ht="13.5" customHeight="1">
      <c r="A438" s="18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spans="1:26" ht="13.5" customHeight="1">
      <c r="A439" s="18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spans="1:26" ht="13.5" customHeight="1">
      <c r="A440" s="18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spans="1:26" ht="13.5" customHeight="1">
      <c r="A441" s="18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spans="1:26" ht="13.5" customHeight="1">
      <c r="A442" s="18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spans="1:26" ht="13.5" customHeight="1">
      <c r="A443" s="18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spans="1:26" ht="13.5" customHeight="1">
      <c r="A444" s="18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spans="1:26" ht="13.5" customHeight="1">
      <c r="A445" s="18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spans="1:26" ht="13.5" customHeight="1">
      <c r="A446" s="18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spans="1:26" ht="13.5" customHeight="1">
      <c r="A447" s="18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spans="1:26" ht="13.5" customHeight="1">
      <c r="A448" s="18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spans="1:26" ht="13.5" customHeight="1">
      <c r="A449" s="18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spans="1:26" ht="13.5" customHeight="1">
      <c r="A450" s="18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spans="1:26" ht="13.5" customHeight="1">
      <c r="A451" s="18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spans="1:26" ht="13.5" customHeight="1">
      <c r="A452" s="18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spans="1:26" ht="13.5" customHeight="1">
      <c r="A453" s="18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spans="1:26" ht="13.5" customHeight="1">
      <c r="A454" s="18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spans="1:26" ht="13.5" customHeight="1">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spans="1:26" ht="13.5" customHeight="1">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spans="1:26" ht="13.5" customHeight="1">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spans="1:26" ht="13.5" customHeight="1">
      <c r="A458" s="18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spans="1:26" ht="13.5" customHeight="1">
      <c r="A459" s="18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spans="1:26" ht="13.5" customHeight="1">
      <c r="A460" s="18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spans="1:26" ht="13.5" customHeight="1">
      <c r="A461" s="18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spans="1:26" ht="13.5" customHeight="1">
      <c r="A462" s="18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spans="1:26" ht="13.5" customHeight="1">
      <c r="A463" s="18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spans="1:26" ht="13.5" customHeight="1">
      <c r="A464" s="18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spans="1:26" ht="13.5" customHeight="1">
      <c r="A465" s="18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spans="1:26" ht="13.5" customHeight="1">
      <c r="A466" s="18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spans="1:26" ht="13.5" customHeight="1">
      <c r="A467" s="18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spans="1:26" ht="13.5" customHeight="1">
      <c r="A468" s="18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spans="1:26" ht="13.5" customHeight="1">
      <c r="A469" s="18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spans="1:26" ht="13.5" customHeight="1">
      <c r="A470" s="18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spans="1:26" ht="13.5" customHeight="1">
      <c r="A471" s="18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spans="1:26" ht="13.5" customHeight="1">
      <c r="A472" s="18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spans="1:26" ht="13.5" customHeight="1">
      <c r="A473" s="18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spans="1:26" ht="13.5" customHeight="1">
      <c r="A474" s="18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spans="1:26" ht="13.5" customHeight="1">
      <c r="A475" s="18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spans="1:26" ht="13.5" customHeight="1">
      <c r="A476" s="18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spans="1:26" ht="13.5" customHeight="1">
      <c r="A477" s="18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spans="1:26" ht="13.5" customHeight="1">
      <c r="A478" s="18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spans="1:26" ht="13.5" customHeight="1">
      <c r="A479" s="18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spans="1:26" ht="13.5" customHeight="1">
      <c r="A480" s="18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spans="1:26" ht="13.5" customHeight="1">
      <c r="A481" s="18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spans="1:26" ht="13.5" customHeight="1">
      <c r="A482" s="18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spans="1:26" ht="13.5" customHeight="1">
      <c r="A483" s="18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spans="1:26" ht="13.5" customHeight="1">
      <c r="A484" s="18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spans="1:26" ht="13.5" customHeight="1">
      <c r="A485" s="18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spans="1:26" ht="13.5" customHeight="1">
      <c r="A486" s="18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spans="1:26" ht="13.5" customHeight="1">
      <c r="A487" s="18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spans="1:26" ht="13.5" customHeight="1">
      <c r="A488" s="18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spans="1:26" ht="13.5" customHeight="1">
      <c r="A489" s="18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spans="1:26" ht="13.5" customHeight="1">
      <c r="A490" s="18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spans="1:26" ht="13.5" customHeight="1">
      <c r="A491" s="18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spans="1:26" ht="13.5" customHeight="1">
      <c r="A492" s="18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spans="1:26" ht="13.5" customHeight="1">
      <c r="A493" s="18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spans="1:26" ht="13.5" customHeight="1">
      <c r="A494" s="18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spans="1:26" ht="13.5" customHeight="1">
      <c r="A495" s="18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spans="1:26" ht="13.5" customHeight="1">
      <c r="A496" s="18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spans="1:26" ht="13.5" customHeight="1">
      <c r="A497" s="18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spans="1:26" ht="13.5" customHeight="1">
      <c r="A498" s="18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spans="1:26" ht="13.5" customHeight="1">
      <c r="A499" s="18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spans="1:26" ht="13.5" customHeight="1">
      <c r="A500" s="18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spans="1:26" ht="13.5" customHeight="1">
      <c r="A501" s="18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spans="1:26" ht="13.5" customHeight="1">
      <c r="A502" s="18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spans="1:26" ht="13.5" customHeight="1">
      <c r="A503" s="18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spans="1:26" ht="13.5" customHeight="1">
      <c r="A504" s="18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spans="1:26" ht="13.5" customHeight="1">
      <c r="A505" s="18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spans="1:26" ht="13.5" customHeight="1">
      <c r="A506" s="18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spans="1:26" ht="13.5" customHeight="1">
      <c r="A507" s="18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spans="1:26" ht="13.5" customHeight="1">
      <c r="A508" s="18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spans="1:26" ht="13.5" customHeight="1">
      <c r="A509" s="18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spans="1:26" ht="13.5" customHeight="1">
      <c r="A510" s="18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spans="1:26" ht="13.5" customHeight="1">
      <c r="A511" s="18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spans="1:26" ht="13.5" customHeight="1">
      <c r="A512" s="18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spans="1:26" ht="13.5" customHeight="1">
      <c r="A513" s="18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spans="1:26" ht="13.5" customHeight="1">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spans="1:26" ht="13.5" customHeight="1">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spans="1:26" ht="13.5" customHeight="1">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spans="1:26" ht="13.5" customHeight="1">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spans="1:26" ht="13.5" customHeight="1">
      <c r="A518" s="18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spans="1:26" ht="13.5" customHeight="1">
      <c r="A519" s="18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spans="1:26" ht="13.5" customHeight="1">
      <c r="A520" s="18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spans="1:26" ht="13.5" customHeight="1">
      <c r="A521" s="18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spans="1:26" ht="13.5" customHeight="1">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spans="1:26" ht="13.5" customHeight="1">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spans="1:26" ht="13.5" customHeight="1">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spans="1:26" ht="13.5" customHeight="1">
      <c r="A525" s="18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spans="1:26" ht="13.5" customHeight="1">
      <c r="A526" s="18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spans="1:26" ht="13.5" customHeight="1">
      <c r="A527" s="18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spans="1:26" ht="13.5" customHeight="1">
      <c r="A528" s="18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spans="1:26" ht="13.5" customHeight="1">
      <c r="A529" s="18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spans="1:26" ht="13.5" customHeight="1">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spans="1:26" ht="13.5" customHeight="1">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spans="1:26" ht="13.5" customHeight="1">
      <c r="A532" s="18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spans="1:26" ht="13.5" customHeight="1">
      <c r="A533" s="18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spans="1:26" ht="13.5" customHeight="1">
      <c r="A534" s="18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spans="1:26" ht="13.5" customHeight="1">
      <c r="A535" s="18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spans="1:26" ht="13.5" customHeight="1">
      <c r="A536" s="18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spans="1:26" ht="13.5" customHeight="1">
      <c r="A537" s="18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spans="1:26" ht="13.5" customHeight="1">
      <c r="A538" s="18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spans="1:26" ht="13.5" customHeight="1">
      <c r="A539" s="18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spans="1:26" ht="13.5" customHeight="1">
      <c r="A540" s="18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spans="1:26" ht="13.5" customHeight="1">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spans="1:26" ht="13.5" customHeight="1">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spans="1:26" ht="13.5" customHeight="1">
      <c r="A543" s="18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spans="1:26" ht="13.5" customHeight="1">
      <c r="A544" s="18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spans="1:26" ht="13.5" customHeight="1">
      <c r="A545" s="18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spans="1:26" ht="13.5" customHeight="1">
      <c r="A546" s="18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spans="1:26" ht="13.5" customHeight="1">
      <c r="A547" s="18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spans="1:26" ht="13.5" customHeight="1">
      <c r="A548" s="18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spans="1:26" ht="13.5" customHeight="1">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spans="1:26" ht="13.5" customHeight="1">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spans="1:26" ht="13.5" customHeight="1">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spans="1:26" ht="13.5" customHeight="1">
      <c r="A552" s="18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spans="1:26" ht="13.5" customHeight="1">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spans="1:26" ht="13.5" customHeight="1">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spans="1:26" ht="13.5" customHeight="1">
      <c r="A555" s="18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spans="1:26" ht="13.5" customHeight="1">
      <c r="A556" s="18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spans="1:26" ht="13.5" customHeight="1">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spans="1:26" ht="13.5" customHeight="1">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spans="1:26" ht="13.5" customHeight="1">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spans="1:26" ht="13.5" customHeight="1">
      <c r="A560" s="18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spans="1:26" ht="13.5" customHeight="1">
      <c r="A561" s="18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spans="1:26" ht="13.5" customHeight="1">
      <c r="A562" s="18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spans="1:26" ht="13.5" customHeight="1">
      <c r="A563" s="18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spans="1:26" ht="13.5" customHeight="1">
      <c r="A564" s="18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spans="1:26" ht="13.5" customHeight="1">
      <c r="A565" s="18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spans="1:26" ht="13.5" customHeight="1">
      <c r="A566" s="18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spans="1:26" ht="13.5" customHeight="1">
      <c r="A567" s="18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spans="1:26" ht="13.5" customHeight="1">
      <c r="A568" s="18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spans="1:26" ht="13.5" customHeight="1">
      <c r="A569" s="18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spans="1:26" ht="13.5" customHeight="1">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spans="1:26" ht="13.5" customHeight="1">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spans="1:26" ht="13.5" customHeight="1">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spans="1:26" ht="13.5" customHeight="1">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spans="1:26" ht="13.5" customHeight="1">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spans="1:26" ht="13.5" customHeight="1">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spans="1:26" ht="13.5" customHeight="1">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spans="1:26" ht="13.5" customHeight="1">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spans="1:26" ht="13.5" customHeight="1">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spans="1:26" ht="13.5" customHeight="1">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spans="1:26" ht="13.5" customHeight="1">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spans="1:26" ht="13.5" customHeight="1">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spans="1:26" ht="13.5" customHeight="1">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spans="1:26" ht="13.5" customHeight="1">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spans="1:26" ht="13.5" customHeight="1">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spans="1:26" ht="13.5" customHeight="1">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spans="1:26" ht="13.5" customHeight="1">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spans="1:26" ht="13.5" customHeight="1">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spans="1:26" ht="13.5" customHeight="1">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spans="1:26" ht="13.5" customHeight="1">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spans="1:26" ht="13.5" customHeight="1">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spans="1:26" ht="13.5" customHeight="1">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spans="1:26" ht="13.5" customHeight="1">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spans="1:26" ht="13.5" customHeight="1">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spans="1:26" ht="13.5" customHeight="1">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spans="1:26" ht="13.5" customHeight="1">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spans="1:26" ht="13.5" customHeight="1">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spans="1:26" ht="13.5" customHeight="1">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spans="1:26" ht="13.5" customHeight="1">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spans="1:26" ht="13.5" customHeight="1">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spans="1:26" ht="13.5" customHeight="1">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spans="1:26" ht="13.5" customHeight="1">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spans="1:26" ht="13.5" customHeight="1">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spans="1:26" ht="13.5" customHeight="1">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spans="1:26" ht="13.5" customHeight="1">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spans="1:26" ht="13.5" customHeight="1">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spans="1:26" ht="13.5" customHeight="1">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spans="1:26" ht="13.5" customHeight="1">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spans="1:26" ht="13.5" customHeight="1">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spans="1:26" ht="13.5" customHeight="1">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spans="1:26" ht="13.5" customHeight="1">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spans="1:26" ht="13.5" customHeight="1">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spans="1:26" ht="13.5" customHeight="1">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spans="1:26" ht="13.5" customHeight="1">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spans="1:26" ht="13.5" customHeight="1">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spans="1:26" ht="13.5" customHeight="1">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spans="1:26" ht="13.5" customHeight="1">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spans="1:26" ht="13.5" customHeight="1">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spans="1:26" ht="13.5" customHeight="1">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spans="1:26" ht="13.5" customHeight="1">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spans="1:26" ht="13.5" customHeight="1">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spans="1:26" ht="13.5" customHeight="1">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spans="1:26" ht="13.5" customHeight="1">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spans="1:26" ht="13.5" customHeight="1">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spans="1:26" ht="13.5" customHeight="1">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spans="1:26" ht="13.5" customHeight="1">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spans="1:26" ht="13.5" customHeight="1">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spans="1:26" ht="13.5" customHeight="1">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spans="1:26" ht="13.5" customHeight="1">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spans="1:26" ht="13.5" customHeight="1">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spans="1:26" ht="13.5" customHeight="1">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spans="1:26" ht="13.5" customHeight="1">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spans="1:26" ht="13.5" customHeight="1">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spans="1:26" ht="13.5" customHeight="1">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spans="1:26" ht="13.5" customHeight="1">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spans="1:26" ht="13.5" customHeight="1">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spans="1:26" ht="13.5" customHeight="1">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spans="1:26" ht="13.5" customHeight="1">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spans="1:26" ht="13.5" customHeight="1">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spans="1:26" ht="13.5" customHeight="1">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spans="1:26" ht="13.5" customHeight="1">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spans="1:26" ht="13.5" customHeight="1">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spans="1:26" ht="13.5" customHeight="1">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spans="1:26" ht="13.5" customHeight="1">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spans="1:26" ht="13.5" customHeight="1">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spans="1:26" ht="13.5" customHeight="1">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spans="1:26" ht="13.5" customHeight="1">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spans="1:26" ht="13.5" customHeight="1">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spans="1:26" ht="13.5" customHeight="1">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spans="1:26" ht="13.5" customHeight="1">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spans="1:26" ht="13.5" customHeight="1">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spans="1:26" ht="13.5" customHeight="1">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spans="1:26" ht="13.5" customHeight="1">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spans="1:26" ht="13.5" customHeight="1">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spans="1:26" ht="13.5" customHeight="1">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spans="1:26" ht="13.5" customHeight="1">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spans="1:26" ht="13.5" customHeight="1">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spans="1:26" ht="13.5" customHeight="1">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spans="1:26" ht="13.5" customHeight="1">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spans="1:26" ht="13.5" customHeight="1">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spans="1:26" ht="13.5" customHeight="1">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spans="1:26" ht="13.5" customHeight="1">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spans="1:26" ht="13.5" customHeight="1">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spans="1:26" ht="13.5" customHeight="1">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spans="1:26" ht="13.5" customHeight="1">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spans="1:26" ht="13.5" customHeight="1">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spans="1:26" ht="13.5" customHeight="1">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spans="1:26" ht="13.5" customHeight="1">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spans="1:26" ht="13.5" customHeight="1">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spans="1:26" ht="13.5" customHeight="1">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spans="1:26" ht="13.5" customHeight="1">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spans="1:26" ht="13.5" customHeight="1">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spans="1:26" ht="13.5" customHeight="1">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spans="1:26" ht="13.5" customHeight="1">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spans="1:26" ht="13.5" customHeight="1">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spans="1:26" ht="13.5" customHeight="1">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spans="1:26" ht="13.5" customHeight="1">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spans="1:26" ht="13.5" customHeight="1">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spans="1:26" ht="13.5" customHeight="1">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spans="1:26" ht="13.5" customHeight="1">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spans="1:26" ht="13.5" customHeight="1">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spans="1:26" ht="13.5" customHeight="1">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spans="1:26" ht="13.5" customHeight="1">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spans="1:26" ht="13.5" customHeight="1">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spans="1:26" ht="13.5" customHeight="1">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spans="1:26" ht="13.5" customHeight="1">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spans="1:26" ht="13.5" customHeight="1">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spans="1:26" ht="13.5" customHeight="1">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spans="1:26" ht="13.5" customHeight="1">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spans="1:26" ht="13.5" customHeight="1">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spans="1:26" ht="13.5" customHeight="1">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spans="1:26" ht="13.5" customHeight="1">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spans="1:26" ht="13.5" customHeight="1">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spans="1:26" ht="13.5" customHeight="1">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spans="1:26" ht="13.5" customHeight="1">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spans="1:26" ht="13.5" customHeight="1">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spans="1:26" ht="13.5" customHeight="1">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spans="1:26" ht="13.5" customHeight="1">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spans="1:26" ht="13.5" customHeight="1">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spans="1:26" ht="13.5" customHeight="1">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spans="1:26" ht="13.5" customHeight="1">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spans="1:26" ht="13.5" customHeight="1">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spans="1:26" ht="13.5" customHeight="1">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spans="1:26" ht="13.5" customHeight="1">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spans="1:26" ht="13.5" customHeight="1">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spans="1:26" ht="13.5" customHeight="1">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spans="1:26" ht="13.5" customHeight="1">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spans="1:26" ht="13.5" customHeight="1">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spans="1:26" ht="13.5" customHeight="1">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spans="1:26" ht="13.5" customHeight="1">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spans="1:26" ht="13.5" customHeight="1">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spans="1:26" ht="13.5" customHeight="1">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spans="1:26" ht="13.5" customHeight="1">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spans="1:26" ht="13.5" customHeight="1">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spans="1:26" ht="13.5" customHeight="1">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spans="1:26" ht="13.5" customHeight="1">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spans="1:26" ht="13.5" customHeight="1">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spans="1:26" ht="13.5" customHeight="1">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spans="1:26" ht="13.5" customHeight="1">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spans="1:26" ht="13.5" customHeight="1">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spans="1:26" ht="13.5" customHeight="1">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spans="1:26" ht="13.5" customHeight="1">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spans="1:26" ht="13.5" customHeight="1">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spans="1:26" ht="13.5" customHeight="1">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spans="1:26" ht="13.5" customHeight="1">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spans="1:26" ht="13.5" customHeight="1">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spans="1:26" ht="13.5" customHeight="1">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spans="1:26" ht="13.5" customHeight="1">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spans="1:26" ht="13.5" customHeight="1">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spans="1:26" ht="13.5" customHeight="1">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spans="1:26" ht="13.5" customHeight="1">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spans="1:26" ht="13.5" customHeight="1">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spans="1:26" ht="13.5" customHeight="1">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spans="1:26" ht="13.5" customHeight="1">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spans="1:26" ht="13.5" customHeight="1">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spans="1:26" ht="13.5" customHeight="1">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spans="1:26" ht="13.5" customHeight="1">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spans="1:26" ht="13.5" customHeight="1">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spans="1:26" ht="13.5" customHeight="1">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spans="1:26" ht="13.5" customHeight="1">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spans="1:26" ht="13.5" customHeight="1">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spans="1:26" ht="13.5" customHeight="1">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spans="1:26" ht="13.5" customHeight="1">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spans="1:26" ht="13.5" customHeight="1">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spans="1:26" ht="13.5" customHeight="1">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spans="1:26" ht="13.5" customHeight="1">
      <c r="A745" s="18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spans="1:26" ht="13.5" customHeight="1">
      <c r="A746" s="18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spans="1:26" ht="13.5" customHeight="1">
      <c r="A747" s="18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spans="1:26" ht="13.5" customHeight="1">
      <c r="A748" s="18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spans="1:26" ht="13.5" customHeight="1">
      <c r="A749" s="18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spans="1:26" ht="13.5" customHeight="1">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spans="1:26" ht="13.5" customHeight="1">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spans="1:26" ht="13.5" customHeight="1">
      <c r="A752" s="18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spans="1:26" ht="13.5" customHeight="1">
      <c r="A753" s="18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spans="1:26" ht="13.5" customHeight="1">
      <c r="A754" s="18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spans="1:26" ht="13.5" customHeight="1">
      <c r="A755" s="18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spans="1:26" ht="13.5" customHeight="1">
      <c r="A756" s="18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spans="1:26" ht="13.5" customHeight="1">
      <c r="A757" s="18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spans="1:26" ht="13.5" customHeight="1">
      <c r="A758" s="18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spans="1:26" ht="13.5" customHeight="1">
      <c r="A759" s="18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spans="1:26" ht="13.5" customHeight="1">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spans="1:26" ht="13.5" customHeight="1">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spans="1:26" ht="13.5" customHeight="1">
      <c r="A762" s="18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spans="1:26" ht="13.5" customHeight="1">
      <c r="A763" s="18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spans="1:26" ht="13.5" customHeight="1">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spans="1:26" ht="13.5" customHeight="1">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spans="1:26" ht="13.5" customHeight="1">
      <c r="A766" s="18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spans="1:26" ht="13.5" customHeight="1">
      <c r="A767" s="18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spans="1:26" ht="13.5" customHeight="1">
      <c r="A768" s="18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spans="1:26" ht="13.5" customHeight="1">
      <c r="A769" s="18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spans="1:26" ht="13.5" customHeight="1">
      <c r="A770" s="18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spans="1:26" ht="13.5" customHeight="1">
      <c r="A771" s="18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spans="1:26" ht="13.5" customHeight="1">
      <c r="A772" s="18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spans="1:26" ht="13.5" customHeight="1">
      <c r="A773" s="18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spans="1:26" ht="13.5" customHeight="1">
      <c r="A774" s="18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spans="1:26" ht="13.5" customHeight="1">
      <c r="A775" s="18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spans="1:26" ht="13.5" customHeight="1">
      <c r="A776" s="18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spans="1:26" ht="13.5" customHeight="1">
      <c r="A777" s="18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spans="1:26" ht="13.5" customHeight="1">
      <c r="A778" s="18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spans="1:26" ht="13.5" customHeight="1">
      <c r="A779" s="18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spans="1:26" ht="13.5" customHeight="1">
      <c r="A780" s="18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spans="1:26" ht="13.5" customHeight="1">
      <c r="A781" s="18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spans="1:26" ht="13.5" customHeight="1">
      <c r="A782" s="18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spans="1:26" ht="13.5" customHeight="1">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spans="1:26" ht="13.5"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spans="1:26" ht="13.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spans="1:26" ht="13.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spans="1:26" ht="13.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spans="1:26" ht="13.5" customHeight="1">
      <c r="A788" s="18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spans="1:26" ht="13.5" customHeight="1">
      <c r="A789" s="18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spans="1:26" ht="13.5" customHeight="1">
      <c r="A790" s="18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spans="1:26" ht="13.5" customHeight="1">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spans="1:26" ht="13.5"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spans="1:26" ht="13.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spans="1:26" ht="13.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spans="1:26" ht="13.5" customHeight="1">
      <c r="A795" s="18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spans="1:26" ht="13.5" customHeight="1">
      <c r="A796" s="18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spans="1:26" ht="13.5" customHeight="1">
      <c r="A797" s="18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spans="1:26" ht="13.5" customHeight="1">
      <c r="A798" s="18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spans="1:26" ht="13.5" customHeight="1">
      <c r="A799" s="18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spans="1:26" ht="13.5" customHeight="1">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spans="1:26" ht="13.5" customHeight="1">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spans="1:26" ht="13.5" customHeight="1">
      <c r="A802" s="18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spans="1:26" ht="13.5" customHeight="1">
      <c r="A803" s="18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spans="1:26" ht="13.5" customHeight="1">
      <c r="A804" s="18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spans="1:26" ht="13.5" customHeight="1">
      <c r="A805" s="18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spans="1:26" ht="13.5" customHeight="1">
      <c r="A806" s="18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spans="1:26" ht="13.5" customHeight="1">
      <c r="A807" s="18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spans="1:26" ht="13.5" customHeight="1">
      <c r="A808" s="18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spans="1:26" ht="13.5" customHeight="1">
      <c r="A809" s="18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spans="1:26" ht="13.5" customHeight="1">
      <c r="A810" s="18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spans="1:26" ht="13.5" customHeight="1">
      <c r="A811" s="18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spans="1:26" ht="13.5" customHeight="1">
      <c r="A812" s="18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spans="1:26" ht="13.5" customHeight="1">
      <c r="A813" s="18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spans="1:26" ht="13.5" customHeight="1">
      <c r="A814" s="18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spans="1:26" ht="13.5" customHeight="1">
      <c r="A815" s="18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spans="1:26" ht="13.5" customHeight="1">
      <c r="A816" s="18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spans="1:26" ht="13.5" customHeight="1">
      <c r="A817" s="18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spans="1:26" ht="13.5" customHeight="1">
      <c r="A818" s="18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spans="1:26" ht="13.5" customHeight="1">
      <c r="A819" s="18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spans="1:26" ht="13.5" customHeight="1">
      <c r="A820" s="18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spans="1:26" ht="13.5" customHeight="1">
      <c r="A821" s="18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spans="1:26" ht="13.5" customHeight="1">
      <c r="A822" s="18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spans="1:26" ht="13.5" customHeight="1">
      <c r="A823" s="18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spans="1:26" ht="13.5" customHeight="1">
      <c r="A824" s="18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spans="1:26" ht="13.5" customHeight="1">
      <c r="A825" s="18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spans="1:26" ht="13.5" customHeight="1">
      <c r="A826" s="18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spans="1:26" ht="13.5" customHeight="1">
      <c r="A827" s="18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spans="1:26" ht="13.5" customHeight="1">
      <c r="A828" s="18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spans="1:26" ht="13.5" customHeight="1">
      <c r="A829" s="18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spans="1:26" ht="13.5" customHeight="1">
      <c r="A830" s="18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spans="1:26" ht="13.5" customHeight="1">
      <c r="A831" s="18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spans="1:26" ht="13.5" customHeight="1">
      <c r="A832" s="18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spans="1:26" ht="13.5" customHeight="1">
      <c r="A833" s="18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spans="1:26" ht="13.5" customHeight="1">
      <c r="A834" s="18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spans="1:26" ht="13.5" customHeight="1">
      <c r="A835" s="18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spans="1:26" ht="13.5" customHeight="1">
      <c r="A836" s="18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spans="1:26" ht="13.5" customHeight="1">
      <c r="A837" s="18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spans="1:26" ht="13.5" customHeight="1">
      <c r="A838" s="18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spans="1:26" ht="13.5" customHeight="1">
      <c r="A839" s="18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spans="1:26" ht="13.5" customHeight="1">
      <c r="A840" s="18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spans="1:26" ht="13.5" customHeight="1">
      <c r="A841" s="18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spans="1:26" ht="13.5" customHeight="1">
      <c r="A842" s="18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spans="1:26" ht="13.5" customHeight="1">
      <c r="A843" s="18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spans="1:26" ht="13.5" customHeight="1">
      <c r="A844" s="18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spans="1:26" ht="13.5" customHeight="1">
      <c r="A845" s="18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spans="1:26" ht="13.5" customHeight="1">
      <c r="A846" s="18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spans="1:26" ht="13.5" customHeight="1">
      <c r="A847" s="18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spans="1:26" ht="13.5" customHeight="1">
      <c r="A848" s="18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spans="1:26" ht="13.5" customHeight="1">
      <c r="A849" s="18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spans="1:26" ht="13.5" customHeight="1">
      <c r="A850" s="18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spans="1:26" ht="13.5" customHeight="1">
      <c r="A851" s="18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spans="1:26" ht="13.5" customHeight="1">
      <c r="A852" s="18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spans="1:26" ht="13.5" customHeight="1">
      <c r="A853" s="18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spans="1:26" ht="13.5" customHeight="1">
      <c r="A854" s="18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spans="1:26" ht="13.5" customHeight="1">
      <c r="A855" s="18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spans="1:26" ht="13.5" customHeight="1">
      <c r="A856" s="18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spans="1:26" ht="13.5" customHeight="1">
      <c r="A857" s="18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spans="1:26" ht="13.5" customHeight="1">
      <c r="A858" s="18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spans="1:26" ht="13.5" customHeight="1">
      <c r="A859" s="18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spans="1:26" ht="13.5" customHeight="1">
      <c r="A860" s="18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spans="1:26" ht="13.5" customHeight="1">
      <c r="A861" s="18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spans="1:26" ht="13.5" customHeight="1">
      <c r="A862" s="18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spans="1:26" ht="13.5" customHeight="1">
      <c r="A863" s="18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spans="1:26" ht="13.5" customHeight="1">
      <c r="A864" s="18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spans="1:26" ht="13.5" customHeight="1">
      <c r="A865" s="18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spans="1:26" ht="13.5" customHeight="1">
      <c r="A866" s="18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spans="1:26" ht="13.5" customHeight="1">
      <c r="A867" s="18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spans="1:26" ht="13.5" customHeight="1">
      <c r="A868" s="18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spans="1:26" ht="13.5" customHeight="1">
      <c r="A869" s="18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spans="1:26" ht="13.5" customHeight="1">
      <c r="A870" s="18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spans="1:26" ht="13.5" customHeight="1">
      <c r="A871" s="18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spans="1:26" ht="13.5" customHeight="1">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spans="1:26" ht="13.5" customHeight="1">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spans="1:26" ht="13.5" customHeight="1">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spans="1:26" ht="13.5" customHeight="1">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spans="1:26" ht="13.5" customHeight="1">
      <c r="A876" s="18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spans="1:26" ht="13.5" customHeight="1">
      <c r="A877" s="18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spans="1:26" ht="13.5" customHeight="1">
      <c r="A878" s="18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spans="1:26" ht="13.5" customHeight="1">
      <c r="A879" s="18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spans="1:26" ht="13.5" customHeight="1">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spans="1:26" ht="13.5" customHeight="1">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spans="1:26" ht="13.5" customHeight="1">
      <c r="A882" s="18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spans="1:26" ht="13.5" customHeight="1">
      <c r="A883" s="18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spans="1:26" ht="13.5" customHeight="1">
      <c r="A884" s="18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spans="1:26" ht="13.5" customHeight="1">
      <c r="A885" s="18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spans="1:26" ht="13.5" customHeight="1">
      <c r="A886" s="18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spans="1:26" ht="13.5" customHeight="1">
      <c r="A887" s="18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spans="1:26" ht="13.5" customHeight="1">
      <c r="A888" s="18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spans="1:26" ht="13.5" customHeight="1">
      <c r="A889" s="18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spans="1:26" ht="13.5" customHeight="1">
      <c r="A890" s="18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spans="1:26" ht="13.5" customHeight="1">
      <c r="A891" s="18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spans="1:26" ht="13.5" customHeight="1">
      <c r="A892" s="18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spans="1:26" ht="13.5" customHeight="1">
      <c r="A893" s="18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spans="1:26" ht="13.5" customHeight="1">
      <c r="A894" s="18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spans="1:26" ht="13.5" customHeight="1">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spans="1:26" ht="13.5" customHeight="1">
      <c r="A896" s="18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spans="1:26" ht="13.5" customHeight="1">
      <c r="A897" s="18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spans="1:26" ht="13.5" customHeight="1">
      <c r="A898" s="18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spans="1:26" ht="13.5" customHeight="1">
      <c r="A899" s="18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spans="1:26" ht="13.5" customHeight="1">
      <c r="A900" s="18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spans="1:26" ht="13.5" customHeight="1">
      <c r="A901" s="18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spans="1:26" ht="13.5" customHeight="1">
      <c r="A902" s="18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spans="1:26" ht="13.5" customHeight="1">
      <c r="A903" s="18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spans="1:26" ht="13.5" customHeight="1">
      <c r="A904" s="18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spans="1:26" ht="13.5" customHeight="1">
      <c r="A905" s="18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spans="1:26" ht="13.5" customHeight="1">
      <c r="A906" s="18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spans="1:26" ht="13.5" customHeight="1">
      <c r="A907" s="18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spans="1:26" ht="13.5" customHeight="1">
      <c r="A908" s="18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spans="1:26" ht="13.5" customHeight="1">
      <c r="A909" s="18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spans="1:26" ht="13.5" customHeight="1">
      <c r="A910" s="18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spans="1:26" ht="13.5" customHeight="1">
      <c r="A911" s="18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spans="1:26" ht="13.5" customHeight="1">
      <c r="A912" s="18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spans="1:26" ht="13.5" customHeight="1">
      <c r="A913" s="18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spans="1:26" ht="13.5" customHeight="1">
      <c r="A914" s="18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spans="1:26" ht="13.5" customHeight="1">
      <c r="A915" s="18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spans="1:26" ht="13.5" customHeight="1">
      <c r="A916" s="18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spans="1:26" ht="13.5" customHeight="1">
      <c r="A917" s="18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spans="1:26" ht="13.5" customHeight="1">
      <c r="A918" s="18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spans="1:26" ht="13.5" customHeight="1">
      <c r="A919" s="18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spans="1:26" ht="13.5" customHeight="1">
      <c r="A920" s="18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spans="1:26" ht="13.5" customHeight="1">
      <c r="A921" s="18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spans="1:26" ht="13.5" customHeight="1">
      <c r="A922" s="18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spans="1:26" ht="13.5" customHeight="1">
      <c r="A923" s="18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spans="1:26" ht="13.5" customHeight="1">
      <c r="A924" s="18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spans="1:26" ht="13.5" customHeight="1">
      <c r="A925" s="18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spans="1:26" ht="13.5" customHeight="1">
      <c r="A926" s="18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spans="1:26" ht="13.5" customHeight="1">
      <c r="A927" s="18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spans="1:26" ht="13.5" customHeight="1">
      <c r="A928" s="18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spans="1:26" ht="13.5" customHeight="1">
      <c r="A929" s="18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spans="1:26" ht="13.5" customHeight="1">
      <c r="A930" s="18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spans="1:26" ht="13.5" customHeight="1">
      <c r="A931" s="18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spans="1:26" ht="13.5" customHeight="1">
      <c r="A932" s="18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spans="1:26" ht="13.5" customHeight="1">
      <c r="A933" s="18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spans="1:26" ht="13.5" customHeight="1">
      <c r="A934" s="18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spans="1:26" ht="13.5" customHeight="1">
      <c r="A935" s="18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spans="1:26" ht="13.5" customHeight="1">
      <c r="A936" s="18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spans="1:26" ht="13.5" customHeight="1">
      <c r="A937" s="18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spans="1:26" ht="13.5" customHeight="1">
      <c r="A938" s="18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spans="1:26" ht="13.5" customHeight="1">
      <c r="A939" s="18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spans="1:26" ht="13.5" customHeight="1">
      <c r="A940" s="18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spans="1:26" ht="13.5" customHeight="1">
      <c r="A941" s="18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spans="1:26" ht="13.5" customHeight="1">
      <c r="A942" s="18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spans="1:26" ht="13.5" customHeight="1">
      <c r="A943" s="18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spans="1:26" ht="13.5" customHeight="1">
      <c r="A944" s="18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spans="1:26" ht="13.5" customHeight="1">
      <c r="A945" s="18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spans="1:26" ht="13.5" customHeight="1">
      <c r="A946" s="18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spans="1:26" ht="13.5" customHeight="1">
      <c r="A947" s="18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spans="1:26" ht="13.5" customHeight="1">
      <c r="A948" s="18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spans="1:26" ht="13.5" customHeight="1">
      <c r="A949" s="18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spans="1:26" ht="13.5" customHeight="1">
      <c r="A950" s="18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spans="1:26" ht="13.5" customHeight="1">
      <c r="A951" s="18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spans="1:26" ht="13.5" customHeight="1">
      <c r="A952" s="18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spans="1:26" ht="13.5" customHeight="1">
      <c r="A953" s="18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spans="1:26" ht="13.5" customHeight="1">
      <c r="A954" s="18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spans="1:26" ht="13.5" customHeight="1">
      <c r="A955" s="18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spans="1:26" ht="13.5" customHeight="1">
      <c r="A956" s="18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spans="1:26" ht="13.5" customHeight="1">
      <c r="A957" s="18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spans="1:26" ht="13.5" customHeight="1">
      <c r="A958" s="18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spans="1:26" ht="13.5" customHeight="1">
      <c r="A959" s="18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spans="1:26" ht="13.5" customHeight="1">
      <c r="A960" s="18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spans="1:26" ht="13.5" customHeight="1">
      <c r="A961" s="18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spans="1:26" ht="13.5" customHeight="1">
      <c r="A962" s="18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spans="1:26" ht="13.5" customHeight="1">
      <c r="A963" s="18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spans="1:26" ht="13.5" customHeight="1">
      <c r="A964" s="18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spans="1:26" ht="13.5" customHeight="1">
      <c r="A965" s="18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spans="1:26" ht="13.5" customHeight="1">
      <c r="A966" s="18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spans="1:26" ht="13.5" customHeight="1">
      <c r="A967" s="18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spans="1:26" ht="13.5" customHeight="1">
      <c r="A968" s="18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spans="1:26" ht="13.5" customHeight="1">
      <c r="A969" s="18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spans="1:26" ht="13.5" customHeight="1">
      <c r="A970" s="18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spans="1:26" ht="13.5" customHeight="1">
      <c r="A971" s="18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spans="1:26" ht="13.5" customHeight="1">
      <c r="A972" s="18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spans="1:26" ht="13.5" customHeight="1">
      <c r="A973" s="18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spans="1:26" ht="13.5" customHeight="1">
      <c r="A974" s="18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spans="1:26" ht="13.5" customHeight="1">
      <c r="A975" s="18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spans="1:26" ht="13.5" customHeight="1">
      <c r="A976" s="18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spans="1:26" ht="13.5" customHeight="1">
      <c r="A977" s="18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spans="1:26" ht="13.5" customHeight="1">
      <c r="A978" s="18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spans="1:26" ht="13.5" customHeight="1">
      <c r="A979" s="18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spans="1:26" ht="13.5" customHeight="1">
      <c r="A980" s="18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spans="1:26" ht="13.5" customHeight="1">
      <c r="A981" s="18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spans="1:26" ht="13.5" customHeight="1">
      <c r="A982" s="18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spans="1:26" ht="13.5" customHeight="1">
      <c r="A983" s="18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spans="1:26" ht="13.5" customHeight="1">
      <c r="A984" s="18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spans="1:26" ht="13.5" customHeight="1">
      <c r="A985" s="18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spans="1:26" ht="13.5" customHeight="1">
      <c r="A986" s="18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spans="1:26" ht="13.5" customHeight="1">
      <c r="A987" s="18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spans="1:26" ht="13.5" customHeight="1">
      <c r="A988" s="18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spans="1:26" ht="13.5" customHeight="1">
      <c r="A989" s="18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spans="1:26" ht="13.5" customHeight="1">
      <c r="A990" s="18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spans="1:26" ht="13.5" customHeight="1">
      <c r="A991" s="18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spans="1:26" ht="13.5" customHeight="1">
      <c r="A992" s="18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spans="1:26" ht="13.5" customHeight="1">
      <c r="A993" s="18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spans="1:26" ht="13.5" customHeight="1">
      <c r="A994" s="18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spans="1:26" ht="13.5" customHeight="1">
      <c r="A995" s="18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spans="1:26" ht="13.5" customHeight="1">
      <c r="A996" s="18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spans="1:26" ht="13.5" customHeight="1">
      <c r="A997" s="18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spans="1:26" ht="13.5" customHeight="1">
      <c r="A998" s="18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spans="1:26" ht="13.5" customHeight="1">
      <c r="A999" s="18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spans="1:26" ht="13.5" customHeight="1">
      <c r="A1000" s="18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phoneticPr fontId="1" type="Hiragana"/>
  <printOptions horizontalCentered="1"/>
  <pageMargins left="0.70866141732283472" right="0.70866141732283472" top="0.74803149606299213" bottom="0.15748031496062992" header="0" footer="0"/>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J6" sqref="J6"/>
    </sheetView>
  </sheetViews>
  <sheetFormatPr defaultColWidth="14.4296875" defaultRowHeight="15" customHeight="1"/>
  <cols>
    <col min="1" max="1" width="2" customWidth="1"/>
    <col min="2" max="2" width="7.13671875" customWidth="1"/>
    <col min="3" max="11" width="40.56640625" customWidth="1"/>
    <col min="12" max="26" width="8.70703125" customWidth="1"/>
  </cols>
  <sheetData>
    <row r="1" spans="1:26" ht="18.75" customHeight="1">
      <c r="A1" s="208"/>
      <c r="B1" s="208" t="s">
        <v>185</v>
      </c>
      <c r="C1" s="208"/>
      <c r="D1" s="208"/>
      <c r="E1" s="208"/>
      <c r="F1" s="208"/>
      <c r="G1" s="208"/>
      <c r="H1" s="208"/>
      <c r="I1" s="208"/>
      <c r="J1" s="208"/>
      <c r="K1" s="208"/>
      <c r="L1" s="208"/>
      <c r="M1" s="208"/>
      <c r="N1" s="208"/>
      <c r="O1" s="208"/>
      <c r="P1" s="208"/>
      <c r="Q1" s="208"/>
      <c r="R1" s="208"/>
      <c r="S1" s="208"/>
      <c r="T1" s="208"/>
      <c r="U1" s="208"/>
      <c r="V1" s="208"/>
      <c r="W1" s="208"/>
      <c r="X1" s="208"/>
      <c r="Y1" s="208"/>
      <c r="Z1" s="208"/>
    </row>
    <row r="2" spans="1:26" ht="18.75" customHeight="1">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row>
    <row r="3" spans="1:26" ht="18.75" customHeight="1">
      <c r="A3" s="208"/>
      <c r="B3" s="209" t="s">
        <v>61</v>
      </c>
      <c r="C3" s="209" t="s">
        <v>188</v>
      </c>
      <c r="D3" s="208"/>
      <c r="E3" s="208"/>
      <c r="F3" s="208"/>
      <c r="G3" s="208"/>
      <c r="H3" s="208"/>
      <c r="I3" s="208"/>
      <c r="J3" s="208"/>
      <c r="K3" s="208"/>
      <c r="L3" s="208"/>
      <c r="M3" s="208"/>
      <c r="N3" s="208"/>
      <c r="O3" s="208"/>
      <c r="P3" s="208"/>
      <c r="Q3" s="208"/>
      <c r="R3" s="208"/>
      <c r="S3" s="208"/>
      <c r="T3" s="208"/>
      <c r="U3" s="208"/>
      <c r="V3" s="208"/>
      <c r="W3" s="208"/>
      <c r="X3" s="208"/>
      <c r="Y3" s="208"/>
      <c r="Z3" s="208"/>
    </row>
    <row r="4" spans="1:26" ht="18.75" customHeight="1">
      <c r="A4" s="208"/>
      <c r="B4" s="209">
        <v>1</v>
      </c>
      <c r="C4" s="212" t="s">
        <v>131</v>
      </c>
      <c r="D4" s="208"/>
      <c r="E4" s="208"/>
      <c r="F4" s="208"/>
      <c r="G4" s="208"/>
      <c r="H4" s="208"/>
      <c r="I4" s="208"/>
      <c r="J4" s="208"/>
      <c r="K4" s="208"/>
      <c r="L4" s="208"/>
      <c r="M4" s="208"/>
      <c r="N4" s="208"/>
      <c r="O4" s="208"/>
      <c r="P4" s="208"/>
      <c r="Q4" s="208"/>
      <c r="R4" s="208"/>
      <c r="S4" s="208"/>
      <c r="T4" s="208"/>
      <c r="U4" s="208"/>
      <c r="V4" s="208"/>
      <c r="W4" s="208"/>
      <c r="X4" s="208"/>
      <c r="Y4" s="208"/>
      <c r="Z4" s="208"/>
    </row>
    <row r="5" spans="1:26" ht="18.75" customHeight="1">
      <c r="A5" s="208"/>
      <c r="B5" s="209">
        <v>2</v>
      </c>
      <c r="C5" s="212" t="s">
        <v>189</v>
      </c>
      <c r="D5" s="208"/>
      <c r="E5" s="208"/>
      <c r="F5" s="208"/>
      <c r="G5" s="208"/>
      <c r="H5" s="208"/>
      <c r="I5" s="208"/>
      <c r="J5" s="208"/>
      <c r="K5" s="208"/>
      <c r="L5" s="208"/>
      <c r="M5" s="208"/>
      <c r="N5" s="208"/>
      <c r="O5" s="208"/>
      <c r="P5" s="208"/>
      <c r="Q5" s="208"/>
      <c r="R5" s="208"/>
      <c r="S5" s="208"/>
      <c r="T5" s="208"/>
      <c r="U5" s="208"/>
      <c r="V5" s="208"/>
      <c r="W5" s="208"/>
      <c r="X5" s="208"/>
      <c r="Y5" s="208"/>
      <c r="Z5" s="208"/>
    </row>
    <row r="6" spans="1:26" ht="18.75" customHeight="1">
      <c r="A6" s="208"/>
      <c r="B6" s="209">
        <v>3</v>
      </c>
      <c r="C6" s="213"/>
      <c r="D6" s="208"/>
      <c r="E6" s="208"/>
      <c r="F6" s="208"/>
      <c r="G6" s="208"/>
      <c r="H6" s="208"/>
      <c r="I6" s="208"/>
      <c r="J6" s="208"/>
      <c r="K6" s="208"/>
      <c r="L6" s="208"/>
      <c r="M6" s="208"/>
      <c r="N6" s="208"/>
      <c r="O6" s="208"/>
      <c r="P6" s="208"/>
      <c r="Q6" s="208"/>
      <c r="R6" s="208"/>
      <c r="S6" s="208"/>
      <c r="T6" s="208"/>
      <c r="U6" s="208"/>
      <c r="V6" s="208"/>
      <c r="W6" s="208"/>
      <c r="X6" s="208"/>
      <c r="Y6" s="208"/>
      <c r="Z6" s="208"/>
    </row>
    <row r="7" spans="1:26" ht="18.75" customHeight="1">
      <c r="A7" s="208"/>
      <c r="B7" s="209">
        <v>4</v>
      </c>
      <c r="C7" s="213"/>
      <c r="D7" s="208"/>
      <c r="E7" s="208"/>
      <c r="F7" s="208"/>
      <c r="G7" s="208"/>
      <c r="H7" s="208"/>
      <c r="I7" s="208"/>
      <c r="J7" s="208"/>
      <c r="K7" s="208"/>
      <c r="L7" s="208"/>
      <c r="M7" s="208"/>
      <c r="N7" s="208"/>
      <c r="O7" s="208"/>
      <c r="P7" s="208"/>
      <c r="Q7" s="208"/>
      <c r="R7" s="208"/>
      <c r="S7" s="208"/>
      <c r="T7" s="208"/>
      <c r="U7" s="208"/>
      <c r="V7" s="208"/>
      <c r="W7" s="208"/>
      <c r="X7" s="208"/>
      <c r="Y7" s="208"/>
      <c r="Z7" s="208"/>
    </row>
    <row r="8" spans="1:26" ht="18.75" customHeight="1">
      <c r="A8" s="208"/>
      <c r="B8" s="209">
        <v>5</v>
      </c>
      <c r="C8" s="213"/>
      <c r="D8" s="208"/>
      <c r="E8" s="208"/>
      <c r="F8" s="208"/>
      <c r="G8" s="208"/>
      <c r="H8" s="208"/>
      <c r="I8" s="208"/>
      <c r="J8" s="208"/>
      <c r="K8" s="208"/>
      <c r="L8" s="208"/>
      <c r="M8" s="208"/>
      <c r="N8" s="208"/>
      <c r="O8" s="208"/>
      <c r="P8" s="208"/>
      <c r="Q8" s="208"/>
      <c r="R8" s="208"/>
      <c r="S8" s="208"/>
      <c r="T8" s="208"/>
      <c r="U8" s="208"/>
      <c r="V8" s="208"/>
      <c r="W8" s="208"/>
      <c r="X8" s="208"/>
      <c r="Y8" s="208"/>
      <c r="Z8" s="208"/>
    </row>
    <row r="9" spans="1:26" ht="18.75" customHeight="1">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row>
    <row r="10" spans="1:26" ht="18.75" customHeight="1">
      <c r="A10" s="208"/>
      <c r="B10" s="208" t="s">
        <v>186</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26" ht="18.75" customHeight="1">
      <c r="A11" s="208"/>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6" ht="18.75" customHeight="1">
      <c r="A12" s="208"/>
      <c r="B12" s="210" t="s">
        <v>180</v>
      </c>
      <c r="C12" s="214" t="s">
        <v>181</v>
      </c>
      <c r="D12" s="218" t="s">
        <v>86</v>
      </c>
      <c r="E12" s="224" t="s">
        <v>182</v>
      </c>
      <c r="F12" s="218" t="s">
        <v>191</v>
      </c>
      <c r="G12" s="232" t="s">
        <v>191</v>
      </c>
      <c r="H12" s="232" t="s">
        <v>191</v>
      </c>
      <c r="I12" s="232" t="s">
        <v>191</v>
      </c>
      <c r="J12" s="232" t="s">
        <v>191</v>
      </c>
      <c r="K12" s="235" t="s">
        <v>191</v>
      </c>
      <c r="L12" s="208"/>
      <c r="M12" s="208"/>
      <c r="N12" s="208"/>
      <c r="O12" s="208"/>
      <c r="P12" s="208"/>
      <c r="Q12" s="208"/>
      <c r="R12" s="208"/>
      <c r="S12" s="208"/>
      <c r="T12" s="208"/>
      <c r="U12" s="208"/>
      <c r="V12" s="208"/>
      <c r="W12" s="208"/>
      <c r="X12" s="208"/>
      <c r="Y12" s="208"/>
      <c r="Z12" s="208"/>
    </row>
    <row r="13" spans="1:26" ht="18.75" customHeight="1">
      <c r="A13" s="208"/>
      <c r="B13" s="211" t="s">
        <v>187</v>
      </c>
      <c r="C13" s="215" t="s">
        <v>191</v>
      </c>
      <c r="D13" s="219" t="s">
        <v>203</v>
      </c>
      <c r="E13" s="225" t="s">
        <v>203</v>
      </c>
      <c r="F13" s="228"/>
      <c r="G13" s="233"/>
      <c r="H13" s="233"/>
      <c r="I13" s="233"/>
      <c r="J13" s="233"/>
      <c r="K13" s="236"/>
      <c r="L13" s="208"/>
      <c r="M13" s="208"/>
      <c r="N13" s="208"/>
      <c r="O13" s="208"/>
      <c r="P13" s="208"/>
      <c r="Q13" s="208"/>
      <c r="R13" s="208"/>
      <c r="S13" s="208"/>
      <c r="T13" s="208"/>
      <c r="U13" s="208"/>
      <c r="V13" s="208"/>
      <c r="W13" s="208"/>
      <c r="X13" s="208"/>
      <c r="Y13" s="208"/>
      <c r="Z13" s="208"/>
    </row>
    <row r="14" spans="1:26" ht="18.75" customHeight="1">
      <c r="A14" s="208"/>
      <c r="B14" s="43"/>
      <c r="C14" s="216" t="s">
        <v>191</v>
      </c>
      <c r="D14" s="220" t="s">
        <v>204</v>
      </c>
      <c r="E14" s="226" t="s">
        <v>204</v>
      </c>
      <c r="F14" s="229"/>
      <c r="G14" s="213"/>
      <c r="H14" s="213"/>
      <c r="I14" s="213"/>
      <c r="J14" s="213"/>
      <c r="K14" s="237"/>
      <c r="L14" s="208"/>
      <c r="M14" s="208"/>
      <c r="N14" s="208"/>
      <c r="O14" s="208"/>
      <c r="P14" s="208"/>
      <c r="Q14" s="208"/>
      <c r="R14" s="208"/>
      <c r="S14" s="208"/>
      <c r="T14" s="208"/>
      <c r="U14" s="208"/>
      <c r="V14" s="208"/>
      <c r="W14" s="208"/>
      <c r="X14" s="208"/>
      <c r="Y14" s="208"/>
      <c r="Z14" s="208"/>
    </row>
    <row r="15" spans="1:26" ht="18.75" customHeight="1">
      <c r="A15" s="208"/>
      <c r="B15" s="43"/>
      <c r="C15" s="216" t="s">
        <v>191</v>
      </c>
      <c r="D15" s="221" t="s">
        <v>205</v>
      </c>
      <c r="E15" s="222" t="s">
        <v>205</v>
      </c>
      <c r="F15" s="230"/>
      <c r="G15" s="213"/>
      <c r="H15" s="213"/>
      <c r="I15" s="213"/>
      <c r="J15" s="213"/>
      <c r="K15" s="237"/>
      <c r="L15" s="208"/>
      <c r="M15" s="208"/>
      <c r="N15" s="208"/>
      <c r="O15" s="208"/>
      <c r="P15" s="208"/>
      <c r="Q15" s="208"/>
      <c r="R15" s="208"/>
      <c r="S15" s="208"/>
      <c r="T15" s="208"/>
      <c r="U15" s="208"/>
      <c r="V15" s="208"/>
      <c r="W15" s="208"/>
      <c r="X15" s="208"/>
      <c r="Y15" s="208"/>
      <c r="Z15" s="208"/>
    </row>
    <row r="16" spans="1:26" ht="18.75" customHeight="1">
      <c r="A16" s="208"/>
      <c r="B16" s="43"/>
      <c r="C16" s="216" t="s">
        <v>191</v>
      </c>
      <c r="D16" s="221" t="s">
        <v>207</v>
      </c>
      <c r="E16" s="222" t="s">
        <v>207</v>
      </c>
      <c r="F16" s="230"/>
      <c r="G16" s="213"/>
      <c r="H16" s="213"/>
      <c r="I16" s="213"/>
      <c r="J16" s="213"/>
      <c r="K16" s="237"/>
      <c r="L16" s="208"/>
      <c r="M16" s="208"/>
      <c r="N16" s="208"/>
      <c r="O16" s="208"/>
      <c r="P16" s="208"/>
      <c r="Q16" s="208"/>
      <c r="R16" s="208"/>
      <c r="S16" s="208"/>
      <c r="T16" s="208"/>
      <c r="U16" s="208"/>
      <c r="V16" s="208"/>
      <c r="W16" s="208"/>
      <c r="X16" s="208"/>
      <c r="Y16" s="208"/>
      <c r="Z16" s="208"/>
    </row>
    <row r="17" spans="1:26" ht="18.75" customHeight="1">
      <c r="A17" s="208"/>
      <c r="B17" s="43"/>
      <c r="C17" s="216" t="s">
        <v>191</v>
      </c>
      <c r="D17" s="221" t="s">
        <v>209</v>
      </c>
      <c r="E17" s="222" t="s">
        <v>18</v>
      </c>
      <c r="F17" s="230"/>
      <c r="G17" s="213"/>
      <c r="H17" s="213"/>
      <c r="I17" s="213"/>
      <c r="J17" s="213"/>
      <c r="K17" s="237"/>
      <c r="L17" s="208"/>
      <c r="M17" s="208"/>
      <c r="N17" s="208"/>
      <c r="O17" s="208"/>
      <c r="P17" s="208"/>
      <c r="Q17" s="208"/>
      <c r="R17" s="208"/>
      <c r="S17" s="208"/>
      <c r="T17" s="208"/>
      <c r="U17" s="208"/>
      <c r="V17" s="208"/>
      <c r="W17" s="208"/>
      <c r="X17" s="208"/>
      <c r="Y17" s="208"/>
      <c r="Z17" s="208"/>
    </row>
    <row r="18" spans="1:26" ht="18.75" customHeight="1">
      <c r="A18" s="208"/>
      <c r="B18" s="43"/>
      <c r="C18" s="216" t="s">
        <v>191</v>
      </c>
      <c r="D18" s="221" t="s">
        <v>210</v>
      </c>
      <c r="E18" s="222" t="s">
        <v>211</v>
      </c>
      <c r="F18" s="230"/>
      <c r="G18" s="213"/>
      <c r="H18" s="213"/>
      <c r="I18" s="213"/>
      <c r="J18" s="213"/>
      <c r="K18" s="237"/>
      <c r="L18" s="208"/>
      <c r="M18" s="208"/>
      <c r="N18" s="208"/>
      <c r="O18" s="208"/>
      <c r="P18" s="208"/>
      <c r="Q18" s="208"/>
      <c r="R18" s="208"/>
      <c r="S18" s="208"/>
      <c r="T18" s="208"/>
      <c r="U18" s="208"/>
      <c r="V18" s="208"/>
      <c r="W18" s="208"/>
      <c r="X18" s="208"/>
      <c r="Y18" s="208"/>
      <c r="Z18" s="208"/>
    </row>
    <row r="19" spans="1:26" ht="18.75" customHeight="1">
      <c r="A19" s="208"/>
      <c r="B19" s="43"/>
      <c r="C19" s="216" t="s">
        <v>191</v>
      </c>
      <c r="D19" s="221" t="s">
        <v>176</v>
      </c>
      <c r="E19" s="222" t="s">
        <v>209</v>
      </c>
      <c r="F19" s="230"/>
      <c r="G19" s="213"/>
      <c r="H19" s="213"/>
      <c r="I19" s="213"/>
      <c r="J19" s="213"/>
      <c r="K19" s="237"/>
      <c r="L19" s="208"/>
      <c r="M19" s="208"/>
      <c r="N19" s="208"/>
      <c r="O19" s="208"/>
      <c r="P19" s="208"/>
      <c r="Q19" s="208"/>
      <c r="R19" s="208"/>
      <c r="S19" s="208"/>
      <c r="T19" s="208"/>
      <c r="U19" s="208"/>
      <c r="V19" s="208"/>
      <c r="W19" s="208"/>
      <c r="X19" s="208"/>
      <c r="Y19" s="208"/>
      <c r="Z19" s="208"/>
    </row>
    <row r="20" spans="1:26" ht="18.75" customHeight="1">
      <c r="A20" s="208"/>
      <c r="B20" s="43"/>
      <c r="C20" s="216" t="s">
        <v>191</v>
      </c>
      <c r="D20" s="221" t="s">
        <v>191</v>
      </c>
      <c r="E20" s="222" t="s">
        <v>210</v>
      </c>
      <c r="F20" s="230"/>
      <c r="G20" s="213"/>
      <c r="H20" s="213"/>
      <c r="I20" s="213"/>
      <c r="J20" s="213"/>
      <c r="K20" s="237"/>
      <c r="L20" s="208"/>
      <c r="M20" s="208"/>
      <c r="N20" s="208"/>
      <c r="O20" s="208"/>
      <c r="P20" s="208"/>
      <c r="Q20" s="208"/>
      <c r="R20" s="208"/>
      <c r="S20" s="208"/>
      <c r="T20" s="208"/>
      <c r="U20" s="208"/>
      <c r="V20" s="208"/>
      <c r="W20" s="208"/>
      <c r="X20" s="208"/>
      <c r="Y20" s="208"/>
      <c r="Z20" s="208"/>
    </row>
    <row r="21" spans="1:26" ht="18.75" customHeight="1">
      <c r="A21" s="208"/>
      <c r="B21" s="43"/>
      <c r="C21" s="216" t="s">
        <v>191</v>
      </c>
      <c r="D21" s="221" t="s">
        <v>191</v>
      </c>
      <c r="E21" s="222" t="s">
        <v>83</v>
      </c>
      <c r="F21" s="230"/>
      <c r="G21" s="213"/>
      <c r="H21" s="213"/>
      <c r="I21" s="213"/>
      <c r="J21" s="213"/>
      <c r="K21" s="237"/>
      <c r="L21" s="208"/>
      <c r="M21" s="208"/>
      <c r="N21" s="208"/>
      <c r="O21" s="208"/>
      <c r="P21" s="208"/>
      <c r="Q21" s="208"/>
      <c r="R21" s="208"/>
      <c r="S21" s="208"/>
      <c r="T21" s="208"/>
      <c r="U21" s="208"/>
      <c r="V21" s="208"/>
      <c r="W21" s="208"/>
      <c r="X21" s="208"/>
      <c r="Y21" s="208"/>
      <c r="Z21" s="208"/>
    </row>
    <row r="22" spans="1:26" ht="18.75" customHeight="1">
      <c r="A22" s="208"/>
      <c r="B22" s="43"/>
      <c r="C22" s="216" t="s">
        <v>191</v>
      </c>
      <c r="D22" s="222" t="s">
        <v>191</v>
      </c>
      <c r="E22" s="222" t="s">
        <v>191</v>
      </c>
      <c r="F22" s="230"/>
      <c r="G22" s="213"/>
      <c r="H22" s="213"/>
      <c r="I22" s="213"/>
      <c r="J22" s="213"/>
      <c r="K22" s="237"/>
      <c r="L22" s="208"/>
      <c r="M22" s="208"/>
      <c r="N22" s="208"/>
      <c r="O22" s="208"/>
      <c r="P22" s="208"/>
      <c r="Q22" s="208"/>
      <c r="R22" s="208"/>
      <c r="S22" s="208"/>
      <c r="T22" s="208"/>
      <c r="U22" s="208"/>
      <c r="V22" s="208"/>
      <c r="W22" s="208"/>
      <c r="X22" s="208"/>
      <c r="Y22" s="208"/>
      <c r="Z22" s="208"/>
    </row>
    <row r="23" spans="1:26" ht="18.75" customHeight="1">
      <c r="A23" s="208"/>
      <c r="B23" s="43"/>
      <c r="C23" s="216" t="s">
        <v>191</v>
      </c>
      <c r="D23" s="222" t="s">
        <v>191</v>
      </c>
      <c r="E23" s="222" t="s">
        <v>191</v>
      </c>
      <c r="F23" s="230"/>
      <c r="G23" s="213"/>
      <c r="H23" s="213"/>
      <c r="I23" s="213"/>
      <c r="J23" s="213"/>
      <c r="K23" s="237"/>
      <c r="L23" s="208"/>
      <c r="M23" s="208"/>
      <c r="N23" s="208"/>
      <c r="O23" s="208"/>
      <c r="P23" s="208"/>
      <c r="Q23" s="208"/>
      <c r="R23" s="208"/>
      <c r="S23" s="208"/>
      <c r="T23" s="208"/>
      <c r="U23" s="208"/>
      <c r="V23" s="208"/>
      <c r="W23" s="208"/>
      <c r="X23" s="208"/>
      <c r="Y23" s="208"/>
      <c r="Z23" s="208"/>
    </row>
    <row r="24" spans="1:26" ht="18.75" customHeight="1">
      <c r="A24" s="208"/>
      <c r="B24" s="43"/>
      <c r="C24" s="216" t="s">
        <v>191</v>
      </c>
      <c r="D24" s="222" t="s">
        <v>191</v>
      </c>
      <c r="E24" s="222" t="s">
        <v>191</v>
      </c>
      <c r="F24" s="230"/>
      <c r="G24" s="213"/>
      <c r="H24" s="213"/>
      <c r="I24" s="213"/>
      <c r="J24" s="213"/>
      <c r="K24" s="237"/>
      <c r="L24" s="208"/>
      <c r="M24" s="208"/>
      <c r="N24" s="208"/>
      <c r="O24" s="208"/>
      <c r="P24" s="208"/>
      <c r="Q24" s="208"/>
      <c r="R24" s="208"/>
      <c r="S24" s="208"/>
      <c r="T24" s="208"/>
      <c r="U24" s="208"/>
      <c r="V24" s="208"/>
      <c r="W24" s="208"/>
      <c r="X24" s="208"/>
      <c r="Y24" s="208"/>
      <c r="Z24" s="208"/>
    </row>
    <row r="25" spans="1:26" ht="18.75" customHeight="1">
      <c r="A25" s="208"/>
      <c r="B25" s="44"/>
      <c r="C25" s="217" t="s">
        <v>191</v>
      </c>
      <c r="D25" s="223" t="s">
        <v>191</v>
      </c>
      <c r="E25" s="227" t="s">
        <v>191</v>
      </c>
      <c r="F25" s="231"/>
      <c r="G25" s="234"/>
      <c r="H25" s="234"/>
      <c r="I25" s="234"/>
      <c r="J25" s="234"/>
      <c r="K25" s="238"/>
      <c r="L25" s="208"/>
      <c r="M25" s="208"/>
      <c r="N25" s="208"/>
      <c r="O25" s="208"/>
      <c r="P25" s="208"/>
      <c r="Q25" s="208"/>
      <c r="R25" s="208"/>
      <c r="S25" s="208"/>
      <c r="T25" s="208"/>
      <c r="U25" s="208"/>
      <c r="V25" s="208"/>
      <c r="W25" s="208"/>
      <c r="X25" s="208"/>
      <c r="Y25" s="208"/>
      <c r="Z25" s="208"/>
    </row>
    <row r="26" spans="1:26" ht="18.75" customHeight="1">
      <c r="A26" s="208"/>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spans="1:26" ht="18.75" customHeight="1">
      <c r="A27" s="208"/>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spans="1:26" ht="18.75" customHeight="1">
      <c r="A28" s="208"/>
      <c r="B28" s="208"/>
      <c r="C28" s="208" t="s">
        <v>25</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spans="1:26" ht="18.75" customHeight="1">
      <c r="A29" s="208"/>
      <c r="B29" s="208"/>
      <c r="C29" s="208" t="s">
        <v>192</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spans="1:26" ht="18.75" customHeight="1">
      <c r="A30" s="208"/>
      <c r="B30" s="208"/>
      <c r="C30" s="208" t="s">
        <v>193</v>
      </c>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spans="1:26" ht="18.75" customHeight="1">
      <c r="A31" s="208"/>
      <c r="B31" s="208"/>
      <c r="C31" s="208" t="s">
        <v>194</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spans="1:26" ht="18.75" customHeight="1">
      <c r="A32" s="208"/>
      <c r="B32" s="208"/>
      <c r="C32" s="208" t="s">
        <v>122</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spans="1:26" ht="18.75" customHeight="1">
      <c r="A33" s="208"/>
      <c r="B33" s="208"/>
      <c r="C33" s="208" t="s">
        <v>55</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spans="1:26" ht="18.75" customHeight="1">
      <c r="A34" s="208"/>
      <c r="B34" s="208"/>
      <c r="C34" s="208" t="s">
        <v>195</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spans="1:26" ht="18.75" customHeight="1">
      <c r="A35" s="208"/>
      <c r="B35" s="208"/>
      <c r="C35" s="208" t="s">
        <v>196</v>
      </c>
      <c r="D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spans="1:26" ht="18.75" customHeight="1">
      <c r="A36" s="208"/>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spans="1:26" ht="18.75" customHeight="1">
      <c r="A37" s="208"/>
      <c r="B37" s="208"/>
      <c r="C37" s="208" t="s">
        <v>198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spans="1:26" ht="18.75" customHeight="1">
      <c r="A38" s="208"/>
      <c r="B38" s="208"/>
      <c r="C38" s="208" t="s">
        <v>197</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1:26" ht="18.75" customHeight="1">
      <c r="A39" s="208"/>
      <c r="B39" s="208"/>
      <c r="C39" s="208" t="s">
        <v>190</v>
      </c>
      <c r="D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spans="1:26" ht="18.75" customHeight="1">
      <c r="A40" s="208"/>
      <c r="B40" s="208"/>
      <c r="C40" s="208" t="s">
        <v>199</v>
      </c>
      <c r="D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spans="1:26" ht="18.75" customHeight="1">
      <c r="A41" s="208"/>
      <c r="B41" s="208"/>
      <c r="C41" s="208" t="s">
        <v>200</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spans="1:26" ht="18.75" customHeight="1">
      <c r="A42" s="208"/>
      <c r="B42" s="208"/>
      <c r="C42" s="208" t="s">
        <v>201</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spans="1:26" ht="18.75" customHeight="1">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spans="1:26" ht="18.7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spans="1:26" ht="18.7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spans="1:26" ht="18.7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spans="1:26" ht="18.7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spans="1:26" ht="18.7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spans="1:26" ht="18.7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spans="1:26" ht="18.7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spans="1:26" ht="18.7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spans="1:26" ht="18.7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spans="1:26" ht="18.7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26" ht="18.7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26" ht="18.7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26" ht="18.7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26" ht="18.7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26" ht="18.7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spans="1:26" ht="18.7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spans="1:26" ht="18.7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spans="1:26" ht="18.7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spans="1:26" ht="18.7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spans="1:26" ht="18.7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spans="1:26" ht="18.7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spans="1:26" ht="18.7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spans="1:26" ht="18.7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spans="1:26" ht="18.7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spans="1:26" ht="18.7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spans="1:26" ht="18.7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spans="1:26" ht="18.7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spans="1:26" ht="18.7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spans="1:26" ht="18.7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spans="1:26" ht="18.7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spans="1:26" ht="18.7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spans="1:26" ht="18.7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spans="1:26" ht="18.7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spans="1:26" ht="18.7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spans="1:26" ht="18.7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spans="1:26" ht="18.7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spans="1:26" ht="18.7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spans="1:26" ht="18.7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spans="1:26" ht="18.7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spans="1:26" ht="18.7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spans="1:26" ht="18.7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spans="1:26" ht="18.7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spans="1:26" ht="18.7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spans="1:26" ht="18.7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spans="1:26" ht="18.7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spans="1:26" ht="18.7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spans="1:26" ht="18.7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spans="1:26" ht="18.7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spans="1:26" ht="18.7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spans="1:26" ht="18.7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spans="1:26" ht="18.7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spans="1:26" ht="18.7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spans="1:26" ht="18.7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spans="1:26" ht="18.7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spans="1:26" ht="18.7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spans="1:26" ht="18.7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spans="1:26" ht="18.7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spans="1:26" ht="18.7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spans="1:26" ht="18.7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26" ht="18.7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spans="1:26" ht="18.7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spans="1:26" ht="18.7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spans="1:26" ht="18.7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spans="1:26" ht="18.7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spans="1:26" ht="18.7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spans="1:26" ht="18.7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spans="1:26" ht="18.7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spans="1:26" ht="18.7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spans="1:26" ht="18.7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spans="1:26" ht="18.7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spans="1:26" ht="18.7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spans="1:26" ht="18.7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spans="1:26" ht="18.7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spans="1:26" ht="18.7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spans="1:26" ht="18.7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spans="1:26" ht="18.7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spans="1:26" ht="18.7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spans="1:26" ht="18.7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spans="1:26" ht="18.7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spans="1:26" ht="18.7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spans="1:26" ht="18.7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spans="1:26" ht="18.7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spans="1:26" ht="18.7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spans="1:26" ht="18.7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spans="1:26" ht="18.7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spans="1:26" ht="18.7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spans="1:26" ht="18.7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spans="1:26" ht="18.7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spans="1:26" ht="18.7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spans="1:26" ht="18.7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spans="1:26" ht="18.7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spans="1:26" ht="18.7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spans="1:26" ht="18.7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spans="1:26" ht="18.7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spans="1:26" ht="18.7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spans="1:26" ht="18.7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spans="1:26" ht="18.7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spans="1:26" ht="18.7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spans="1:26" ht="18.7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spans="1:26" ht="18.7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spans="1:26" ht="18.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spans="1:26" ht="18.7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spans="1:26" ht="18.7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spans="1:26" ht="18.7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spans="1:26" ht="18.7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spans="1:26" ht="18.7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spans="1:26" ht="18.7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spans="1:26" ht="18.7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spans="1:26" ht="18.7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spans="1:26" ht="18.7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spans="1:26" ht="18.7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spans="1:26" ht="18.7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spans="1:26" ht="18.7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spans="1:26" ht="18.7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spans="1:26" ht="18.7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spans="1:26" ht="18.7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spans="1:26" ht="18.7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spans="1:26" ht="18.7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spans="1:26" ht="18.7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spans="1:26" ht="18.7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spans="1:26" ht="18.7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spans="1:26" ht="18.7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spans="1:26" ht="18.7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spans="1:26" ht="18.7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spans="1:26" ht="18.7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spans="1:26" ht="18.7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spans="1:26" ht="18.7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spans="1:26" ht="18.7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spans="1:26" ht="18.7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spans="1:26" ht="18.7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spans="1:26" ht="18.7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spans="1:26" ht="18.7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spans="1:26" ht="18.7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spans="1:26" ht="18.7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spans="1:26" ht="18.7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spans="1:26" ht="18.7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spans="1:26" ht="18.7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spans="1:26" ht="18.7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spans="1:26" ht="18.7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spans="1:26" ht="18.7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spans="1:26" ht="18.7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spans="1:26" ht="18.7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spans="1:26" ht="18.7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spans="1:26" ht="18.7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spans="1:26" ht="18.7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spans="1:26" ht="18.7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spans="1:26" ht="18.7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spans="1:26" ht="18.7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spans="1:26" ht="18.7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spans="1:26" ht="18.7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spans="1:26" ht="18.7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spans="1:26" ht="18.7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spans="1:26" ht="18.7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spans="1:26" ht="18.7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spans="1:26" ht="18.7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spans="1:26" ht="18.75"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spans="1:26" ht="18.75"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spans="1:26" ht="18.75"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spans="1:26" ht="18.75"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spans="1:26" ht="18.75"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spans="1:26" ht="18.75"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spans="1:26" ht="18.75"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spans="1:26" ht="18.75"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spans="1:26" ht="18.75"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spans="1:26" ht="18.75"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spans="1:26" ht="18.75"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spans="1:26" ht="18.75"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spans="1:26" ht="18.75"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spans="1:26" ht="18.75"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spans="1:26" ht="18.75"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spans="1:26" ht="18.75"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spans="1:26" ht="18.75"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spans="1:26" ht="18.75"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spans="1:26" ht="18.75"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spans="1:26" ht="18.75"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spans="1:26" ht="18.75"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spans="1:26" ht="18.7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spans="1:26" ht="18.7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spans="1:26" ht="18.7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spans="1:26" ht="18.7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spans="1:26" ht="18.7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spans="1:26" ht="18.7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spans="1:26" ht="18.7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spans="1:26" ht="18.7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spans="1:26" ht="18.7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spans="1:26" ht="18.7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spans="1:26" ht="18.7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spans="1:26" ht="18.7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spans="1:26" ht="18.7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spans="1:26" ht="18.7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spans="1:26" ht="18.7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spans="1:26" ht="18.7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spans="1:26" ht="18.7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spans="1:26" ht="18.7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spans="1:26" ht="18.7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spans="1:26" ht="18.7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spans="1:26" ht="18.7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spans="1:26" ht="18.7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spans="1:26" ht="18.7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spans="1:26" ht="18.7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spans="1:26" ht="18.7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spans="1:26" ht="18.7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spans="1:26" ht="18.7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spans="1:26" ht="18.7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spans="1:26" ht="18.7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spans="1:26" ht="18.7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spans="1:26" ht="18.7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spans="1:26" ht="18.7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spans="1:26" ht="18.7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spans="1:26" ht="18.7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spans="1:26" ht="18.7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spans="1:26" ht="18.7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spans="1:26" ht="18.7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spans="1:26" ht="18.7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spans="1:26" ht="18.7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spans="1:26" ht="18.7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spans="1:26" ht="18.7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spans="1:26" ht="18.7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spans="1:26" ht="18.7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spans="1:26" ht="18.7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spans="1:26" ht="18.7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spans="1:26" ht="18.7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spans="1:26" ht="18.7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spans="1:26" ht="18.7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spans="1:26" ht="18.7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spans="1:26" ht="18.7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spans="1:26" ht="18.7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spans="1:26" ht="18.7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spans="1:26" ht="18.7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spans="1:26" ht="18.7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spans="1:26" ht="18.7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spans="1:26" ht="18.7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spans="1:26" ht="18.7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spans="1:26" ht="18.7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spans="1:26" ht="18.7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spans="1:26" ht="18.7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spans="1:26" ht="18.7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spans="1:26" ht="18.7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spans="1:26" ht="18.7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spans="1:26" ht="18.7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spans="1:26" ht="18.7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spans="1:26" ht="18.7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spans="1:26" ht="18.7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spans="1:26" ht="18.7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spans="1:26" ht="18.7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spans="1:26" ht="18.7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spans="1:26" ht="18.7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spans="1:26" ht="18.7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spans="1:26" ht="18.7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spans="1:26" ht="18.7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spans="1:26" ht="18.7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spans="1:26" ht="18.7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spans="1:26" ht="18.7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spans="1:26" ht="18.7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spans="1:26" ht="18.7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spans="1:26" ht="18.7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spans="1:26" ht="18.7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spans="1:26" ht="18.7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spans="1:26" ht="18.7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spans="1:26" ht="18.7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spans="1:26" ht="18.7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spans="1:26" ht="18.7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spans="1:26" ht="18.7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spans="1:26" ht="18.7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spans="1:26" ht="18.7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spans="1:26" ht="18.7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spans="1:26" ht="18.7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spans="1:26" ht="18.7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spans="1:26" ht="18.7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spans="1:26" ht="18.7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spans="1:26" ht="18.7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spans="1:26" ht="18.7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spans="1:26" ht="18.7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spans="1:26" ht="18.7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spans="1:26" ht="18.7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spans="1:26" ht="18.7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spans="1:26" ht="18.7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spans="1:26" ht="18.7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spans="1:26" ht="18.7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spans="1:26" ht="18.7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spans="1:26" ht="18.7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spans="1:26" ht="18.7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spans="1:26" ht="18.7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spans="1:26" ht="18.7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spans="1:26" ht="18.7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spans="1:26" ht="18.7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spans="1:26" ht="18.7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spans="1:26" ht="18.7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spans="1:26" ht="18.7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spans="1:26" ht="18.7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spans="1:26" ht="18.7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spans="1:26" ht="18.7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spans="1:26" ht="18.7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spans="1:26" ht="18.7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spans="1:26" ht="18.7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spans="1:26" ht="18.7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spans="1:26" ht="18.7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spans="1:26" ht="18.7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spans="1:26" ht="18.7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spans="1:26" ht="18.7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spans="1:26" ht="18.7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spans="1:26" ht="18.7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spans="1:26" ht="18.7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spans="1:26" ht="18.7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spans="1:26" ht="18.7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spans="1:26" ht="18.7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spans="1:26" ht="18.7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spans="1:26" ht="18.7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spans="1:26" ht="18.7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spans="1:26" ht="18.7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spans="1:26" ht="18.7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spans="1:26" ht="18.7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spans="1:26" ht="18.7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spans="1:26" ht="18.7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spans="1:26" ht="18.7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spans="1:26" ht="18.7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spans="1:26" ht="18.7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spans="1:26" ht="18.7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spans="1:26" ht="18.7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spans="1:26" ht="18.7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spans="1:26" ht="18.7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spans="1:26" ht="18.7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spans="1:26" ht="18.7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spans="1:26" ht="18.75"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spans="1:26" ht="18.75"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spans="1:26" ht="18.75"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spans="1:26" ht="18.75"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spans="1:26" ht="18.75"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spans="1:26" ht="18.75"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spans="1:26" ht="18.75"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spans="1:26" ht="18.75"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spans="1:26" ht="18.75"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spans="1:26" ht="18.75"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spans="1:26" ht="18.75"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spans="1:26" ht="18.75"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spans="1:26" ht="18.75"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spans="1:26" ht="18.75"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spans="1:26" ht="18.75"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spans="1:26" ht="18.75"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spans="1:26" ht="18.75"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spans="1:26" ht="18.75"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spans="1:26" ht="18.75"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spans="1:26" ht="18.75"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spans="1:26" ht="18.75"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spans="1:26" ht="18.75"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spans="1:26" ht="18.75"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spans="1:26" ht="18.75"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spans="1:26" ht="18.75"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spans="1:26" ht="18.75"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spans="1:26" ht="18.75"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spans="1:26" ht="18.75"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spans="1:26" ht="18.75"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spans="1:26" ht="18.75"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spans="1:26" ht="18.75"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spans="1:26" ht="18.75"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spans="1:26" ht="18.75"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spans="1:26" ht="18.75"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spans="1:26" ht="18.75"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spans="1:26" ht="18.75"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spans="1:26" ht="18.75"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spans="1:26" ht="18.75"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spans="1:26" ht="18.75"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spans="1:26" ht="18.75"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spans="1:26" ht="18.75"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spans="1:26" ht="18.75"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spans="1:26" ht="18.75"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spans="1:26" ht="18.75"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spans="1:26" ht="18.75"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spans="1:26" ht="18.75"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spans="1:26" ht="18.75"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spans="1:26" ht="18.75"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spans="1:26" ht="18.75"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spans="1:26" ht="18.75"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spans="1:26" ht="18.75"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spans="1:26" ht="18.75"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spans="1:26" ht="18.75"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spans="1:26" ht="18.75"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spans="1:26" ht="18.75"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spans="1:26" ht="18.75"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spans="1:26" ht="18.75"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spans="1:26" ht="18.75"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spans="1:26" ht="18.75"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spans="1:26" ht="18.75"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spans="1:26" ht="18.75"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spans="1:26" ht="18.75"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spans="1:26" ht="18.75"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spans="1:26" ht="18.75"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spans="1:26" ht="18.75"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spans="1:26" ht="18.75"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spans="1:26" ht="18.75"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spans="1:26" ht="18.75"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spans="1:26" ht="18.75"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spans="1:26" ht="18.75"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spans="1:26" ht="18.75"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spans="1:26" ht="18.75"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spans="1:26" ht="18.75"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spans="1:26" ht="18.75"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spans="1:26" ht="18.75"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spans="1:26" ht="18.75"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spans="1:26" ht="18.75"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spans="1:26" ht="18.75"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spans="1:26" ht="18.75"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spans="1:26" ht="18.75"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spans="1:26" ht="18.75"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spans="1:26" ht="18.75"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spans="1:26" ht="18.75"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spans="1:26" ht="18.75"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spans="1:26" ht="18.75"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spans="1:26" ht="18.75"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spans="1:26" ht="18.75"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spans="1:26" ht="18.75"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spans="1:26" ht="18.75"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spans="1:26" ht="18.75"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spans="1:26" ht="18.75"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spans="1:26" ht="18.75"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spans="1:26" ht="18.75"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spans="1:26" ht="18.75"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spans="1:26" ht="18.75"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spans="1:26" ht="18.75"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spans="1:26" ht="18.75"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spans="1:26" ht="18.75"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spans="1:26" ht="18.75"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spans="1:26" ht="18.75"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spans="1:26" ht="18.75"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spans="1:26" ht="18.75"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spans="1:26" ht="18.75"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spans="1:26" ht="18.75"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spans="1:26" ht="18.75"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spans="1:26" ht="18.75"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spans="1:26" ht="18.75"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spans="1:26" ht="18.75"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spans="1:26" ht="18.75"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spans="1:26" ht="18.75"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spans="1:26" ht="18.75"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spans="1:26" ht="18.75"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spans="1:26" ht="18.75"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spans="1:26" ht="18.75"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spans="1:26" ht="18.75"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spans="1:26" ht="18.75"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spans="1:26" ht="18.75"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spans="1:26" ht="18.75"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spans="1:26" ht="18.75"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spans="1:26" ht="18.75"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spans="1:26" ht="18.75"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spans="1:26" ht="18.75"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spans="1:26" ht="18.75"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spans="1:26" ht="18.75"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spans="1:26" ht="18.75"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spans="1:26" ht="18.75"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spans="1:26" ht="18.75"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spans="1:26" ht="18.75"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spans="1:26" ht="18.75"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spans="1:26" ht="18.75"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spans="1:26" ht="18.75"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spans="1:26" ht="18.75"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spans="1:26" ht="18.75"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spans="1:26" ht="18.75"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spans="1:26" ht="18.75"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spans="1:26" ht="18.75"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spans="1:26" ht="18.75"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spans="1:26" ht="18.75"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spans="1:26" ht="18.75"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spans="1:26" ht="18.75"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spans="1:26" ht="18.75"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spans="1:26" ht="18.75"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spans="1:26" ht="18.75"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spans="1:26" ht="18.75"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spans="1:26" ht="18.75"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spans="1:26" ht="18.75"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spans="1:26" ht="18.75"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spans="1:26" ht="18.75"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spans="1:26" ht="18.75"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spans="1:26" ht="18.75"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spans="1:26" ht="18.75"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spans="1:26" ht="18.75"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spans="1:26" ht="18.75"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spans="1:26" ht="18.75"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spans="1:26" ht="18.75"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spans="1:26" ht="18.75"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spans="1:26" ht="18.75"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spans="1:26" ht="18.75"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spans="1:26" ht="18.75"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spans="1:26" ht="18.75"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spans="1:26" ht="18.75"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spans="1:26" ht="18.75"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spans="1:26" ht="18.75"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spans="1:26" ht="18.75"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spans="1:26" ht="18.75"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spans="1:26" ht="18.75"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spans="1:26" ht="18.75"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spans="1:26" ht="18.75"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spans="1:26" ht="18.75"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spans="1:26" ht="18.75"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spans="1:26" ht="18.75"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spans="1:26" ht="18.75"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spans="1:26" ht="18.75"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spans="1:26" ht="18.75"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spans="1:26" ht="18.75"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spans="1:26" ht="18.75"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spans="1:26" ht="18.75"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spans="1:26" ht="18.75"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spans="1:26" ht="18.75"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spans="1:26" ht="18.75"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spans="1:26" ht="18.75"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spans="1:26" ht="18.75"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spans="1:26" ht="18.75"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spans="1:26" ht="18.75"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spans="1:26" ht="18.75"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spans="1:26" ht="18.75"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spans="1:26" ht="18.75"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spans="1:26" ht="18.75"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spans="1:26" ht="18.75"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spans="1:26" ht="18.75"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spans="1:26" ht="18.75"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spans="1:26" ht="18.75"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spans="1:26" ht="18.75"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spans="1:26" ht="18.75"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spans="1:26" ht="18.75"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spans="1:26" ht="18.75"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spans="1:26" ht="18.75"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spans="1:26" ht="18.75"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spans="1:26" ht="18.75"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spans="1:26" ht="18.75"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spans="1:26" ht="18.75"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spans="1:26" ht="18.75"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spans="1:26" ht="18.75"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spans="1:26" ht="18.75"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spans="1:26" ht="18.75"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spans="1:26" ht="18.75"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spans="1:26" ht="18.75"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spans="1:26" ht="18.75"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spans="1:26" ht="18.75"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spans="1:26" ht="18.75"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spans="1:26" ht="18.75"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spans="1:26" ht="18.75"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spans="1:26" ht="18.75"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spans="1:26" ht="18.75"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spans="1:26" ht="18.75"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spans="1:26" ht="18.75"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spans="1:26" ht="18.75"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spans="1:26" ht="18.75"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spans="1:26" ht="18.75"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spans="1:26" ht="18.75"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spans="1:26" ht="18.75"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spans="1:26" ht="18.75"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spans="1:26" ht="18.75"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spans="1:26" ht="18.75"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spans="1:26" ht="18.75"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spans="1:26" ht="18.75"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spans="1:26" ht="18.75"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spans="1:26" ht="18.75"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spans="1:26" ht="18.75"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spans="1:26" ht="18.75"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spans="1:26" ht="18.75"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spans="1:26" ht="18.75"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spans="1:26" ht="18.75"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spans="1:26" ht="18.75"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spans="1:26" ht="18.75"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spans="1:26" ht="18.75"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spans="1:26" ht="18.75"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spans="1:26" ht="18.75"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spans="1:26" ht="18.75"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spans="1:26" ht="18.75"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spans="1:26" ht="18.75"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spans="1:26" ht="18.75"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spans="1:26" ht="18.75"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spans="1:26" ht="18.75"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spans="1:26" ht="18.75"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spans="1:26" ht="18.75"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spans="1:26" ht="18.75"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spans="1:26" ht="18.75"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spans="1:26" ht="18.75"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spans="1:26" ht="18.75"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spans="1:26" ht="18.75"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spans="1:26" ht="18.75"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spans="1:26" ht="18.75"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spans="1:26" ht="18.75"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spans="1:26" ht="18.75"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spans="1:26" ht="18.75"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spans="1:26" ht="18.75"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spans="1:26" ht="18.75"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spans="1:26" ht="18.75"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spans="1:26" ht="18.75"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spans="1:26" ht="18.75"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spans="1:26" ht="18.75"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spans="1:26" ht="18.75"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spans="1:26" ht="18.75"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spans="1:26" ht="18.75"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spans="1:26" ht="18.75"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spans="1:26" ht="18.75"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spans="1:26" ht="18.75"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spans="1:26" ht="18.75"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spans="1:26" ht="18.75"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spans="1:26" ht="18.75"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spans="1:26" ht="18.75"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spans="1:26" ht="18.75"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spans="1:26" ht="18.75"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spans="1:26" ht="18.75"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spans="1:26" ht="18.75"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spans="1:26" ht="18.75"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spans="1:26" ht="18.75"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spans="1:26" ht="18.75"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spans="1:26" ht="18.75"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spans="1:26" ht="18.75"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spans="1:26" ht="18.75"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spans="1:26" ht="18.75"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spans="1:26" ht="18.75"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spans="1:26" ht="18.75"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spans="1:26" ht="18.75"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spans="1:26" ht="18.75"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spans="1:26" ht="18.75"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spans="1:26" ht="18.75"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spans="1:26" ht="18.75"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spans="1:26" ht="18.75"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spans="1:26" ht="18.75"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spans="1:26" ht="18.75"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spans="1:26" ht="18.75"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spans="1:26" ht="18.75"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spans="1:26" ht="18.75"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spans="1:26" ht="18.75"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spans="1:26" ht="18.75"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spans="1:26" ht="18.75"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spans="1:26" ht="18.75"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spans="1:26" ht="18.75"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spans="1:26" ht="18.75"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spans="1:26" ht="18.75"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spans="1:26" ht="18.75"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spans="1:26" ht="18.75"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spans="1:26" ht="18.75"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spans="1:26" ht="18.75"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spans="1:26" ht="18.75"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spans="1:26" ht="18.75"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spans="1:26" ht="18.75"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spans="1:26" ht="18.75"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spans="1:26" ht="18.75"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spans="1:26" ht="18.75"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spans="1:26" ht="18.75"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spans="1:26" ht="18.75"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spans="1:26" ht="18.75"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spans="1:26" ht="18.75"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spans="1:26" ht="18.75"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spans="1:26" ht="18.75"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spans="1:26" ht="18.75"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spans="1:26" ht="18.75"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spans="1:26" ht="18.75"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spans="1:26" ht="18.75"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spans="1:26" ht="18.75"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spans="1:26" ht="18.75"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spans="1:26" ht="18.75"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spans="1:26" ht="18.75"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spans="1:26" ht="18.75"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spans="1:26" ht="18.75"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spans="1:26" ht="18.75"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spans="1:26" ht="18.75"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spans="1:26" ht="18.75"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spans="1:26" ht="18.75"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spans="1:26" ht="18.75"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spans="1:26" ht="18.75"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spans="1:26" ht="18.75"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spans="1:26" ht="18.75"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spans="1:26" ht="18.75"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spans="1:26" ht="18.75"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spans="1:26" ht="18.75"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spans="1:26" ht="18.75"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spans="1:26" ht="18.75"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spans="1:26" ht="18.75"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spans="1:26" ht="18.75"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spans="1:26" ht="18.75"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spans="1:26" ht="18.75"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spans="1:26" ht="18.75"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spans="1:26" ht="18.75"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spans="1:26" ht="18.75"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spans="1:26" ht="18.75"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spans="1:26" ht="18.75"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spans="1:26" ht="18.75"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spans="1:26" ht="18.75"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spans="1:26" ht="18.75"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spans="1:26" ht="18.75"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spans="1:26" ht="18.75"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spans="1:26" ht="18.75"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spans="1:26" ht="18.75"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spans="1:26" ht="18.75"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spans="1:26" ht="18.75"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spans="1:26" ht="18.75"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spans="1:26" ht="18.75"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spans="1:26" ht="18.75"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spans="1:26" ht="18.75"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spans="1:26" ht="18.75"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spans="1:26" ht="18.75"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spans="1:26" ht="18.75"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spans="1:26" ht="18.75"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spans="1:26" ht="18.75"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spans="1:26" ht="18.75"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spans="1:26" ht="18.75"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spans="1:26" ht="18.75"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spans="1:26" ht="18.75"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spans="1:26" ht="18.75"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spans="1:26" ht="18.75"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spans="1:26" ht="18.75"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spans="1:26" ht="18.75"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spans="1:26" ht="18.75"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spans="1:26" ht="18.75"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spans="1:26" ht="18.75"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spans="1:26" ht="18.75"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spans="1:26" ht="18.75"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spans="1:26" ht="18.75"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spans="1:26" ht="18.75"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spans="1:26" ht="18.75"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spans="1:26" ht="18.75"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spans="1:26" ht="18.75"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spans="1:26" ht="18.75"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spans="1:26" ht="18.75"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spans="1:26" ht="18.75"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spans="1:26" ht="18.75"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spans="1:26" ht="18.75"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spans="1:26" ht="18.75"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spans="1:26" ht="18.75"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spans="1:26" ht="18.75"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spans="1:26" ht="18.75"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spans="1:26" ht="18.75"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spans="1:26" ht="18.75"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spans="1:26" ht="18.75"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spans="1:26" ht="18.75"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spans="1:26" ht="18.75"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spans="1:26" ht="18.75"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spans="1:26" ht="18.75"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spans="1:26" ht="18.75"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spans="1:26" ht="18.75"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spans="1:26" ht="18.75"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spans="1:26" ht="18.75"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spans="1:26" ht="18.75"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spans="1:26" ht="18.75"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spans="1:26" ht="18.75"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spans="1:26" ht="18.75"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spans="1:26" ht="18.75"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spans="1:26" ht="18.75"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spans="1:26" ht="18.75"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spans="1:26" ht="18.75"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spans="1:26" ht="18.75"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spans="1:26" ht="18.75"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spans="1:26" ht="18.75"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spans="1:26" ht="18.75"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spans="1:26" ht="18.75"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spans="1:26" ht="18.75"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spans="1:26" ht="18.75"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spans="1:26" ht="18.75"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spans="1:26" ht="18.75"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spans="1:26" ht="18.75"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spans="1:26" ht="18.75"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spans="1:26" ht="18.75"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spans="1:26" ht="18.75"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spans="1:26" ht="18.75"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spans="1:26" ht="18.75"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spans="1:26" ht="18.75"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spans="1:26" ht="18.75"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spans="1:26" ht="18.75"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spans="1:26" ht="18.75"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spans="1:26" ht="18.75"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spans="1:26" ht="18.75"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spans="1:26" ht="18.75"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spans="1:26" ht="18.75"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spans="1:26" ht="18.75"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spans="1:26" ht="18.75"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spans="1:26" ht="18.75"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spans="1:26" ht="18.75"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spans="1:26" ht="18.75"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spans="1:26" ht="18.75"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spans="1:26" ht="18.75"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spans="1:26" ht="18.75"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spans="1:26" ht="18.75"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spans="1:26" ht="18.75"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spans="1:26" ht="18.75"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spans="1:26" ht="18.75"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spans="1:26" ht="18.75"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spans="1:26" ht="18.75"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spans="1:26" ht="18.75"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spans="1:26" ht="18.75"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spans="1:26" ht="18.75"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spans="1:26" ht="18.75"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spans="1:26" ht="18.75"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spans="1:26" ht="18.75"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spans="1:26" ht="18.75"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spans="1:26" ht="18.75"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spans="1:26" ht="18.75"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spans="1:26" ht="18.75"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spans="1:26" ht="18.75"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spans="1:26" ht="18.75"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spans="1:26" ht="18.75"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spans="1:26" ht="18.75"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spans="1:26" ht="18.75"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spans="1:26" ht="18.75"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spans="1:26" ht="18.75"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spans="1:26" ht="18.75"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spans="1:26" ht="18.75"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spans="1:26" ht="18.75"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spans="1:26" ht="18.75"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spans="1:26" ht="18.75"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spans="1:26" ht="18.75"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spans="1:26" ht="18.75"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spans="1:26" ht="18.75"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spans="1:26" ht="18.75"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spans="1:26" ht="18.75"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spans="1:26" ht="18.75"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spans="1:26" ht="18.75"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spans="1:26" ht="18.75"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spans="1:26" ht="18.75"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spans="1:26" ht="18.75"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spans="1:26" ht="18.75"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spans="1:26" ht="18.75"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spans="1:26" ht="18.75"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spans="1:26" ht="18.75"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spans="1:26" ht="18.75"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spans="1:26" ht="18.75"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spans="1:26" ht="18.75"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spans="1:26" ht="18.75"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spans="1:26" ht="18.75"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spans="1:26" ht="18.75"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spans="1:26" ht="18.75"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spans="1:26" ht="18.75"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spans="1:26" ht="18.75"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spans="1:26" ht="18.75"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spans="1:26" ht="18.75"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spans="1:26" ht="18.75"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spans="1:26" ht="18.75"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spans="1:26" ht="18.75"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spans="1:26" ht="18.75"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spans="1:26" ht="18.75"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spans="1:26" ht="18.75"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spans="1:26" ht="18.75"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spans="1:26" ht="18.75"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spans="1:26" ht="18.75"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spans="1:26" ht="18.75"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spans="1:26" ht="18.75"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spans="1:26" ht="18.75"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spans="1:26" ht="18.75"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spans="1:26" ht="18.75"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spans="1:26" ht="18.75"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spans="1:26" ht="18.75"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spans="1:26" ht="18.75"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spans="1:26" ht="18.75"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spans="1:26" ht="18.75"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spans="1:26" ht="18.75"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spans="1:26" ht="18.75"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spans="1:26" ht="18.75"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spans="1:26" ht="18.75"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spans="1:26" ht="18.75"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spans="1:26" ht="18.75"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spans="1:26" ht="18.75"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spans="1:26" ht="18.75"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spans="1:26" ht="18.75"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spans="1:26" ht="18.75"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spans="1:26" ht="18.75"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spans="1:26" ht="18.75"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spans="1:26" ht="18.75"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spans="1:26" ht="18.75"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spans="1:26" ht="18.75"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spans="1:26" ht="18.75"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spans="1:26" ht="18.75"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spans="1:26" ht="18.75"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spans="1:26" ht="18.75"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spans="1:26" ht="18.75"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spans="1:26" ht="18.75"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spans="1:26" ht="18.75"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spans="1:26" ht="18.75"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spans="1:26" ht="18.75"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spans="1:26" ht="18.75"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spans="1:26" ht="18.75"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spans="1:26" ht="18.75"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spans="1:26" ht="18.75"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spans="1:26" ht="18.75"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spans="1:26" ht="18.75"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spans="1:26" ht="18.75"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spans="1:26" ht="18.75"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spans="1:26" ht="18.75"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spans="1:26" ht="18.75"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spans="1:26" ht="18.75"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spans="1:26" ht="18.75"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spans="1:26" ht="18.75"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spans="1:26" ht="18.75"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spans="1:26" ht="18.75"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spans="1:26" ht="18.75"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spans="1:26" ht="18.75"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spans="1:26" ht="18.75"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spans="1:26" ht="18.75"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spans="1:26" ht="18.75"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spans="1:26" ht="18.75"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spans="1:26" ht="18.75"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spans="1:26" ht="18.75"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spans="1:26" ht="18.75"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spans="1:26" ht="18.75"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spans="1:26" ht="18.75"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spans="1:26" ht="18.75"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spans="1:26" ht="18.75"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spans="1:26" ht="18.75"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spans="1:26" ht="18.75"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spans="1:26" ht="18.75"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spans="1:26" ht="18.75"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spans="1:26" ht="18.75"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spans="1:26" ht="18.75"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spans="1:26" ht="18.75"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spans="1:26" ht="18.75"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spans="1:26" ht="18.75"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spans="1:26" ht="18.75"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spans="1:26" ht="18.75"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spans="1:26" ht="18.75"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spans="1:26" ht="18.75"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spans="1:26" ht="18.75"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spans="1:26" ht="18.75"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spans="1:26" ht="18.75"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spans="1:26" ht="18.75"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spans="1:26" ht="18.75"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spans="1:26" ht="18.75"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spans="1:26" ht="18.75"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spans="1:26" ht="18.75"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spans="1:26" ht="18.75"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spans="1:26" ht="18.75"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spans="1:26" ht="18.75"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spans="1:26" ht="18.75"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spans="1:26" ht="18.75"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spans="1:26" ht="18.75"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spans="1:26" ht="18.75"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spans="1:26" ht="18.75"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spans="1:26" ht="18.75"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spans="1:26" ht="18.75"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spans="1:26" ht="18.75"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spans="1:26" ht="18.75"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spans="1:26" ht="18.75"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spans="1:26" ht="18.75"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spans="1:26" ht="18.75"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spans="1:26" ht="18.75"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spans="1:26" ht="18.75"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spans="1:26" ht="18.75"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spans="1:26" ht="18.75"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spans="1:26" ht="18.75"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spans="1:26" ht="18.75"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spans="1:26" ht="18.75"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spans="1:26" ht="18.75"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spans="1:26" ht="18.75"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spans="1:26" ht="18.75"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spans="1:26" ht="18.75"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spans="1:26" ht="18.75"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spans="1:26" ht="18.75"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spans="1:26" ht="18.75"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spans="1:26" ht="18.75"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spans="1:26" ht="18.75"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spans="1:26" ht="18.75"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spans="1:26" ht="18.75"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spans="1:26" ht="18.75"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spans="1:26" ht="18.75"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spans="1:26" ht="18.75"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spans="1:26" ht="18.75"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spans="1:26" ht="18.75"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spans="1:26" ht="18.75" customHeight="1">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spans="1:26" ht="18.75" customHeight="1">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spans="1:26" ht="18.75" customHeight="1">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spans="1:26" ht="18.75"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mergeCells count="1">
    <mergeCell ref="B13:B25"/>
  </mergeCells>
  <phoneticPr fontId="1" type="Hiragana"/>
  <pageMargins left="0.70866141732283472" right="0.70866141732283472" top="0.74803149606299213" bottom="0.74803149606299213" header="0" footer="0"/>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showGridLines="0" workbookViewId="0">
      <selection activeCell="I6" sqref="I6:L6"/>
    </sheetView>
  </sheetViews>
  <sheetFormatPr defaultColWidth="14.4296875" defaultRowHeight="15" customHeight="1"/>
  <cols>
    <col min="1" max="2" width="9" customWidth="1"/>
    <col min="3" max="3" width="13" customWidth="1"/>
    <col min="4" max="4" width="15.56640625" customWidth="1"/>
    <col min="5" max="8" width="10.56640625" customWidth="1"/>
    <col min="9" max="9" width="9" customWidth="1"/>
    <col min="10" max="12" width="5.56640625" customWidth="1"/>
    <col min="13" max="13" width="9" customWidth="1"/>
    <col min="14" max="26" width="8.70703125" customWidth="1"/>
  </cols>
  <sheetData>
    <row r="1" spans="1:26" ht="13.5" customHeight="1">
      <c r="A1" s="239"/>
      <c r="B1" s="239" t="s">
        <v>96</v>
      </c>
      <c r="C1" s="239"/>
      <c r="D1" s="239"/>
      <c r="E1" s="239"/>
      <c r="F1" s="239"/>
      <c r="G1" s="239"/>
      <c r="H1" s="239"/>
      <c r="I1" s="239"/>
      <c r="J1" s="239"/>
      <c r="K1" s="239"/>
      <c r="L1" s="239"/>
      <c r="M1" s="239"/>
      <c r="N1" s="239"/>
      <c r="O1" s="239"/>
      <c r="P1" s="239"/>
      <c r="Q1" s="239"/>
      <c r="R1" s="239"/>
      <c r="S1" s="239"/>
      <c r="T1" s="239"/>
      <c r="U1" s="239"/>
      <c r="V1" s="239"/>
      <c r="W1" s="239"/>
      <c r="X1" s="239"/>
      <c r="Y1" s="239"/>
      <c r="Z1" s="239"/>
    </row>
    <row r="2" spans="1:26" ht="13.5" customHeight="1">
      <c r="A2" s="239"/>
      <c r="B2" s="239" t="s">
        <v>26</v>
      </c>
      <c r="C2" s="239"/>
      <c r="D2" s="239"/>
      <c r="E2" s="239"/>
      <c r="F2" s="239"/>
      <c r="G2" s="239"/>
      <c r="H2" s="239"/>
      <c r="I2" s="239"/>
      <c r="J2" s="239"/>
      <c r="K2" s="239"/>
      <c r="L2" s="239"/>
      <c r="M2" s="239"/>
      <c r="N2" s="239"/>
      <c r="O2" s="239"/>
      <c r="P2" s="239"/>
      <c r="Q2" s="239"/>
      <c r="R2" s="239"/>
      <c r="S2" s="239"/>
      <c r="T2" s="239"/>
      <c r="U2" s="239"/>
      <c r="V2" s="239"/>
      <c r="W2" s="239"/>
      <c r="X2" s="239"/>
      <c r="Y2" s="239"/>
      <c r="Z2" s="239"/>
    </row>
    <row r="3" spans="1:26" ht="25.5" customHeight="1">
      <c r="A3" s="239"/>
      <c r="B3" s="240" t="s">
        <v>135</v>
      </c>
      <c r="C3" s="72"/>
      <c r="D3" s="68"/>
      <c r="E3" s="240"/>
      <c r="F3" s="72"/>
      <c r="G3" s="72"/>
      <c r="H3" s="68"/>
      <c r="I3" s="239"/>
      <c r="J3" s="239"/>
      <c r="K3" s="239"/>
      <c r="L3" s="239"/>
      <c r="M3" s="239"/>
      <c r="N3" s="239"/>
      <c r="O3" s="239"/>
      <c r="P3" s="239"/>
      <c r="Q3" s="239"/>
      <c r="R3" s="239"/>
      <c r="S3" s="239"/>
      <c r="T3" s="239"/>
      <c r="U3" s="239"/>
      <c r="V3" s="239"/>
      <c r="W3" s="239"/>
      <c r="X3" s="239"/>
      <c r="Y3" s="239"/>
      <c r="Z3" s="239"/>
    </row>
    <row r="4" spans="1:26" ht="13.5" customHeight="1">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1:26" ht="28.5" customHeight="1">
      <c r="A5" s="239"/>
      <c r="B5" s="241"/>
      <c r="C5" s="245"/>
      <c r="D5" s="245"/>
      <c r="E5" s="245"/>
      <c r="F5" s="245"/>
      <c r="G5" s="245"/>
      <c r="H5" s="245"/>
      <c r="I5" s="245"/>
      <c r="J5" s="245"/>
      <c r="K5" s="245"/>
      <c r="L5" s="245"/>
      <c r="M5" s="266"/>
      <c r="N5" s="239"/>
      <c r="O5" s="239"/>
      <c r="P5" s="239"/>
      <c r="Q5" s="239"/>
      <c r="R5" s="239"/>
      <c r="S5" s="239"/>
      <c r="T5" s="239"/>
      <c r="U5" s="239"/>
      <c r="V5" s="239"/>
      <c r="W5" s="239"/>
      <c r="X5" s="239"/>
      <c r="Y5" s="239"/>
      <c r="Z5" s="239"/>
    </row>
    <row r="6" spans="1:26" ht="22.5" customHeight="1">
      <c r="A6" s="239"/>
      <c r="B6" s="242"/>
      <c r="C6" s="246"/>
      <c r="D6" s="251"/>
      <c r="E6" s="246"/>
      <c r="F6" s="257"/>
      <c r="G6" s="260"/>
      <c r="H6" s="262"/>
      <c r="I6" s="240" t="s">
        <v>179</v>
      </c>
      <c r="J6" s="72"/>
      <c r="K6" s="72"/>
      <c r="L6" s="68"/>
      <c r="M6" s="267"/>
      <c r="N6" s="239"/>
      <c r="O6" s="239"/>
      <c r="P6" s="239"/>
      <c r="Q6" s="239"/>
      <c r="R6" s="239"/>
      <c r="S6" s="239"/>
      <c r="T6" s="239"/>
      <c r="U6" s="239"/>
      <c r="V6" s="239"/>
      <c r="W6" s="239"/>
      <c r="X6" s="239"/>
      <c r="Y6" s="239"/>
      <c r="Z6" s="239"/>
    </row>
    <row r="7" spans="1:26" ht="22.5" customHeight="1">
      <c r="A7" s="239"/>
      <c r="B7" s="242"/>
      <c r="C7" s="247"/>
      <c r="D7" s="252" t="s">
        <v>208</v>
      </c>
      <c r="E7" s="255" t="s">
        <v>219</v>
      </c>
      <c r="F7" s="258" t="s">
        <v>28</v>
      </c>
      <c r="G7" s="252" t="s">
        <v>206</v>
      </c>
      <c r="H7" s="65"/>
      <c r="I7" s="239"/>
      <c r="J7" s="239"/>
      <c r="K7" s="239"/>
      <c r="L7" s="264"/>
      <c r="M7" s="267"/>
      <c r="N7" s="239"/>
      <c r="O7" s="239"/>
      <c r="P7" s="239"/>
      <c r="Q7" s="239"/>
      <c r="R7" s="239"/>
      <c r="S7" s="239"/>
      <c r="T7" s="239"/>
      <c r="U7" s="239"/>
      <c r="V7" s="239"/>
      <c r="W7" s="239"/>
      <c r="X7" s="239"/>
      <c r="Y7" s="239"/>
      <c r="Z7" s="239"/>
    </row>
    <row r="8" spans="1:26" ht="22.5" customHeight="1">
      <c r="A8" s="239"/>
      <c r="B8" s="242"/>
      <c r="C8" s="247"/>
      <c r="D8" s="252" t="s">
        <v>218</v>
      </c>
      <c r="E8" s="255" t="s">
        <v>115</v>
      </c>
      <c r="F8" s="258" t="s">
        <v>115</v>
      </c>
      <c r="G8" s="252" t="s">
        <v>220</v>
      </c>
      <c r="H8" s="65"/>
      <c r="I8" s="239"/>
      <c r="J8" s="239"/>
      <c r="K8" s="239"/>
      <c r="L8" s="253"/>
      <c r="M8" s="267"/>
      <c r="N8" s="239"/>
      <c r="O8" s="239"/>
      <c r="P8" s="239"/>
      <c r="Q8" s="239"/>
      <c r="R8" s="239"/>
      <c r="S8" s="239"/>
      <c r="T8" s="239"/>
      <c r="U8" s="239"/>
      <c r="V8" s="239"/>
      <c r="W8" s="239"/>
      <c r="X8" s="239"/>
      <c r="Y8" s="239"/>
      <c r="Z8" s="239"/>
    </row>
    <row r="9" spans="1:26" ht="22.5" customHeight="1">
      <c r="A9" s="239"/>
      <c r="B9" s="242"/>
      <c r="C9" s="247"/>
      <c r="D9" s="249"/>
      <c r="E9" s="256"/>
      <c r="F9" s="259"/>
      <c r="G9" s="261"/>
      <c r="H9" s="263"/>
      <c r="I9" s="239"/>
      <c r="J9" s="239"/>
      <c r="K9" s="239" t="s">
        <v>222</v>
      </c>
      <c r="L9" s="239"/>
      <c r="M9" s="267"/>
      <c r="N9" s="239"/>
      <c r="O9" s="239"/>
      <c r="P9" s="239"/>
      <c r="Q9" s="239"/>
      <c r="R9" s="239"/>
      <c r="S9" s="239"/>
      <c r="T9" s="239"/>
      <c r="U9" s="239"/>
      <c r="V9" s="239"/>
      <c r="W9" s="239"/>
      <c r="X9" s="239"/>
      <c r="Y9" s="239"/>
      <c r="Z9" s="239"/>
    </row>
    <row r="10" spans="1:26" ht="22.5" customHeight="1">
      <c r="A10" s="239"/>
      <c r="B10" s="242"/>
      <c r="C10" s="248"/>
      <c r="D10" s="253"/>
      <c r="E10" s="239"/>
      <c r="F10" s="239"/>
      <c r="G10" s="239"/>
      <c r="H10" s="239"/>
      <c r="I10" s="239"/>
      <c r="J10" s="239"/>
      <c r="K10" s="239"/>
      <c r="L10" s="253"/>
      <c r="M10" s="267"/>
      <c r="N10" s="239"/>
      <c r="O10" s="239"/>
      <c r="P10" s="239"/>
      <c r="Q10" s="239"/>
      <c r="R10" s="239"/>
      <c r="S10" s="239"/>
      <c r="T10" s="239"/>
      <c r="U10" s="239"/>
      <c r="V10" s="239"/>
      <c r="W10" s="239"/>
      <c r="X10" s="239"/>
      <c r="Y10" s="239"/>
      <c r="Z10" s="239"/>
    </row>
    <row r="11" spans="1:26" ht="22.5" customHeight="1">
      <c r="A11" s="239"/>
      <c r="B11" s="242"/>
      <c r="C11" s="248" t="s">
        <v>213</v>
      </c>
      <c r="D11" s="253"/>
      <c r="E11" s="239"/>
      <c r="F11" s="239"/>
      <c r="G11" s="239"/>
      <c r="H11" s="239"/>
      <c r="I11" s="239"/>
      <c r="J11" s="239"/>
      <c r="K11" s="239"/>
      <c r="L11" s="254"/>
      <c r="M11" s="267"/>
      <c r="N11" s="239"/>
      <c r="O11" s="239"/>
      <c r="P11" s="239"/>
      <c r="Q11" s="239"/>
      <c r="R11" s="239"/>
      <c r="S11" s="239"/>
      <c r="T11" s="239"/>
      <c r="U11" s="239"/>
      <c r="V11" s="239"/>
      <c r="W11" s="239"/>
      <c r="X11" s="239"/>
      <c r="Y11" s="239"/>
      <c r="Z11" s="239"/>
    </row>
    <row r="12" spans="1:26" ht="22.5" customHeight="1">
      <c r="A12" s="239"/>
      <c r="B12" s="242"/>
      <c r="C12" s="248" t="s">
        <v>214</v>
      </c>
      <c r="D12" s="253"/>
      <c r="E12" s="246"/>
      <c r="F12" s="257"/>
      <c r="G12" s="257"/>
      <c r="H12" s="264"/>
      <c r="I12" s="239"/>
      <c r="J12" s="260"/>
      <c r="K12" s="265"/>
      <c r="L12" s="262"/>
      <c r="M12" s="267"/>
      <c r="N12" s="239"/>
      <c r="O12" s="239"/>
      <c r="P12" s="239"/>
      <c r="Q12" s="239"/>
      <c r="R12" s="239"/>
      <c r="S12" s="239"/>
      <c r="T12" s="239"/>
      <c r="U12" s="239"/>
      <c r="V12" s="239"/>
      <c r="W12" s="239"/>
      <c r="X12" s="239"/>
      <c r="Y12" s="239"/>
      <c r="Z12" s="239"/>
    </row>
    <row r="13" spans="1:26" ht="22.5" customHeight="1">
      <c r="A13" s="239"/>
      <c r="B13" s="242"/>
      <c r="C13" s="248"/>
      <c r="D13" s="253"/>
      <c r="E13" s="255" t="s">
        <v>202</v>
      </c>
      <c r="F13" s="239"/>
      <c r="G13" s="239" t="s">
        <v>221</v>
      </c>
      <c r="H13" s="253"/>
      <c r="I13" s="239"/>
      <c r="J13" s="252" t="s">
        <v>70</v>
      </c>
      <c r="K13" s="51"/>
      <c r="L13" s="65"/>
      <c r="M13" s="267"/>
      <c r="N13" s="239"/>
      <c r="O13" s="239"/>
      <c r="P13" s="239"/>
      <c r="Q13" s="239"/>
      <c r="R13" s="239"/>
      <c r="S13" s="239"/>
      <c r="T13" s="239"/>
      <c r="U13" s="239"/>
      <c r="V13" s="239"/>
      <c r="W13" s="239"/>
      <c r="X13" s="239"/>
      <c r="Y13" s="239"/>
      <c r="Z13" s="239"/>
    </row>
    <row r="14" spans="1:26" ht="22.5" customHeight="1">
      <c r="A14" s="239"/>
      <c r="B14" s="242"/>
      <c r="C14" s="248"/>
      <c r="D14" s="253"/>
      <c r="E14" s="255" t="s">
        <v>115</v>
      </c>
      <c r="F14" s="239"/>
      <c r="G14" s="239"/>
      <c r="H14" s="253"/>
      <c r="I14" s="239"/>
      <c r="J14" s="252"/>
      <c r="K14" s="51"/>
      <c r="L14" s="65"/>
      <c r="M14" s="267"/>
      <c r="N14" s="239"/>
      <c r="O14" s="239"/>
      <c r="P14" s="239"/>
      <c r="Q14" s="239"/>
      <c r="R14" s="239"/>
      <c r="S14" s="239"/>
      <c r="T14" s="239"/>
      <c r="U14" s="239"/>
      <c r="V14" s="239"/>
      <c r="W14" s="239"/>
      <c r="X14" s="239"/>
      <c r="Y14" s="239"/>
      <c r="Z14" s="239"/>
    </row>
    <row r="15" spans="1:26" ht="22.5" customHeight="1">
      <c r="A15" s="239"/>
      <c r="B15" s="242"/>
      <c r="C15" s="249"/>
      <c r="D15" s="254"/>
      <c r="E15" s="256"/>
      <c r="F15" s="259"/>
      <c r="G15" s="259"/>
      <c r="H15" s="254"/>
      <c r="I15" s="256"/>
      <c r="J15" s="261"/>
      <c r="K15" s="106"/>
      <c r="L15" s="263"/>
      <c r="M15" s="267"/>
      <c r="N15" s="239"/>
      <c r="O15" s="239"/>
      <c r="P15" s="239"/>
      <c r="Q15" s="239"/>
      <c r="R15" s="239"/>
      <c r="S15" s="239"/>
      <c r="T15" s="239"/>
      <c r="U15" s="239"/>
      <c r="V15" s="239"/>
      <c r="W15" s="239"/>
      <c r="X15" s="239"/>
      <c r="Y15" s="239"/>
      <c r="Z15" s="239"/>
    </row>
    <row r="16" spans="1:26" ht="71.25" customHeight="1">
      <c r="A16" s="239"/>
      <c r="B16" s="243"/>
      <c r="C16" s="250"/>
      <c r="D16" s="250"/>
      <c r="E16" s="250"/>
      <c r="F16" s="250"/>
      <c r="G16" s="250"/>
      <c r="H16" s="250"/>
      <c r="I16" s="250"/>
      <c r="J16" s="250"/>
      <c r="K16" s="250"/>
      <c r="L16" s="250"/>
      <c r="M16" s="268"/>
      <c r="N16" s="239"/>
      <c r="O16" s="239"/>
      <c r="P16" s="239"/>
      <c r="Q16" s="239"/>
      <c r="R16" s="239"/>
      <c r="S16" s="239"/>
      <c r="T16" s="239"/>
      <c r="U16" s="239"/>
      <c r="V16" s="239"/>
      <c r="W16" s="239"/>
      <c r="X16" s="239"/>
      <c r="Y16" s="239"/>
      <c r="Z16" s="239"/>
    </row>
    <row r="17" spans="1:26" ht="22.5" customHeight="1">
      <c r="A17" s="239"/>
      <c r="B17" s="244" t="s">
        <v>183</v>
      </c>
      <c r="C17" s="239" t="s">
        <v>215</v>
      </c>
      <c r="D17" s="239"/>
      <c r="E17" s="239"/>
      <c r="F17" s="239"/>
      <c r="G17" s="239"/>
      <c r="H17" s="239"/>
      <c r="I17" s="239"/>
      <c r="J17" s="239"/>
      <c r="K17" s="239"/>
      <c r="L17" s="239"/>
      <c r="M17" s="239"/>
      <c r="N17" s="239"/>
      <c r="O17" s="239"/>
      <c r="P17" s="239"/>
      <c r="Q17" s="239"/>
      <c r="R17" s="239"/>
      <c r="S17" s="239"/>
      <c r="T17" s="239"/>
      <c r="U17" s="239"/>
      <c r="V17" s="239"/>
      <c r="W17" s="239"/>
      <c r="X17" s="239"/>
      <c r="Y17" s="239"/>
      <c r="Z17" s="239"/>
    </row>
    <row r="18" spans="1:26" ht="22.5" customHeight="1">
      <c r="A18" s="239"/>
      <c r="B18" s="239">
        <v>2</v>
      </c>
      <c r="C18" s="239" t="s">
        <v>216</v>
      </c>
      <c r="D18" s="239"/>
      <c r="E18" s="239"/>
      <c r="F18" s="239"/>
      <c r="G18" s="239"/>
      <c r="H18" s="239"/>
      <c r="I18" s="239"/>
      <c r="J18" s="239"/>
      <c r="K18" s="239"/>
      <c r="L18" s="239"/>
      <c r="M18" s="239"/>
      <c r="N18" s="239"/>
      <c r="O18" s="239"/>
      <c r="P18" s="239"/>
      <c r="Q18" s="239"/>
      <c r="R18" s="239"/>
      <c r="S18" s="239"/>
      <c r="T18" s="239"/>
      <c r="U18" s="239"/>
      <c r="V18" s="239"/>
      <c r="W18" s="239"/>
      <c r="X18" s="239"/>
      <c r="Y18" s="239"/>
      <c r="Z18" s="239"/>
    </row>
    <row r="19" spans="1:26" ht="22.5" customHeight="1">
      <c r="A19" s="239"/>
      <c r="B19" s="239">
        <v>3</v>
      </c>
      <c r="C19" s="239" t="s">
        <v>217</v>
      </c>
      <c r="D19" s="239"/>
      <c r="E19" s="239"/>
      <c r="F19" s="239"/>
      <c r="G19" s="239"/>
      <c r="H19" s="239"/>
      <c r="I19" s="239"/>
      <c r="J19" s="239"/>
      <c r="K19" s="239"/>
      <c r="L19" s="239"/>
      <c r="M19" s="239"/>
      <c r="N19" s="239"/>
      <c r="O19" s="239"/>
      <c r="P19" s="239"/>
      <c r="Q19" s="239"/>
      <c r="R19" s="239"/>
      <c r="S19" s="239"/>
      <c r="T19" s="239"/>
      <c r="U19" s="239"/>
      <c r="V19" s="239"/>
      <c r="W19" s="239"/>
      <c r="X19" s="239"/>
      <c r="Y19" s="239"/>
      <c r="Z19" s="239"/>
    </row>
    <row r="20" spans="1:26" ht="13.5" customHeight="1">
      <c r="A20" s="239"/>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row>
    <row r="21" spans="1:26" ht="13.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row>
    <row r="22" spans="1:26" ht="13.5" customHeight="1">
      <c r="A22" s="239"/>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row>
    <row r="23" spans="1:26" ht="13.5" customHeight="1">
      <c r="A23" s="239"/>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row>
    <row r="24" spans="1:26" ht="13.5" customHeight="1">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row>
    <row r="25" spans="1:26" ht="13.5" customHeight="1">
      <c r="A25" s="239"/>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row>
    <row r="26" spans="1:26" ht="13.5" customHeight="1">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row>
    <row r="27" spans="1:26" ht="13.5" customHeight="1">
      <c r="A27" s="239"/>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row>
    <row r="28" spans="1:26" ht="13.5" customHeight="1">
      <c r="A28" s="239"/>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row>
    <row r="29" spans="1:26" ht="13.5" customHeight="1">
      <c r="A29" s="239"/>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row>
    <row r="30" spans="1:26" ht="13.5" customHeight="1">
      <c r="A30" s="239"/>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row>
    <row r="31" spans="1:26" ht="13.5" customHeight="1">
      <c r="A31" s="239"/>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row>
    <row r="32" spans="1:26" ht="13.5" customHeight="1">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row>
    <row r="33" spans="1:26" ht="13.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row>
    <row r="34" spans="1:26" ht="13.5" customHeight="1">
      <c r="A34" s="239"/>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1:26" ht="13.5" customHeight="1">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row>
    <row r="36" spans="1:26" ht="13.5" customHeight="1">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row>
    <row r="37" spans="1:26" ht="13.5" customHeight="1">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row>
    <row r="38" spans="1:26" ht="13.5" customHeight="1">
      <c r="A38" s="239"/>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row>
    <row r="39" spans="1:26" ht="13.5" customHeight="1">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row>
    <row r="40" spans="1:26" ht="13.5" customHeight="1">
      <c r="A40" s="239"/>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row>
    <row r="41" spans="1:26" ht="13.5" customHeight="1">
      <c r="A41" s="239"/>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ht="13.5" customHeight="1">
      <c r="A42" s="239"/>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row>
    <row r="43" spans="1:26" ht="13.5" customHeight="1">
      <c r="A43" s="239"/>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row>
    <row r="44" spans="1:26" ht="13.5" customHeight="1">
      <c r="A44" s="239"/>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row>
    <row r="45" spans="1:26" ht="13.5" customHeight="1">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row>
    <row r="46" spans="1:26" ht="13.5" customHeight="1">
      <c r="A46" s="239"/>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row>
    <row r="47" spans="1:26" ht="13.5" customHeight="1">
      <c r="A47" s="239"/>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row>
    <row r="48" spans="1:26" ht="13.5" customHeight="1">
      <c r="A48" s="239"/>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row>
    <row r="49" spans="1:26" ht="13.5" customHeight="1">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row>
    <row r="50" spans="1:26" ht="13.5" customHeight="1">
      <c r="A50" s="23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row>
    <row r="51" spans="1:26" ht="13.5" customHeight="1">
      <c r="A51" s="239"/>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row>
    <row r="52" spans="1:26" ht="13.5" customHeight="1">
      <c r="A52" s="239"/>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row>
    <row r="53" spans="1:26" ht="13.5" customHeight="1">
      <c r="A53" s="239"/>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row>
    <row r="54" spans="1:26" ht="13.5" customHeight="1">
      <c r="A54" s="239"/>
      <c r="B54" s="239"/>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row>
    <row r="55" spans="1:26" ht="13.5" customHeight="1">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row>
    <row r="56" spans="1:26" ht="13.5" customHeight="1">
      <c r="A56" s="239"/>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row>
    <row r="57" spans="1:26" ht="13.5" customHeight="1">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row>
    <row r="58" spans="1:26" ht="13.5" customHeight="1">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row>
    <row r="59" spans="1:26" ht="13.5" customHeight="1">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row>
    <row r="60" spans="1:26" ht="13.5" customHeight="1">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row>
    <row r="61" spans="1:26" ht="13.5" customHeight="1">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row>
    <row r="62" spans="1:26" ht="13.5" customHeight="1">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row>
    <row r="63" spans="1:26" ht="13.5" customHeight="1">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row>
    <row r="64" spans="1:26" ht="13.5" customHeight="1">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row>
    <row r="65" spans="1:26" ht="13.5" customHeight="1">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row>
    <row r="66" spans="1:26" ht="13.5" customHeight="1">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row>
    <row r="67" spans="1:26" ht="13.5" customHeight="1">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row>
    <row r="68" spans="1:26" ht="13.5" customHeight="1">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row>
    <row r="69" spans="1:26" ht="13.5" customHeight="1">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row>
    <row r="70" spans="1:26" ht="13.5" customHeight="1">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row>
    <row r="71" spans="1:26" ht="13.5" customHeight="1">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row>
    <row r="72" spans="1:26" ht="13.5" customHeight="1">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row>
    <row r="73" spans="1:26" ht="13.5" customHeight="1">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row>
    <row r="74" spans="1:26" ht="13.5" customHeight="1">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row>
    <row r="75" spans="1:26" ht="13.5" customHeight="1">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row>
    <row r="76" spans="1:26" ht="13.5" customHeight="1">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row>
    <row r="77" spans="1:26" ht="13.5" customHeight="1">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row>
    <row r="78" spans="1:26" ht="13.5" customHeight="1">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row>
    <row r="79" spans="1:26" ht="13.5" customHeight="1">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row>
    <row r="80" spans="1:26" ht="13.5" customHeight="1">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row>
    <row r="81" spans="1:26" ht="13.5" customHeight="1">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ht="13.5" customHeight="1">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row>
    <row r="83" spans="1:26" ht="13.5" customHeight="1">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row>
    <row r="84" spans="1:26" ht="13.5" customHeight="1">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row>
    <row r="85" spans="1:26" ht="13.5" customHeight="1">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row>
    <row r="86" spans="1:26" ht="13.5" customHeight="1">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row>
    <row r="87" spans="1:26" ht="13.5" customHeight="1">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row>
    <row r="88" spans="1:26" ht="13.5" customHeight="1">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row>
    <row r="89" spans="1:26" ht="13.5" customHeight="1">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row>
    <row r="90" spans="1:26" ht="13.5" customHeight="1">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row>
    <row r="91" spans="1:26" ht="13.5" customHeight="1">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row>
    <row r="92" spans="1:26" ht="13.5" customHeight="1">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row>
    <row r="93" spans="1:26" ht="13.5" customHeight="1">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row>
    <row r="94" spans="1:26" ht="13.5" customHeight="1">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row>
    <row r="95" spans="1:26" ht="13.5" customHeight="1">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row>
    <row r="96" spans="1:26" ht="13.5" customHeight="1">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row>
    <row r="97" spans="1:26" ht="13.5" customHeight="1">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row>
    <row r="98" spans="1:26" ht="13.5" customHeight="1">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row>
    <row r="99" spans="1:26" ht="13.5" customHeight="1">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row>
    <row r="100" spans="1:26" ht="13.5" customHeight="1">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row>
    <row r="101" spans="1:26" ht="13.5" customHeight="1">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row>
    <row r="102" spans="1:26" ht="13.5" customHeight="1">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row>
    <row r="103" spans="1:26" ht="13.5" customHeight="1">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row>
    <row r="104" spans="1:26" ht="13.5" customHeight="1">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row>
    <row r="105" spans="1:26" ht="13.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row>
    <row r="106" spans="1:26" ht="13.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row>
    <row r="107" spans="1:26" ht="13.5" customHeight="1">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row>
    <row r="108" spans="1:26" ht="13.5" customHeight="1">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row>
    <row r="109" spans="1:26" ht="13.5" customHeight="1">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row>
    <row r="110" spans="1:26" ht="13.5" customHeight="1">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row>
    <row r="111" spans="1:26" ht="13.5" customHeight="1">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row>
    <row r="112" spans="1:26" ht="13.5" customHeight="1">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row>
    <row r="113" spans="1:26" ht="13.5" customHeight="1">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row>
    <row r="114" spans="1:26" ht="13.5" customHeight="1">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row>
    <row r="115" spans="1:26" ht="13.5" customHeight="1">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row>
    <row r="116" spans="1:26" ht="13.5" customHeight="1">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row>
    <row r="117" spans="1:26" ht="13.5" customHeight="1">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row>
    <row r="118" spans="1:26" ht="13.5" customHeight="1">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row>
    <row r="119" spans="1:26" ht="13.5" customHeight="1">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39"/>
      <c r="W119" s="239"/>
      <c r="X119" s="239"/>
      <c r="Y119" s="239"/>
      <c r="Z119" s="239"/>
    </row>
    <row r="120" spans="1:26" ht="13.5" customHeight="1">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ht="13.5" customHeight="1">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39"/>
      <c r="W121" s="239"/>
      <c r="X121" s="239"/>
      <c r="Y121" s="239"/>
      <c r="Z121" s="239"/>
    </row>
    <row r="122" spans="1:26" ht="13.5" customHeight="1">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row>
    <row r="123" spans="1:26" ht="13.5" customHeight="1">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row>
    <row r="124" spans="1:26" ht="13.5" customHeight="1">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39"/>
      <c r="Z124" s="239"/>
    </row>
    <row r="125" spans="1:26" ht="13.5" customHeight="1">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39"/>
      <c r="W125" s="239"/>
      <c r="X125" s="239"/>
      <c r="Y125" s="239"/>
      <c r="Z125" s="239"/>
    </row>
    <row r="126" spans="1:26" ht="13.5" customHeight="1">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row>
    <row r="127" spans="1:26" ht="13.5" customHeight="1">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39"/>
      <c r="W127" s="239"/>
      <c r="X127" s="239"/>
      <c r="Y127" s="239"/>
      <c r="Z127" s="239"/>
    </row>
    <row r="128" spans="1:26" ht="13.5" customHeight="1">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39"/>
      <c r="W128" s="239"/>
      <c r="X128" s="239"/>
      <c r="Y128" s="239"/>
      <c r="Z128" s="239"/>
    </row>
    <row r="129" spans="1:26" ht="13.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row>
    <row r="130" spans="1:26" ht="13.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row>
    <row r="131" spans="1:26" ht="13.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row>
    <row r="132" spans="1:26" ht="13.5" customHeight="1">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row>
    <row r="133" spans="1:26" ht="13.5" customHeight="1">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row>
    <row r="134" spans="1:26" ht="13.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row>
    <row r="135" spans="1:26" ht="13.5" customHeight="1">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row>
    <row r="136" spans="1:26" ht="13.5" customHeight="1">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row>
    <row r="137" spans="1:26" ht="13.5" customHeight="1">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row>
    <row r="138" spans="1:26" ht="13.5" customHeight="1">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row>
    <row r="139" spans="1:26" ht="13.5" customHeight="1">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row>
    <row r="140" spans="1:26" ht="13.5" customHeight="1">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39"/>
      <c r="W140" s="239"/>
      <c r="X140" s="239"/>
      <c r="Y140" s="239"/>
      <c r="Z140" s="239"/>
    </row>
    <row r="141" spans="1:26" ht="13.5" customHeight="1">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row>
    <row r="142" spans="1:26" ht="13.5" customHeight="1">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row>
    <row r="143" spans="1:26" ht="13.5" customHeight="1">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39"/>
      <c r="W143" s="239"/>
      <c r="X143" s="239"/>
      <c r="Y143" s="239"/>
      <c r="Z143" s="239"/>
    </row>
    <row r="144" spans="1:26" ht="13.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row>
    <row r="145" spans="1:26" ht="13.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row>
    <row r="146" spans="1:26" ht="13.5" customHeight="1">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39"/>
      <c r="W146" s="239"/>
      <c r="X146" s="239"/>
      <c r="Y146" s="239"/>
      <c r="Z146" s="239"/>
    </row>
    <row r="147" spans="1:26" ht="13.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39"/>
      <c r="W147" s="239"/>
      <c r="X147" s="239"/>
      <c r="Y147" s="239"/>
      <c r="Z147" s="239"/>
    </row>
    <row r="148" spans="1:26" ht="13.5" customHeight="1">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row>
    <row r="149" spans="1:26" ht="13.5" customHeight="1">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39"/>
      <c r="W149" s="239"/>
      <c r="X149" s="239"/>
      <c r="Y149" s="239"/>
      <c r="Z149" s="239"/>
    </row>
    <row r="150" spans="1:26" ht="13.5" customHeight="1">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row>
    <row r="151" spans="1:26" ht="13.5" customHeight="1">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row>
    <row r="152" spans="1:26" ht="13.5" customHeight="1">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row>
    <row r="153" spans="1:26" ht="13.5" customHeight="1">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39"/>
      <c r="W153" s="239"/>
      <c r="X153" s="239"/>
      <c r="Y153" s="239"/>
      <c r="Z153" s="239"/>
    </row>
    <row r="154" spans="1:26" ht="13.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row>
    <row r="155" spans="1:26" ht="13.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row>
    <row r="156" spans="1:26" ht="13.5" customHeight="1">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39"/>
      <c r="W156" s="239"/>
      <c r="X156" s="239"/>
      <c r="Y156" s="239"/>
      <c r="Z156" s="239"/>
    </row>
    <row r="157" spans="1:26" ht="13.5" customHeight="1">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row>
    <row r="158" spans="1:26" ht="13.5" customHeight="1">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row>
    <row r="159" spans="1:26" ht="13.5" customHeight="1">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39"/>
      <c r="W159" s="239"/>
      <c r="X159" s="239"/>
      <c r="Y159" s="239"/>
      <c r="Z159" s="239"/>
    </row>
    <row r="160" spans="1:26" ht="13.5" customHeight="1">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row r="161" spans="1:26" ht="13.5" customHeight="1">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row>
    <row r="162" spans="1:26" ht="13.5" customHeight="1">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row>
    <row r="163" spans="1:26" ht="13.5" customHeight="1">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row>
    <row r="164" spans="1:26" ht="13.5" customHeight="1">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row>
    <row r="165" spans="1:26" ht="13.5" customHeight="1">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39"/>
      <c r="W165" s="239"/>
      <c r="X165" s="239"/>
      <c r="Y165" s="239"/>
      <c r="Z165" s="239"/>
    </row>
    <row r="166" spans="1:26" ht="13.5" customHeight="1">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row>
    <row r="167" spans="1:26" ht="13.5" customHeight="1">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row>
    <row r="168" spans="1:26" ht="13.5" customHeight="1">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39"/>
      <c r="W168" s="239"/>
      <c r="X168" s="239"/>
      <c r="Y168" s="239"/>
      <c r="Z168" s="239"/>
    </row>
    <row r="169" spans="1:26" ht="13.5" customHeight="1">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39"/>
      <c r="W169" s="239"/>
      <c r="X169" s="239"/>
      <c r="Y169" s="239"/>
      <c r="Z169" s="239"/>
    </row>
    <row r="170" spans="1:26" ht="13.5"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row>
    <row r="171" spans="1:26" ht="13.5" customHeight="1">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39"/>
      <c r="W171" s="239"/>
      <c r="X171" s="239"/>
      <c r="Y171" s="239"/>
      <c r="Z171" s="239"/>
    </row>
    <row r="172" spans="1:26" ht="13.5" customHeight="1">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row>
    <row r="173" spans="1:26" ht="13.5" customHeight="1">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row>
    <row r="174" spans="1:26" ht="13.5" customHeight="1">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39"/>
      <c r="W174" s="239"/>
      <c r="X174" s="239"/>
      <c r="Y174" s="239"/>
      <c r="Z174" s="239"/>
    </row>
    <row r="175" spans="1:26" ht="13.5" customHeight="1">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39"/>
      <c r="W175" s="239"/>
      <c r="X175" s="239"/>
      <c r="Y175" s="239"/>
      <c r="Z175" s="239"/>
    </row>
    <row r="176" spans="1:26" ht="13.5" customHeight="1">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row>
    <row r="177" spans="1:26" ht="13.5" customHeight="1">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39"/>
      <c r="W177" s="239"/>
      <c r="X177" s="239"/>
      <c r="Y177" s="239"/>
      <c r="Z177" s="239"/>
    </row>
    <row r="178" spans="1:26" ht="13.5" customHeight="1">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39"/>
      <c r="W178" s="239"/>
      <c r="X178" s="239"/>
      <c r="Y178" s="239"/>
      <c r="Z178" s="239"/>
    </row>
    <row r="179" spans="1:26" ht="13.5" customHeight="1">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row>
    <row r="180" spans="1:26" ht="13.5" customHeight="1">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39"/>
      <c r="W180" s="239"/>
      <c r="X180" s="239"/>
      <c r="Y180" s="239"/>
      <c r="Z180" s="239"/>
    </row>
    <row r="181" spans="1:26" ht="13.5" customHeight="1">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row>
    <row r="182" spans="1:26" ht="13.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row>
    <row r="183" spans="1:26" ht="13.5" customHeight="1">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39"/>
      <c r="W183" s="239"/>
      <c r="X183" s="239"/>
      <c r="Y183" s="239"/>
      <c r="Z183" s="239"/>
    </row>
    <row r="184" spans="1:26" ht="13.5" customHeight="1">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39"/>
      <c r="W184" s="239"/>
      <c r="X184" s="239"/>
      <c r="Y184" s="239"/>
      <c r="Z184" s="239"/>
    </row>
    <row r="185" spans="1:26" ht="13.5" customHeight="1">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row>
    <row r="186" spans="1:26" ht="13.5" customHeight="1">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row>
    <row r="187" spans="1:26" ht="13.5" customHeight="1">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39"/>
      <c r="W187" s="239"/>
      <c r="X187" s="239"/>
      <c r="Y187" s="239"/>
      <c r="Z187" s="239"/>
    </row>
    <row r="188" spans="1:26" ht="13.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row>
    <row r="189" spans="1:26" ht="13.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row>
    <row r="190" spans="1:26" ht="13.5" customHeight="1">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row>
    <row r="191" spans="1:26" ht="13.5" customHeight="1">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row>
    <row r="192" spans="1:26" ht="13.5" customHeight="1">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row>
    <row r="193" spans="1:26" ht="13.5" customHeight="1">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row>
    <row r="194" spans="1:26" ht="13.5" customHeight="1">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row>
    <row r="195" spans="1:26" ht="13.5" customHeight="1">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row>
    <row r="196" spans="1:26" ht="13.5" customHeight="1">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row>
    <row r="197" spans="1:26" ht="13.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c r="X197" s="239"/>
      <c r="Y197" s="239"/>
      <c r="Z197" s="239"/>
    </row>
    <row r="198" spans="1:26" ht="13.5" customHeight="1">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39"/>
      <c r="W198" s="239"/>
      <c r="X198" s="239"/>
      <c r="Y198" s="239"/>
      <c r="Z198" s="239"/>
    </row>
    <row r="199" spans="1:26" ht="13.5" customHeight="1">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row>
    <row r="200" spans="1:26" ht="13.5" customHeight="1">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row>
    <row r="201" spans="1:26" ht="13.5" customHeight="1">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39"/>
      <c r="W201" s="239"/>
      <c r="X201" s="239"/>
      <c r="Y201" s="239"/>
      <c r="Z201" s="239"/>
    </row>
    <row r="202" spans="1:26" ht="13.5" customHeight="1">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row>
    <row r="203" spans="1:26" ht="13.5" customHeight="1">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row>
    <row r="204" spans="1:26" ht="13.5" customHeight="1">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row>
    <row r="205" spans="1:26" ht="13.5" customHeight="1">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row>
    <row r="206" spans="1:26" ht="13.5" customHeight="1">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row>
    <row r="207" spans="1:26" ht="13.5" customHeight="1">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row>
    <row r="208" spans="1:26" ht="13.5" customHeight="1">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row>
    <row r="209" spans="1:26" ht="13.5" customHeight="1">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row>
    <row r="210" spans="1:26" ht="13.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39"/>
      <c r="W210" s="239"/>
      <c r="X210" s="239"/>
      <c r="Y210" s="239"/>
      <c r="Z210" s="239"/>
    </row>
    <row r="211" spans="1:26" ht="13.5" customHeight="1">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row>
    <row r="212" spans="1:26" ht="13.5" customHeight="1">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39"/>
      <c r="W212" s="239"/>
      <c r="X212" s="239"/>
      <c r="Y212" s="239"/>
      <c r="Z212" s="239"/>
    </row>
    <row r="213" spans="1:26" ht="13.5" customHeight="1">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row>
    <row r="214" spans="1:26" ht="13.5" customHeight="1">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row>
    <row r="215" spans="1:26" ht="13.5" customHeight="1">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row>
    <row r="216" spans="1:26" ht="13.5" customHeight="1">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39"/>
      <c r="W216" s="239"/>
      <c r="X216" s="239"/>
      <c r="Y216" s="239"/>
      <c r="Z216" s="239"/>
    </row>
    <row r="217" spans="1:26" ht="13.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row>
    <row r="218" spans="1:26" ht="13.5" customHeight="1">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39"/>
      <c r="W218" s="239"/>
      <c r="X218" s="239"/>
      <c r="Y218" s="239"/>
      <c r="Z218" s="239"/>
    </row>
    <row r="219" spans="1:26" ht="13.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c r="Y219" s="239"/>
      <c r="Z219" s="239"/>
    </row>
    <row r="220" spans="1:26" ht="13.5" customHeight="1">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row>
    <row r="221" spans="1:26" ht="13.5" customHeight="1">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39"/>
      <c r="W221" s="239"/>
      <c r="X221" s="239"/>
      <c r="Y221" s="239"/>
      <c r="Z221" s="239"/>
    </row>
    <row r="222" spans="1:26" ht="13.5" customHeight="1">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39"/>
      <c r="W222" s="239"/>
      <c r="X222" s="239"/>
      <c r="Y222" s="239"/>
      <c r="Z222" s="239"/>
    </row>
    <row r="223" spans="1:26" ht="13.5" customHeight="1">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39"/>
      <c r="W223" s="239"/>
      <c r="X223" s="239"/>
      <c r="Y223" s="239"/>
      <c r="Z223" s="239"/>
    </row>
    <row r="224" spans="1:26" ht="13.5" customHeight="1">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39"/>
      <c r="W224" s="239"/>
      <c r="X224" s="239"/>
      <c r="Y224" s="239"/>
      <c r="Z224" s="239"/>
    </row>
    <row r="225" spans="1:26" ht="13.5" customHeight="1">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39"/>
      <c r="W225" s="239"/>
      <c r="X225" s="239"/>
      <c r="Y225" s="239"/>
      <c r="Z225" s="239"/>
    </row>
    <row r="226" spans="1:26" ht="13.5" customHeight="1">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row>
    <row r="227" spans="1:26" ht="13.5" customHeight="1">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39"/>
      <c r="W227" s="239"/>
      <c r="X227" s="239"/>
      <c r="Y227" s="239"/>
      <c r="Z227" s="239"/>
    </row>
    <row r="228" spans="1:26" ht="13.5" customHeight="1">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39"/>
      <c r="W228" s="239"/>
      <c r="X228" s="239"/>
      <c r="Y228" s="239"/>
      <c r="Z228" s="239"/>
    </row>
    <row r="229" spans="1:26" ht="13.5" customHeight="1">
      <c r="A229" s="239"/>
      <c r="B229" s="239"/>
      <c r="C229" s="239"/>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row>
    <row r="230" spans="1:26" ht="13.5" customHeight="1">
      <c r="A230" s="239"/>
      <c r="B230" s="239"/>
      <c r="C230" s="239"/>
      <c r="D230" s="239"/>
      <c r="E230" s="239"/>
      <c r="F230" s="239"/>
      <c r="G230" s="239"/>
      <c r="H230" s="239"/>
      <c r="I230" s="239"/>
      <c r="J230" s="239"/>
      <c r="K230" s="239"/>
      <c r="L230" s="239"/>
      <c r="M230" s="239"/>
      <c r="N230" s="239"/>
      <c r="O230" s="239"/>
      <c r="P230" s="239"/>
      <c r="Q230" s="239"/>
      <c r="R230" s="239"/>
      <c r="S230" s="239"/>
      <c r="T230" s="239"/>
      <c r="U230" s="239"/>
      <c r="V230" s="239"/>
      <c r="W230" s="239"/>
      <c r="X230" s="239"/>
      <c r="Y230" s="239"/>
      <c r="Z230" s="239"/>
    </row>
    <row r="231" spans="1:26" ht="13.5" customHeight="1">
      <c r="A231" s="239"/>
      <c r="B231" s="239"/>
      <c r="C231" s="239"/>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row>
    <row r="232" spans="1:26" ht="13.5" customHeight="1">
      <c r="A232" s="239"/>
      <c r="B232" s="239"/>
      <c r="C232" s="239"/>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row>
    <row r="233" spans="1:26" ht="13.5" customHeight="1">
      <c r="A233" s="239"/>
      <c r="B233" s="239"/>
      <c r="C233" s="239"/>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row>
    <row r="234" spans="1:26" ht="13.5" customHeight="1">
      <c r="A234" s="239"/>
      <c r="B234" s="239"/>
      <c r="C234" s="239"/>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row>
    <row r="235" spans="1:26" ht="13.5" customHeight="1">
      <c r="A235" s="239"/>
      <c r="B235" s="239"/>
      <c r="C235" s="239"/>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row>
    <row r="236" spans="1:26" ht="13.5" customHeight="1">
      <c r="A236" s="239"/>
      <c r="B236" s="239"/>
      <c r="C236" s="239"/>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row>
    <row r="237" spans="1:26" ht="13.5" customHeight="1">
      <c r="A237" s="239"/>
      <c r="B237" s="239"/>
      <c r="C237" s="239"/>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row>
    <row r="238" spans="1:26" ht="13.5" customHeight="1">
      <c r="A238" s="239"/>
      <c r="B238" s="239"/>
      <c r="C238" s="239"/>
      <c r="D238" s="239"/>
      <c r="E238" s="239"/>
      <c r="F238" s="239"/>
      <c r="G238" s="239"/>
      <c r="H238" s="239"/>
      <c r="I238" s="239"/>
      <c r="J238" s="239"/>
      <c r="K238" s="239"/>
      <c r="L238" s="239"/>
      <c r="M238" s="239"/>
      <c r="N238" s="239"/>
      <c r="O238" s="239"/>
      <c r="P238" s="239"/>
      <c r="Q238" s="239"/>
      <c r="R238" s="239"/>
      <c r="S238" s="239"/>
      <c r="T238" s="239"/>
      <c r="U238" s="239"/>
      <c r="V238" s="239"/>
      <c r="W238" s="239"/>
      <c r="X238" s="239"/>
      <c r="Y238" s="239"/>
      <c r="Z238" s="239"/>
    </row>
    <row r="239" spans="1:26" ht="13.5" customHeight="1">
      <c r="A239" s="239"/>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row>
    <row r="240" spans="1:26" ht="13.5" customHeight="1">
      <c r="A240" s="239"/>
      <c r="B240" s="239"/>
      <c r="C240" s="23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row>
    <row r="241" spans="1:26" ht="13.5" customHeight="1">
      <c r="A241" s="239"/>
      <c r="B241" s="239"/>
      <c r="C241" s="239"/>
      <c r="D241" s="239"/>
      <c r="E241" s="239"/>
      <c r="F241" s="239"/>
      <c r="G241" s="239"/>
      <c r="H241" s="239"/>
      <c r="I241" s="239"/>
      <c r="J241" s="239"/>
      <c r="K241" s="239"/>
      <c r="L241" s="239"/>
      <c r="M241" s="239"/>
      <c r="N241" s="239"/>
      <c r="O241" s="239"/>
      <c r="P241" s="239"/>
      <c r="Q241" s="239"/>
      <c r="R241" s="239"/>
      <c r="S241" s="239"/>
      <c r="T241" s="239"/>
      <c r="U241" s="239"/>
      <c r="V241" s="239"/>
      <c r="W241" s="239"/>
      <c r="X241" s="239"/>
      <c r="Y241" s="239"/>
      <c r="Z241" s="239"/>
    </row>
    <row r="242" spans="1:26" ht="13.5" customHeight="1">
      <c r="A242" s="239"/>
      <c r="B242" s="239"/>
      <c r="C242" s="239"/>
      <c r="D242" s="239"/>
      <c r="E242" s="239"/>
      <c r="F242" s="239"/>
      <c r="G242" s="239"/>
      <c r="H242" s="239"/>
      <c r="I242" s="239"/>
      <c r="J242" s="239"/>
      <c r="K242" s="239"/>
      <c r="L242" s="239"/>
      <c r="M242" s="239"/>
      <c r="N242" s="239"/>
      <c r="O242" s="239"/>
      <c r="P242" s="239"/>
      <c r="Q242" s="239"/>
      <c r="R242" s="239"/>
      <c r="S242" s="239"/>
      <c r="T242" s="239"/>
      <c r="U242" s="239"/>
      <c r="V242" s="239"/>
      <c r="W242" s="239"/>
      <c r="X242" s="239"/>
      <c r="Y242" s="239"/>
      <c r="Z242" s="239"/>
    </row>
    <row r="243" spans="1:26" ht="13.5" customHeight="1">
      <c r="A243" s="239"/>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row>
    <row r="244" spans="1:26" ht="13.5" customHeight="1">
      <c r="A244" s="239"/>
      <c r="B244" s="23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row>
    <row r="245" spans="1:26" ht="13.5" customHeight="1">
      <c r="A245" s="239"/>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row>
    <row r="246" spans="1:26" ht="13.5" customHeight="1">
      <c r="A246" s="239"/>
      <c r="B246" s="239"/>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row>
    <row r="247" spans="1:26" ht="13.5" customHeight="1">
      <c r="A247" s="239"/>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row>
    <row r="248" spans="1:26" ht="13.5" customHeight="1">
      <c r="A248" s="239"/>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row>
    <row r="249" spans="1:26" ht="13.5" customHeight="1">
      <c r="A249" s="239"/>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row>
    <row r="250" spans="1:26" ht="13.5" customHeight="1">
      <c r="A250" s="239"/>
      <c r="B250" s="23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row>
    <row r="251" spans="1:26" ht="13.5" customHeight="1">
      <c r="A251" s="239"/>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row>
    <row r="252" spans="1:26" ht="13.5" customHeight="1">
      <c r="A252" s="239"/>
      <c r="B252" s="239"/>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c r="Z252" s="239"/>
    </row>
    <row r="253" spans="1:26" ht="13.5" customHeight="1">
      <c r="A253" s="239"/>
      <c r="B253" s="239"/>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row>
    <row r="254" spans="1:26" ht="13.5" customHeight="1">
      <c r="A254" s="239"/>
      <c r="B254" s="239"/>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row>
    <row r="255" spans="1:26" ht="13.5" customHeight="1">
      <c r="A255" s="239"/>
      <c r="B255" s="239"/>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c r="Z255" s="239"/>
    </row>
    <row r="256" spans="1:26" ht="13.5" customHeight="1">
      <c r="A256" s="239"/>
      <c r="B256" s="239"/>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row>
    <row r="257" spans="1:26" ht="13.5" customHeight="1">
      <c r="A257" s="239"/>
      <c r="B257" s="239"/>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row>
    <row r="258" spans="1:26" ht="13.5" customHeight="1">
      <c r="A258" s="239"/>
      <c r="B258" s="239"/>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c r="Z258" s="239"/>
    </row>
    <row r="259" spans="1:26" ht="13.5" customHeight="1">
      <c r="A259" s="239"/>
      <c r="B259" s="239"/>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c r="Z259" s="239"/>
    </row>
    <row r="260" spans="1:26" ht="13.5" customHeight="1">
      <c r="A260" s="239"/>
      <c r="B260" s="239"/>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row>
    <row r="261" spans="1:26" ht="13.5" customHeight="1">
      <c r="A261" s="239"/>
      <c r="B261" s="239"/>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c r="Z261" s="239"/>
    </row>
    <row r="262" spans="1:26" ht="13.5" customHeight="1">
      <c r="A262" s="239"/>
      <c r="B262" s="239"/>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row>
    <row r="263" spans="1:26" ht="13.5" customHeight="1">
      <c r="A263" s="239"/>
      <c r="B263" s="239"/>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row>
    <row r="264" spans="1:26" ht="13.5" customHeight="1">
      <c r="A264" s="239"/>
      <c r="B264" s="239"/>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c r="Z264" s="239"/>
    </row>
    <row r="265" spans="1:26" ht="13.5" customHeight="1">
      <c r="A265" s="239"/>
      <c r="B265" s="239"/>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c r="Z265" s="239"/>
    </row>
    <row r="266" spans="1:26" ht="13.5" customHeight="1">
      <c r="A266" s="239"/>
      <c r="B266" s="239"/>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row>
    <row r="267" spans="1:26" ht="13.5" customHeight="1">
      <c r="A267" s="239"/>
      <c r="B267" s="239"/>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c r="Z267" s="239"/>
    </row>
    <row r="268" spans="1:26" ht="13.5" customHeight="1">
      <c r="A268" s="239"/>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3.5" customHeight="1">
      <c r="A269" s="239"/>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3.5" customHeight="1">
      <c r="A270" s="239"/>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3.5" customHeight="1">
      <c r="A271" s="239"/>
      <c r="B271" s="239"/>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3.5" customHeight="1">
      <c r="A272" s="239"/>
      <c r="B272" s="239"/>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3.5" customHeight="1">
      <c r="A273" s="239"/>
      <c r="B273" s="239"/>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3.5" customHeight="1">
      <c r="A274" s="239"/>
      <c r="B274" s="239"/>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3.5" customHeight="1">
      <c r="A275" s="239"/>
      <c r="B275" s="239"/>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3.5" customHeight="1">
      <c r="A276" s="239"/>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3.5" customHeight="1">
      <c r="A277" s="239"/>
      <c r="B277" s="239"/>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3.5" customHeight="1">
      <c r="A278" s="239"/>
      <c r="B278" s="239"/>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3.5" customHeight="1">
      <c r="A279" s="239"/>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3.5" customHeight="1">
      <c r="A280" s="239"/>
      <c r="B280" s="239"/>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3.5" customHeight="1">
      <c r="A281" s="239"/>
      <c r="B281" s="239"/>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3.5" customHeight="1">
      <c r="A282" s="239"/>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3.5" customHeight="1">
      <c r="A283" s="239"/>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3.5" customHeight="1">
      <c r="A284" s="239"/>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3.5" customHeight="1">
      <c r="A285" s="239"/>
      <c r="B285" s="239"/>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3.5" customHeight="1">
      <c r="A286" s="239"/>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3.5" customHeight="1">
      <c r="A287" s="239"/>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3.5" customHeight="1">
      <c r="A288" s="239"/>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3.5" customHeight="1">
      <c r="A289" s="239"/>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3.5" customHeight="1">
      <c r="A290" s="239"/>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3.5" customHeight="1">
      <c r="A291" s="239"/>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3.5" customHeight="1">
      <c r="A292" s="239"/>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3.5" customHeight="1">
      <c r="A293" s="239"/>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3.5" customHeight="1">
      <c r="A294" s="239"/>
      <c r="B294" s="239"/>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3.5" customHeight="1">
      <c r="A295" s="239"/>
      <c r="B295" s="239"/>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3.5" customHeight="1">
      <c r="A296" s="239"/>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3.5" customHeight="1">
      <c r="A297" s="239"/>
      <c r="B297" s="239"/>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3.5" customHeight="1">
      <c r="A298" s="239"/>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3.5" customHeight="1">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3.5" customHeight="1">
      <c r="A300" s="239"/>
      <c r="B300" s="239"/>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3.5" customHeight="1">
      <c r="A301" s="239"/>
      <c r="B301" s="239"/>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3.5" customHeight="1">
      <c r="A302" s="239"/>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3.5" customHeight="1">
      <c r="A303" s="239"/>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3.5" customHeight="1">
      <c r="A304" s="239"/>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3.5" customHeight="1">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3.5" customHeight="1">
      <c r="A306" s="239"/>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3.5" customHeight="1">
      <c r="A307" s="239"/>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3.5" customHeight="1">
      <c r="A308" s="239"/>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3.5" customHeight="1">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3.5" customHeight="1">
      <c r="A310" s="239"/>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3.5" customHeight="1">
      <c r="A311" s="239"/>
      <c r="B311" s="239"/>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3.5" customHeight="1">
      <c r="A312" s="239"/>
      <c r="B312" s="239"/>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3.5" customHeight="1">
      <c r="A313" s="239"/>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3.5" customHeight="1">
      <c r="A314" s="239"/>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3.5" customHeight="1">
      <c r="A315" s="239"/>
      <c r="B315" s="239"/>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3.5" customHeight="1">
      <c r="A316" s="239"/>
      <c r="B316" s="239"/>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3.5" customHeight="1">
      <c r="A317" s="239"/>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3.5" customHeight="1">
      <c r="A318" s="239"/>
      <c r="B318" s="239"/>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3.5" customHeight="1">
      <c r="A319" s="239"/>
      <c r="B319" s="239"/>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3.5" customHeight="1">
      <c r="A320" s="239"/>
      <c r="B320" s="239"/>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3.5" customHeight="1">
      <c r="A321" s="239"/>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3.5" customHeight="1">
      <c r="A322" s="239"/>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3.5" customHeight="1">
      <c r="A323" s="239"/>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3.5" customHeight="1">
      <c r="A324" s="239"/>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3.5" customHeight="1">
      <c r="A325" s="239"/>
      <c r="B325" s="239"/>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3.5" customHeight="1">
      <c r="A326" s="239"/>
      <c r="B326" s="239"/>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3.5" customHeight="1">
      <c r="A327" s="239"/>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3.5" customHeight="1">
      <c r="A328" s="239"/>
      <c r="B328" s="239"/>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3.5" customHeight="1">
      <c r="A329" s="239"/>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3.5" customHeight="1">
      <c r="A330" s="239"/>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3.5" customHeight="1">
      <c r="A331" s="239"/>
      <c r="B331" s="239"/>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3.5" customHeight="1">
      <c r="A332" s="239"/>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3.5" customHeight="1">
      <c r="A333" s="239"/>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3.5" customHeight="1">
      <c r="A334" s="239"/>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3.5" customHeight="1">
      <c r="A335" s="239"/>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3.5" customHeight="1">
      <c r="A336" s="239"/>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3.5" customHeight="1">
      <c r="A337" s="239"/>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3.5" customHeight="1">
      <c r="A338" s="239"/>
      <c r="B338" s="239"/>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3.5" customHeight="1">
      <c r="A339" s="239"/>
      <c r="B339" s="239"/>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3.5" customHeight="1">
      <c r="A340" s="239"/>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3.5" customHeight="1">
      <c r="A341" s="239"/>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3.5" customHeight="1">
      <c r="A342" s="239"/>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3.5" customHeight="1">
      <c r="A343" s="239"/>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3.5" customHeight="1">
      <c r="A344" s="239"/>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3.5" customHeight="1">
      <c r="A345" s="239"/>
      <c r="B345" s="239"/>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3.5" customHeight="1">
      <c r="A346" s="239"/>
      <c r="B346" s="239"/>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3.5" customHeight="1">
      <c r="A347" s="239"/>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3.5" customHeight="1">
      <c r="A348" s="239"/>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3.5" customHeight="1">
      <c r="A349" s="239"/>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3.5" customHeight="1">
      <c r="A350" s="239"/>
      <c r="B350" s="239"/>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3.5" customHeight="1">
      <c r="A351" s="239"/>
      <c r="B351" s="239"/>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3.5" customHeight="1">
      <c r="A352" s="239"/>
      <c r="B352" s="239"/>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3.5" customHeight="1">
      <c r="A353" s="239"/>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3.5" customHeight="1">
      <c r="A354" s="239"/>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3.5" customHeight="1">
      <c r="A355" s="239"/>
      <c r="B355" s="239"/>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3.5" customHeight="1">
      <c r="A356" s="239"/>
      <c r="B356" s="239"/>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3.5" customHeight="1">
      <c r="A357" s="239"/>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3.5" customHeight="1">
      <c r="A358" s="239"/>
      <c r="B358" s="239"/>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3.5" customHeight="1">
      <c r="A359" s="239"/>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3.5" customHeight="1">
      <c r="A360" s="239"/>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3.5" customHeight="1">
      <c r="A361" s="239"/>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3.5" customHeight="1">
      <c r="A362" s="239"/>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3.5" customHeight="1">
      <c r="A363" s="239"/>
      <c r="B363" s="239"/>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3.5" customHeight="1">
      <c r="A364" s="239"/>
      <c r="B364" s="239"/>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3.5" customHeight="1">
      <c r="A365" s="239"/>
      <c r="B365" s="239"/>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3.5" customHeight="1">
      <c r="A366" s="239"/>
      <c r="B366" s="239"/>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3.5" customHeight="1">
      <c r="A367" s="239"/>
      <c r="B367" s="239"/>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3.5" customHeight="1">
      <c r="A368" s="239"/>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3.5" customHeight="1">
      <c r="A369" s="239"/>
      <c r="B369" s="239"/>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3.5" customHeight="1">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3.5" customHeight="1">
      <c r="A371" s="239"/>
      <c r="B371" s="239"/>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3.5" customHeight="1">
      <c r="A372" s="239"/>
      <c r="B372" s="239"/>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3.5" customHeight="1">
      <c r="A373" s="239"/>
      <c r="B373" s="239"/>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3.5" customHeight="1">
      <c r="A374" s="239"/>
      <c r="B374" s="239"/>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3.5" customHeight="1">
      <c r="A375" s="239"/>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3.5" customHeight="1">
      <c r="A376" s="239"/>
      <c r="B376" s="239"/>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3.5" customHeight="1">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3.5" customHeight="1">
      <c r="A378" s="239"/>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3.5" customHeight="1">
      <c r="A379" s="239"/>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3.5" customHeight="1">
      <c r="A380" s="239"/>
      <c r="B380" s="239"/>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3.5" customHeight="1">
      <c r="A381" s="239"/>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3.5" customHeight="1">
      <c r="A382" s="239"/>
      <c r="B382" s="239"/>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3.5" customHeight="1">
      <c r="A383" s="239"/>
      <c r="B383" s="239"/>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3.5" customHeight="1">
      <c r="A384" s="239"/>
      <c r="B384" s="23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3.5" customHeight="1">
      <c r="A385" s="239"/>
      <c r="B385" s="239"/>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3.5" customHeight="1">
      <c r="A386" s="239"/>
      <c r="B386" s="239"/>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3.5" customHeight="1">
      <c r="A387" s="239"/>
      <c r="B387" s="239"/>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3.5" customHeight="1">
      <c r="A388" s="239"/>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3.5" customHeight="1">
      <c r="A389" s="239"/>
      <c r="B389" s="239"/>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3.5" customHeight="1">
      <c r="A390" s="239"/>
      <c r="B390" s="23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3.5" customHeight="1">
      <c r="A391" s="239"/>
      <c r="B391" s="239"/>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3.5" customHeight="1">
      <c r="A392" s="239"/>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3.5" customHeight="1">
      <c r="A393" s="239"/>
      <c r="B393" s="239"/>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3.5" customHeight="1">
      <c r="A394" s="239"/>
      <c r="B394" s="239"/>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3.5" customHeight="1">
      <c r="A395" s="239"/>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3.5" customHeight="1">
      <c r="A396" s="239"/>
      <c r="B396" s="239"/>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3.5" customHeight="1">
      <c r="A397" s="239"/>
      <c r="B397" s="239"/>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3.5" customHeight="1">
      <c r="A398" s="239"/>
      <c r="B398" s="239"/>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3.5" customHeight="1">
      <c r="A399" s="239"/>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3.5" customHeight="1">
      <c r="A400" s="239"/>
      <c r="B400" s="239"/>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3.5" customHeight="1">
      <c r="A401" s="239"/>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3.5" customHeight="1">
      <c r="A402" s="239"/>
      <c r="B402" s="239"/>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3.5" customHeight="1">
      <c r="A403" s="239"/>
      <c r="B403" s="239"/>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3.5" customHeight="1">
      <c r="A404" s="239"/>
      <c r="B404" s="239"/>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3.5" customHeight="1">
      <c r="A405" s="239"/>
      <c r="B405" s="239"/>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3.5" customHeight="1">
      <c r="A406" s="239"/>
      <c r="B406" s="239"/>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3.5" customHeight="1">
      <c r="A407" s="239"/>
      <c r="B407" s="239"/>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3.5" customHeight="1">
      <c r="A408" s="239"/>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3.5" customHeight="1">
      <c r="A409" s="239"/>
      <c r="B409" s="239"/>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3.5" customHeight="1">
      <c r="A410" s="239"/>
      <c r="B410" s="239"/>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3.5" customHeight="1">
      <c r="A411" s="239"/>
      <c r="B411" s="239"/>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3.5" customHeight="1">
      <c r="A412" s="239"/>
      <c r="B412" s="239"/>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3.5" customHeight="1">
      <c r="A413" s="239"/>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3.5" customHeight="1">
      <c r="A414" s="239"/>
      <c r="B414" s="239"/>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3.5" customHeight="1">
      <c r="A415" s="239"/>
      <c r="B415" s="239"/>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3.5" customHeight="1">
      <c r="A416" s="239"/>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3.5" customHeight="1">
      <c r="A417" s="239"/>
      <c r="B417" s="239"/>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3.5" customHeight="1">
      <c r="A418" s="239"/>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3.5" customHeight="1">
      <c r="A419" s="239"/>
      <c r="B419" s="239"/>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3.5" customHeight="1">
      <c r="A420" s="239"/>
      <c r="B420" s="239"/>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3.5" customHeight="1">
      <c r="A421" s="239"/>
      <c r="B421" s="239"/>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3.5" customHeight="1">
      <c r="A422" s="239"/>
      <c r="B422" s="239"/>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3.5" customHeight="1">
      <c r="A423" s="239"/>
      <c r="B423" s="239"/>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3.5" customHeight="1">
      <c r="A424" s="239"/>
      <c r="B424" s="239"/>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3.5" customHeight="1">
      <c r="A425" s="239"/>
      <c r="B425" s="239"/>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3.5" customHeight="1">
      <c r="A426" s="239"/>
      <c r="B426" s="239"/>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3.5" customHeight="1">
      <c r="A427" s="239"/>
      <c r="B427" s="239"/>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3.5" customHeight="1">
      <c r="A428" s="239"/>
      <c r="B428" s="239"/>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3.5" customHeight="1">
      <c r="A429" s="239"/>
      <c r="B429" s="239"/>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3.5" customHeight="1">
      <c r="A430" s="239"/>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3.5" customHeight="1">
      <c r="A431" s="239"/>
      <c r="B431" s="239"/>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3.5" customHeight="1">
      <c r="A432" s="239"/>
      <c r="B432" s="239"/>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3.5" customHeight="1">
      <c r="A433" s="239"/>
      <c r="B433" s="239"/>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3.5" customHeight="1">
      <c r="A434" s="239"/>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3.5" customHeight="1">
      <c r="A435" s="239"/>
      <c r="B435" s="239"/>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3.5" customHeight="1">
      <c r="A436" s="239"/>
      <c r="B436" s="239"/>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3.5" customHeight="1">
      <c r="A437" s="239"/>
      <c r="B437" s="239"/>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3.5" customHeight="1">
      <c r="A438" s="239"/>
      <c r="B438" s="239"/>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3.5" customHeight="1">
      <c r="A439" s="239"/>
      <c r="B439" s="239"/>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3.5" customHeight="1">
      <c r="A440" s="239"/>
      <c r="B440" s="239"/>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3.5" customHeight="1">
      <c r="A441" s="239"/>
      <c r="B441" s="239"/>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3.5" customHeight="1">
      <c r="A442" s="239"/>
      <c r="B442" s="239"/>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3.5" customHeight="1">
      <c r="A443" s="239"/>
      <c r="B443" s="239"/>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3.5" customHeight="1">
      <c r="A444" s="239"/>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3.5" customHeight="1">
      <c r="A445" s="239"/>
      <c r="B445" s="239"/>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3.5" customHeight="1">
      <c r="A446" s="239"/>
      <c r="B446" s="239"/>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3.5" customHeight="1">
      <c r="A447" s="239"/>
      <c r="B447" s="239"/>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3.5" customHeight="1">
      <c r="A448" s="239"/>
      <c r="B448" s="239"/>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3.5" customHeight="1">
      <c r="A449" s="239"/>
      <c r="B449" s="239"/>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3.5" customHeight="1">
      <c r="A450" s="239"/>
      <c r="B450" s="239"/>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3.5" customHeight="1">
      <c r="A451" s="239"/>
      <c r="B451" s="239"/>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3.5" customHeight="1">
      <c r="A452" s="239"/>
      <c r="B452" s="239"/>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3.5" customHeight="1">
      <c r="A453" s="239"/>
      <c r="B453" s="239"/>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3.5" customHeight="1">
      <c r="A454" s="239"/>
      <c r="B454" s="239"/>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3.5" customHeight="1">
      <c r="A455" s="239"/>
      <c r="B455" s="239"/>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3.5" customHeight="1">
      <c r="A456" s="239"/>
      <c r="B456" s="239"/>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3.5" customHeight="1">
      <c r="A457" s="239"/>
      <c r="B457" s="239"/>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3.5" customHeight="1">
      <c r="A458" s="239"/>
      <c r="B458" s="239"/>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3.5" customHeight="1">
      <c r="A459" s="239"/>
      <c r="B459" s="239"/>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3.5" customHeight="1">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3.5" customHeight="1">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3.5" customHeight="1">
      <c r="A462" s="239"/>
      <c r="B462" s="239"/>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3.5" customHeight="1">
      <c r="A463" s="239"/>
      <c r="B463" s="239"/>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3.5" customHeight="1">
      <c r="A464" s="239"/>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3.5" customHeight="1">
      <c r="A465" s="239"/>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3.5" customHeight="1">
      <c r="A466" s="239"/>
      <c r="B466" s="239"/>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3.5" customHeight="1">
      <c r="A467" s="239"/>
      <c r="B467" s="239"/>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3.5" customHeight="1">
      <c r="A468" s="239"/>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3.5" customHeight="1">
      <c r="A469" s="239"/>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3.5" customHeight="1">
      <c r="A470" s="239"/>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3.5" customHeight="1">
      <c r="A471" s="239"/>
      <c r="B471" s="239"/>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3.5" customHeight="1">
      <c r="A472" s="239"/>
      <c r="B472" s="239"/>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3.5" customHeight="1">
      <c r="A473" s="239"/>
      <c r="B473" s="239"/>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3.5" customHeight="1">
      <c r="A474" s="239"/>
      <c r="B474" s="239"/>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3.5" customHeight="1">
      <c r="A475" s="239"/>
      <c r="B475" s="239"/>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3.5" customHeight="1">
      <c r="A476" s="239"/>
      <c r="B476" s="239"/>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3.5" customHeight="1">
      <c r="A477" s="239"/>
      <c r="B477" s="239"/>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3.5" customHeight="1">
      <c r="A478" s="239"/>
      <c r="B478" s="239"/>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3.5" customHeight="1">
      <c r="A479" s="239"/>
      <c r="B479" s="239"/>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3.5" customHeight="1">
      <c r="A480" s="239"/>
      <c r="B480" s="239"/>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3.5" customHeight="1">
      <c r="A481" s="239"/>
      <c r="B481" s="239"/>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3.5" customHeight="1">
      <c r="A482" s="239"/>
      <c r="B482" s="239"/>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3.5" customHeight="1">
      <c r="A483" s="239"/>
      <c r="B483" s="239"/>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3.5" customHeight="1">
      <c r="A484" s="239"/>
      <c r="B484" s="239"/>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3.5" customHeight="1">
      <c r="A485" s="239"/>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3.5" customHeight="1">
      <c r="A486" s="239"/>
      <c r="B486" s="239"/>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3.5" customHeight="1">
      <c r="A487" s="239"/>
      <c r="B487" s="239"/>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3.5" customHeight="1">
      <c r="A488" s="239"/>
      <c r="B488" s="239"/>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3.5" customHeight="1">
      <c r="A489" s="239"/>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3.5" customHeight="1">
      <c r="A490" s="239"/>
      <c r="B490" s="239"/>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3.5" customHeight="1">
      <c r="A491" s="239"/>
      <c r="B491" s="239"/>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3.5" customHeight="1">
      <c r="A492" s="239"/>
      <c r="B492" s="239"/>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3.5" customHeight="1">
      <c r="A493" s="239"/>
      <c r="B493" s="239"/>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3.5" customHeight="1">
      <c r="A494" s="239"/>
      <c r="B494" s="239"/>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3.5" customHeight="1">
      <c r="A495" s="239"/>
      <c r="B495" s="239"/>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3.5" customHeight="1">
      <c r="A496" s="239"/>
      <c r="B496" s="239"/>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3.5" customHeight="1">
      <c r="A497" s="239"/>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3.5" customHeight="1">
      <c r="A498" s="239"/>
      <c r="B498" s="239"/>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3.5" customHeight="1">
      <c r="A499" s="239"/>
      <c r="B499" s="239"/>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3.5" customHeight="1">
      <c r="A500" s="239"/>
      <c r="B500" s="239"/>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3.5" customHeight="1">
      <c r="A501" s="239"/>
      <c r="B501" s="239"/>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3.5" customHeight="1">
      <c r="A502" s="239"/>
      <c r="B502" s="239"/>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3.5" customHeight="1">
      <c r="A503" s="239"/>
      <c r="B503" s="239"/>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3.5" customHeight="1">
      <c r="A504" s="239"/>
      <c r="B504" s="239"/>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3.5" customHeight="1">
      <c r="A505" s="239"/>
      <c r="B505" s="239"/>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3.5" customHeight="1">
      <c r="A506" s="239"/>
      <c r="B506" s="239"/>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3.5" customHeight="1">
      <c r="A507" s="239"/>
      <c r="B507" s="239"/>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3.5" customHeight="1">
      <c r="A508" s="239"/>
      <c r="B508" s="239"/>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3.5" customHeight="1">
      <c r="A509" s="239"/>
      <c r="B509" s="239"/>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3.5" customHeight="1">
      <c r="A510" s="239"/>
      <c r="B510" s="239"/>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3.5" customHeight="1">
      <c r="A511" s="239"/>
      <c r="B511" s="239"/>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3.5" customHeight="1">
      <c r="A512" s="239"/>
      <c r="B512" s="239"/>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3.5" customHeight="1">
      <c r="A513" s="239"/>
      <c r="B513" s="239"/>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3.5" customHeight="1">
      <c r="A514" s="239"/>
      <c r="B514" s="239"/>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3.5" customHeight="1">
      <c r="A515" s="239"/>
      <c r="B515" s="239"/>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3.5" customHeight="1">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3.5" customHeight="1">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3.5" customHeight="1">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3.5" customHeight="1">
      <c r="A519" s="239"/>
      <c r="B519" s="239"/>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3.5" customHeight="1">
      <c r="A520" s="239"/>
      <c r="B520" s="239"/>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3.5" customHeight="1">
      <c r="A521" s="239"/>
      <c r="B521" s="239"/>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3.5" customHeight="1">
      <c r="A522" s="239"/>
      <c r="B522" s="239"/>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3.5" customHeight="1">
      <c r="A523" s="239"/>
      <c r="B523" s="239"/>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3.5" customHeight="1">
      <c r="A524" s="239"/>
      <c r="B524" s="23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3.5" customHeight="1">
      <c r="A525" s="239"/>
      <c r="B525" s="239"/>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3.5" customHeight="1">
      <c r="A526" s="239"/>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3.5" customHeight="1">
      <c r="A527" s="239"/>
      <c r="B527" s="239"/>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3.5" customHeight="1">
      <c r="A528" s="239"/>
      <c r="B528" s="239"/>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3.5" customHeight="1">
      <c r="A529" s="239"/>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3.5" customHeight="1">
      <c r="A530" s="239"/>
      <c r="B530" s="23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3.5" customHeight="1">
      <c r="A531" s="239"/>
      <c r="B531" s="239"/>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3.5" customHeight="1">
      <c r="A532" s="239"/>
      <c r="B532" s="239"/>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3.5" customHeight="1">
      <c r="A533" s="239"/>
      <c r="B533" s="239"/>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3.5" customHeight="1">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3.5" customHeight="1">
      <c r="A535" s="239"/>
      <c r="B535" s="239"/>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3.5" customHeight="1">
      <c r="A536" s="239"/>
      <c r="B536" s="239"/>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3.5" customHeight="1">
      <c r="A537" s="239"/>
      <c r="B537" s="239"/>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3.5" customHeight="1">
      <c r="A538" s="239"/>
      <c r="B538" s="239"/>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3.5" customHeight="1">
      <c r="A539" s="239"/>
      <c r="B539" s="239"/>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3.5" customHeight="1">
      <c r="A540" s="239"/>
      <c r="B540" s="239"/>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3.5" customHeight="1">
      <c r="A541" s="239"/>
      <c r="B541" s="239"/>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3.5" customHeight="1">
      <c r="A542" s="239"/>
      <c r="B542" s="239"/>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3.5" customHeight="1">
      <c r="A543" s="239"/>
      <c r="B543" s="239"/>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3.5" customHeight="1">
      <c r="A544" s="239"/>
      <c r="B544" s="239"/>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3.5" customHeight="1">
      <c r="A545" s="239"/>
      <c r="B545" s="239"/>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3.5" customHeight="1">
      <c r="A546" s="239"/>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3.5" customHeight="1">
      <c r="A547" s="239"/>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3.5" customHeight="1">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3.5" customHeight="1">
      <c r="A549" s="239"/>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3.5" customHeight="1">
      <c r="A550" s="239"/>
      <c r="B550" s="239"/>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3.5" customHeight="1">
      <c r="A551" s="239"/>
      <c r="B551" s="239"/>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3.5" customHeight="1">
      <c r="A552" s="239"/>
      <c r="B552" s="239"/>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3.5" customHeight="1">
      <c r="A553" s="239"/>
      <c r="B553" s="239"/>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3.5" customHeight="1">
      <c r="A554" s="239"/>
      <c r="B554" s="239"/>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3.5" customHeight="1">
      <c r="A555" s="239"/>
      <c r="B555" s="239"/>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3.5" customHeight="1">
      <c r="A556" s="239"/>
      <c r="B556" s="239"/>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3.5" customHeight="1">
      <c r="A557" s="239"/>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3.5" customHeight="1">
      <c r="A558" s="239"/>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3.5" customHeight="1">
      <c r="A559" s="239"/>
      <c r="B559" s="239"/>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3.5" customHeight="1">
      <c r="A560" s="239"/>
      <c r="B560" s="239"/>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3.5" customHeight="1">
      <c r="A561" s="239"/>
      <c r="B561" s="239"/>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3.5" customHeight="1">
      <c r="A562" s="239"/>
      <c r="B562" s="239"/>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3.5" customHeight="1">
      <c r="A563" s="239"/>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3.5" customHeight="1">
      <c r="A564" s="239"/>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3.5" customHeight="1">
      <c r="A565" s="239"/>
      <c r="B565" s="239"/>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3.5" customHeight="1">
      <c r="A566" s="239"/>
      <c r="B566" s="239"/>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3.5" customHeight="1">
      <c r="A567" s="239"/>
      <c r="B567" s="239"/>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3.5" customHeight="1">
      <c r="A568" s="239"/>
      <c r="B568" s="239"/>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3.5" customHeight="1">
      <c r="A569" s="239"/>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3.5" customHeight="1">
      <c r="A570" s="239"/>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3.5" customHeight="1">
      <c r="A571" s="239"/>
      <c r="B571" s="239"/>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3.5" customHeight="1">
      <c r="A572" s="239"/>
      <c r="B572" s="239"/>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3.5" customHeight="1">
      <c r="A573" s="239"/>
      <c r="B573" s="239"/>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3.5" customHeight="1">
      <c r="A574" s="239"/>
      <c r="B574" s="239"/>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3.5" customHeight="1">
      <c r="A575" s="239"/>
      <c r="B575" s="239"/>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3.5" customHeight="1">
      <c r="A576" s="239"/>
      <c r="B576" s="239"/>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3.5" customHeight="1">
      <c r="A577" s="239"/>
      <c r="B577" s="239"/>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3.5" customHeight="1">
      <c r="A578" s="239"/>
      <c r="B578" s="239"/>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3.5" customHeight="1">
      <c r="A579" s="239"/>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3.5" customHeight="1">
      <c r="A580" s="239"/>
      <c r="B580" s="239"/>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3.5" customHeight="1">
      <c r="A581" s="239"/>
      <c r="B581" s="239"/>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3.5" customHeight="1">
      <c r="A582" s="239"/>
      <c r="B582" s="239"/>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3.5" customHeight="1">
      <c r="A583" s="239"/>
      <c r="B583" s="239"/>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3.5" customHeight="1">
      <c r="A584" s="239"/>
      <c r="B584" s="239"/>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3.5" customHeight="1">
      <c r="A585" s="239"/>
      <c r="B585" s="239"/>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3.5" customHeight="1">
      <c r="A586" s="239"/>
      <c r="B586" s="239"/>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3.5" customHeight="1">
      <c r="A587" s="239"/>
      <c r="B587" s="239"/>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3.5" customHeight="1">
      <c r="A588" s="239"/>
      <c r="B588" s="239"/>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3.5" customHeight="1">
      <c r="A589" s="239"/>
      <c r="B589" s="239"/>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3.5" customHeight="1">
      <c r="A590" s="239"/>
      <c r="B590" s="239"/>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3.5" customHeight="1">
      <c r="A591" s="239"/>
      <c r="B591" s="239"/>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3.5" customHeight="1">
      <c r="A592" s="239"/>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3.5" customHeight="1">
      <c r="A593" s="239"/>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3.5" customHeight="1">
      <c r="A594" s="239"/>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3.5" customHeight="1">
      <c r="A595" s="239"/>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3.5" customHeight="1">
      <c r="A596" s="239"/>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3.5" customHeight="1">
      <c r="A597" s="239"/>
      <c r="B597" s="239"/>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3.5" customHeight="1">
      <c r="A598" s="239"/>
      <c r="B598" s="239"/>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3.5" customHeight="1">
      <c r="A599" s="239"/>
      <c r="B599" s="239"/>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3.5" customHeight="1">
      <c r="A600" s="239"/>
      <c r="B600" s="239"/>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3.5" customHeight="1">
      <c r="A601" s="239"/>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3.5" customHeight="1">
      <c r="A602" s="239"/>
      <c r="B602" s="239"/>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3.5" customHeight="1">
      <c r="A603" s="239"/>
      <c r="B603" s="239"/>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3.5" customHeight="1">
      <c r="A604" s="239"/>
      <c r="B604" s="239"/>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3.5" customHeight="1">
      <c r="A605" s="239"/>
      <c r="B605" s="239"/>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3.5" customHeight="1">
      <c r="A606" s="239"/>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3.5" customHeight="1">
      <c r="A607" s="239"/>
      <c r="B607" s="239"/>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3.5" customHeight="1">
      <c r="A608" s="239"/>
      <c r="B608" s="239"/>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3.5" customHeight="1">
      <c r="A609" s="239"/>
      <c r="B609" s="239"/>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3.5" customHeight="1">
      <c r="A610" s="239"/>
      <c r="B610" s="239"/>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3.5" customHeight="1">
      <c r="A611" s="239"/>
      <c r="B611" s="239"/>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3.5" customHeight="1">
      <c r="A612" s="239"/>
      <c r="B612" s="239"/>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3.5" customHeight="1">
      <c r="A613" s="239"/>
      <c r="B613" s="239"/>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3.5" customHeight="1">
      <c r="A614" s="239"/>
      <c r="B614" s="239"/>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3.5" customHeight="1">
      <c r="A615" s="239"/>
      <c r="B615" s="239"/>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3.5" customHeight="1">
      <c r="A616" s="239"/>
      <c r="B616" s="239"/>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3.5" customHeight="1">
      <c r="A617" s="239"/>
      <c r="B617" s="239"/>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3.5" customHeight="1">
      <c r="A618" s="239"/>
      <c r="B618" s="239"/>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3.5" customHeight="1">
      <c r="A619" s="239"/>
      <c r="B619" s="239"/>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3.5" customHeight="1">
      <c r="A620" s="239"/>
      <c r="B620" s="239"/>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3.5" customHeight="1">
      <c r="A621" s="239"/>
      <c r="B621" s="239"/>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3.5" customHeight="1">
      <c r="A622" s="239"/>
      <c r="B622" s="239"/>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3.5" customHeight="1">
      <c r="A623" s="239"/>
      <c r="B623" s="239"/>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3.5" customHeight="1">
      <c r="A624" s="239"/>
      <c r="B624" s="239"/>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3.5" customHeight="1">
      <c r="A625" s="239"/>
      <c r="B625" s="239"/>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3.5" customHeight="1">
      <c r="A626" s="239"/>
      <c r="B626" s="239"/>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3.5" customHeight="1">
      <c r="A627" s="239"/>
      <c r="B627" s="239"/>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3.5" customHeight="1">
      <c r="A628" s="239"/>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3.5" customHeight="1">
      <c r="A629" s="239"/>
      <c r="B629" s="239"/>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3.5" customHeight="1">
      <c r="A630" s="239"/>
      <c r="B630" s="239"/>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3.5" customHeight="1">
      <c r="A631" s="239"/>
      <c r="B631" s="239"/>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3.5" customHeight="1">
      <c r="A632" s="239"/>
      <c r="B632" s="239"/>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3.5" customHeight="1">
      <c r="A633" s="239"/>
      <c r="B633" s="239"/>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3.5" customHeight="1">
      <c r="A634" s="239"/>
      <c r="B634" s="239"/>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3.5" customHeight="1">
      <c r="A635" s="239"/>
      <c r="B635" s="239"/>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3.5" customHeight="1">
      <c r="A636" s="239"/>
      <c r="B636" s="239"/>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3.5" customHeight="1">
      <c r="A637" s="239"/>
      <c r="B637" s="239"/>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3.5" customHeight="1">
      <c r="A638" s="239"/>
      <c r="B638" s="239"/>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3.5" customHeight="1">
      <c r="A639" s="239"/>
      <c r="B639" s="239"/>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3.5" customHeight="1">
      <c r="A640" s="239"/>
      <c r="B640" s="239"/>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3.5" customHeight="1">
      <c r="A641" s="239"/>
      <c r="B641" s="239"/>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3.5" customHeight="1">
      <c r="A642" s="239"/>
      <c r="B642" s="239"/>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3.5" customHeight="1">
      <c r="A643" s="239"/>
      <c r="B643" s="239"/>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3.5" customHeight="1">
      <c r="A644" s="239"/>
      <c r="B644" s="239"/>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3.5" customHeight="1">
      <c r="A645" s="239"/>
      <c r="B645" s="239"/>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3.5" customHeight="1">
      <c r="A646" s="239"/>
      <c r="B646" s="239"/>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3.5" customHeight="1">
      <c r="A647" s="239"/>
      <c r="B647" s="239"/>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3.5" customHeight="1">
      <c r="A648" s="239"/>
      <c r="B648" s="239"/>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3.5" customHeight="1">
      <c r="A649" s="239"/>
      <c r="B649" s="239"/>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3.5" customHeight="1">
      <c r="A650" s="239"/>
      <c r="B650" s="239"/>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3.5" customHeight="1">
      <c r="A651" s="239"/>
      <c r="B651" s="239"/>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3.5" customHeight="1">
      <c r="A652" s="239"/>
      <c r="B652" s="239"/>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3.5" customHeight="1">
      <c r="A653" s="239"/>
      <c r="B653" s="239"/>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3.5" customHeight="1">
      <c r="A654" s="239"/>
      <c r="B654" s="239"/>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3.5" customHeight="1">
      <c r="A655" s="239"/>
      <c r="B655" s="239"/>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3.5" customHeight="1">
      <c r="A656" s="239"/>
      <c r="B656" s="239"/>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3.5" customHeight="1">
      <c r="A657" s="239"/>
      <c r="B657" s="239"/>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3.5" customHeight="1">
      <c r="A658" s="239"/>
      <c r="B658" s="239"/>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3.5" customHeight="1">
      <c r="A659" s="239"/>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3.5" customHeight="1">
      <c r="A660" s="239"/>
      <c r="B660" s="239"/>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3.5" customHeight="1">
      <c r="A661" s="239"/>
      <c r="B661" s="239"/>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3.5" customHeight="1">
      <c r="A662" s="239"/>
      <c r="B662" s="239"/>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3.5" customHeight="1">
      <c r="A663" s="239"/>
      <c r="B663" s="239"/>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3.5" customHeight="1">
      <c r="A664" s="239"/>
      <c r="B664" s="239"/>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3.5" customHeight="1">
      <c r="A665" s="239"/>
      <c r="B665" s="239"/>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3.5" customHeight="1">
      <c r="A666" s="239"/>
      <c r="B666" s="239"/>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3.5" customHeight="1">
      <c r="A667" s="239"/>
      <c r="B667" s="239"/>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3.5" customHeight="1">
      <c r="A668" s="239"/>
      <c r="B668" s="239"/>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3.5" customHeight="1">
      <c r="A669" s="239"/>
      <c r="B669" s="239"/>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3.5" customHeight="1">
      <c r="A670" s="239"/>
      <c r="B670" s="239"/>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3.5" customHeight="1">
      <c r="A671" s="239"/>
      <c r="B671" s="239"/>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3.5" customHeight="1">
      <c r="A672" s="239"/>
      <c r="B672" s="239"/>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3.5" customHeight="1">
      <c r="A673" s="239"/>
      <c r="B673" s="239"/>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3.5" customHeight="1">
      <c r="A674" s="239"/>
      <c r="B674" s="239"/>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3.5" customHeight="1">
      <c r="A675" s="239"/>
      <c r="B675" s="239"/>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3.5" customHeight="1">
      <c r="A676" s="239"/>
      <c r="B676" s="23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3.5" customHeight="1">
      <c r="A677" s="239"/>
      <c r="B677" s="239"/>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3.5" customHeight="1">
      <c r="A678" s="239"/>
      <c r="B678" s="239"/>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3.5" customHeight="1">
      <c r="A679" s="239"/>
      <c r="B679" s="23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3.5" customHeight="1">
      <c r="A680" s="239"/>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3.5" customHeight="1">
      <c r="A681" s="239"/>
      <c r="B681" s="239"/>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3.5" customHeight="1">
      <c r="A682" s="239"/>
      <c r="B682" s="239"/>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3.5" customHeight="1">
      <c r="A683" s="239"/>
      <c r="B683" s="239"/>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3.5" customHeight="1">
      <c r="A684" s="239"/>
      <c r="B684" s="239"/>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3.5" customHeight="1">
      <c r="A685" s="239"/>
      <c r="B685" s="239"/>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3.5" customHeight="1">
      <c r="A686" s="239"/>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3.5" customHeight="1">
      <c r="A687" s="239"/>
      <c r="B687" s="239"/>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3.5" customHeight="1">
      <c r="A688" s="239"/>
      <c r="B688" s="239"/>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3.5" customHeight="1">
      <c r="A689" s="239"/>
      <c r="B689" s="239"/>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3.5" customHeight="1">
      <c r="A690" s="239"/>
      <c r="B690" s="239"/>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3.5" customHeight="1">
      <c r="A691" s="239"/>
      <c r="B691" s="239"/>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3.5" customHeight="1">
      <c r="A692" s="239"/>
      <c r="B692" s="239"/>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3.5" customHeight="1">
      <c r="A693" s="239"/>
      <c r="B693" s="239"/>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3.5" customHeight="1">
      <c r="A694" s="239"/>
      <c r="B694" s="239"/>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3.5" customHeight="1">
      <c r="A695" s="239"/>
      <c r="B695" s="239"/>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3.5" customHeight="1">
      <c r="A696" s="239"/>
      <c r="B696" s="239"/>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3.5" customHeight="1">
      <c r="A697" s="239"/>
      <c r="B697" s="239"/>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3.5" customHeight="1">
      <c r="A698" s="239"/>
      <c r="B698" s="239"/>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3.5" customHeight="1">
      <c r="A699" s="239"/>
      <c r="B699" s="239"/>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3.5" customHeight="1">
      <c r="A700" s="239"/>
      <c r="B700" s="239"/>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3.5" customHeight="1">
      <c r="A701" s="239"/>
      <c r="B701" s="239"/>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3.5" customHeight="1">
      <c r="A702" s="239"/>
      <c r="B702" s="239"/>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3.5" customHeight="1">
      <c r="A703" s="239"/>
      <c r="B703" s="239"/>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3.5" customHeight="1">
      <c r="A704" s="239"/>
      <c r="B704" s="239"/>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3.5" customHeight="1">
      <c r="A705" s="239"/>
      <c r="B705" s="239"/>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3.5" customHeight="1">
      <c r="A706" s="239"/>
      <c r="B706" s="239"/>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3.5" customHeight="1">
      <c r="A707" s="239"/>
      <c r="B707" s="239"/>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3.5" customHeight="1">
      <c r="A708" s="239"/>
      <c r="B708" s="239"/>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3.5" customHeight="1">
      <c r="A709" s="239"/>
      <c r="B709" s="239"/>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3.5" customHeight="1">
      <c r="A710" s="239"/>
      <c r="B710" s="239"/>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3.5" customHeight="1">
      <c r="A711" s="239"/>
      <c r="B711" s="239"/>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3.5" customHeight="1">
      <c r="A712" s="239"/>
      <c r="B712" s="239"/>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3.5" customHeight="1">
      <c r="A713" s="239"/>
      <c r="B713" s="239"/>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3.5" customHeight="1">
      <c r="A714" s="239"/>
      <c r="B714" s="239"/>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3.5" customHeight="1">
      <c r="A715" s="239"/>
      <c r="B715" s="239"/>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3.5" customHeight="1">
      <c r="A716" s="239"/>
      <c r="B716" s="239"/>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3.5" customHeight="1">
      <c r="A717" s="239"/>
      <c r="B717" s="239"/>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3.5" customHeight="1">
      <c r="A718" s="239"/>
      <c r="B718" s="239"/>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3.5" customHeight="1">
      <c r="A719" s="239"/>
      <c r="B719" s="239"/>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3.5" customHeight="1">
      <c r="A720" s="239"/>
      <c r="B720" s="239"/>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3.5" customHeight="1">
      <c r="A721" s="239"/>
      <c r="B721" s="239"/>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3.5" customHeight="1">
      <c r="A722" s="239"/>
      <c r="B722" s="239"/>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3.5" customHeight="1">
      <c r="A723" s="239"/>
      <c r="B723" s="239"/>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3.5" customHeight="1">
      <c r="A724" s="239"/>
      <c r="B724" s="239"/>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3.5" customHeight="1">
      <c r="A725" s="239"/>
      <c r="B725" s="239"/>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3.5" customHeight="1">
      <c r="A726" s="239"/>
      <c r="B726" s="239"/>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3.5" customHeight="1">
      <c r="A727" s="239"/>
      <c r="B727" s="239"/>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3.5" customHeight="1">
      <c r="A728" s="239"/>
      <c r="B728" s="239"/>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3.5" customHeight="1">
      <c r="A729" s="239"/>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3.5" customHeight="1">
      <c r="A730" s="239"/>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3.5" customHeight="1">
      <c r="A731" s="239"/>
      <c r="B731" s="239"/>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3.5" customHeight="1">
      <c r="A732" s="239"/>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3.5" customHeight="1">
      <c r="A733" s="239"/>
      <c r="B733" s="239"/>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3.5" customHeight="1">
      <c r="A734" s="239"/>
      <c r="B734" s="239"/>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3.5" customHeight="1">
      <c r="A735" s="239"/>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3.5" customHeight="1">
      <c r="A736" s="239"/>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3.5" customHeight="1">
      <c r="A737" s="239"/>
      <c r="B737" s="239"/>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3.5" customHeight="1">
      <c r="A738" s="239"/>
      <c r="B738" s="239"/>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3.5" customHeight="1">
      <c r="A739" s="239"/>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3.5" customHeight="1">
      <c r="A740" s="239"/>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3.5" customHeight="1">
      <c r="A741" s="239"/>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3.5" customHeight="1">
      <c r="A742" s="239"/>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3.5" customHeight="1">
      <c r="A743" s="239"/>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3.5" customHeight="1">
      <c r="A744" s="239"/>
      <c r="B744" s="239"/>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3.5" customHeight="1">
      <c r="A745" s="239"/>
      <c r="B745" s="239"/>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3.5" customHeight="1">
      <c r="A746" s="239"/>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3.5" customHeight="1">
      <c r="A747" s="239"/>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3.5" customHeight="1">
      <c r="A748" s="239"/>
      <c r="B748" s="239"/>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3.5" customHeight="1">
      <c r="A749" s="239"/>
      <c r="B749" s="239"/>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3.5" customHeight="1">
      <c r="A750" s="239"/>
      <c r="B750" s="239"/>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3.5" customHeight="1">
      <c r="A751" s="239"/>
      <c r="B751" s="239"/>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3.5" customHeight="1">
      <c r="A752" s="239"/>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3.5" customHeight="1">
      <c r="A753" s="239"/>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3.5" customHeight="1">
      <c r="A754" s="239"/>
      <c r="B754" s="239"/>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3.5" customHeight="1">
      <c r="A755" s="239"/>
      <c r="B755" s="239"/>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3.5" customHeight="1">
      <c r="A756" s="239"/>
      <c r="B756" s="239"/>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3.5" customHeight="1">
      <c r="A757" s="239"/>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3.5" customHeight="1">
      <c r="A758" s="239"/>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3.5" customHeight="1">
      <c r="A759" s="239"/>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3.5" customHeight="1">
      <c r="A760" s="239"/>
      <c r="B760" s="239"/>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3.5" customHeight="1">
      <c r="A761" s="239"/>
      <c r="B761" s="239"/>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3.5" customHeight="1">
      <c r="A762" s="239"/>
      <c r="B762" s="239"/>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3.5" customHeight="1">
      <c r="A763" s="239"/>
      <c r="B763" s="239"/>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3.5" customHeight="1">
      <c r="A764" s="239"/>
      <c r="B764" s="239"/>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3.5" customHeight="1">
      <c r="A765" s="239"/>
      <c r="B765" s="239"/>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3.5" customHeight="1">
      <c r="A766" s="239"/>
      <c r="B766" s="239"/>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3.5" customHeight="1">
      <c r="A767" s="239"/>
      <c r="B767" s="239"/>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3.5" customHeight="1">
      <c r="A768" s="239"/>
      <c r="B768" s="239"/>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3.5" customHeight="1">
      <c r="A769" s="239"/>
      <c r="B769" s="239"/>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3.5" customHeight="1">
      <c r="A770" s="239"/>
      <c r="B770" s="239"/>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3.5" customHeight="1">
      <c r="A771" s="239"/>
      <c r="B771" s="239"/>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3.5" customHeight="1">
      <c r="A772" s="239"/>
      <c r="B772" s="239"/>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3.5" customHeight="1">
      <c r="A773" s="239"/>
      <c r="B773" s="239"/>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3.5" customHeight="1">
      <c r="A774" s="239"/>
      <c r="B774" s="239"/>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3.5" customHeight="1">
      <c r="A775" s="239"/>
      <c r="B775" s="239"/>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3.5" customHeight="1">
      <c r="A776" s="239"/>
      <c r="B776" s="239"/>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3.5" customHeight="1">
      <c r="A777" s="239"/>
      <c r="B777" s="239"/>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3.5" customHeight="1">
      <c r="A778" s="239"/>
      <c r="B778" s="239"/>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3.5" customHeight="1">
      <c r="A779" s="239"/>
      <c r="B779" s="239"/>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3.5" customHeight="1">
      <c r="A780" s="239"/>
      <c r="B780" s="239"/>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3.5" customHeight="1">
      <c r="A781" s="239"/>
      <c r="B781" s="239"/>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3.5" customHeight="1">
      <c r="A782" s="239"/>
      <c r="B782" s="239"/>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3.5" customHeight="1">
      <c r="A783" s="239"/>
      <c r="B783" s="239"/>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3.5" customHeight="1">
      <c r="A784" s="239"/>
      <c r="B784" s="239"/>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3.5" customHeight="1">
      <c r="A785" s="239"/>
      <c r="B785" s="239"/>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3.5" customHeight="1">
      <c r="A786" s="239"/>
      <c r="B786" s="239"/>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3.5" customHeight="1">
      <c r="A787" s="239"/>
      <c r="B787" s="239"/>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3.5" customHeight="1">
      <c r="A788" s="239"/>
      <c r="B788" s="239"/>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3.5" customHeight="1">
      <c r="A789" s="239"/>
      <c r="B789" s="239"/>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3.5" customHeight="1">
      <c r="A790" s="239"/>
      <c r="B790" s="239"/>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3.5" customHeight="1">
      <c r="A791" s="239"/>
      <c r="B791" s="239"/>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3.5" customHeight="1">
      <c r="A792" s="239"/>
      <c r="B792" s="239"/>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3.5" customHeight="1">
      <c r="A793" s="239"/>
      <c r="B793" s="239"/>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3.5" customHeight="1">
      <c r="A794" s="239"/>
      <c r="B794" s="239"/>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3.5" customHeight="1">
      <c r="A795" s="239"/>
      <c r="B795" s="239"/>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3.5" customHeight="1">
      <c r="A796" s="239"/>
      <c r="B796" s="239"/>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3.5" customHeight="1">
      <c r="A797" s="239"/>
      <c r="B797" s="239"/>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3.5" customHeight="1">
      <c r="A798" s="239"/>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3.5" customHeight="1">
      <c r="A799" s="239"/>
      <c r="B799" s="239"/>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3.5" customHeight="1">
      <c r="A800" s="239"/>
      <c r="B800" s="239"/>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3.5" customHeight="1">
      <c r="A801" s="239"/>
      <c r="B801" s="239"/>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3.5" customHeight="1">
      <c r="A802" s="239"/>
      <c r="B802" s="239"/>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3.5" customHeight="1">
      <c r="A803" s="239"/>
      <c r="B803" s="239"/>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3.5" customHeight="1">
      <c r="A804" s="239"/>
      <c r="B804" s="239"/>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3.5" customHeight="1">
      <c r="A805" s="239"/>
      <c r="B805" s="239"/>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3.5" customHeight="1">
      <c r="A806" s="239"/>
      <c r="B806" s="239"/>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3.5" customHeight="1">
      <c r="A807" s="239"/>
      <c r="B807" s="239"/>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3.5" customHeight="1">
      <c r="A808" s="239"/>
      <c r="B808" s="239"/>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3.5" customHeight="1">
      <c r="A809" s="239"/>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3.5" customHeight="1">
      <c r="A810" s="239"/>
      <c r="B810" s="239"/>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3.5" customHeight="1">
      <c r="A811" s="239"/>
      <c r="B811" s="239"/>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3.5" customHeight="1">
      <c r="A812" s="239"/>
      <c r="B812" s="239"/>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3.5" customHeight="1">
      <c r="A813" s="239"/>
      <c r="B813" s="239"/>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3.5" customHeight="1">
      <c r="A814" s="239"/>
      <c r="B814" s="239"/>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3.5" customHeight="1">
      <c r="A815" s="239"/>
      <c r="B815" s="239"/>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3.5" customHeight="1">
      <c r="A816" s="239"/>
      <c r="B816" s="239"/>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3.5" customHeight="1">
      <c r="A817" s="239"/>
      <c r="B817" s="239"/>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3.5" customHeight="1">
      <c r="A818" s="239"/>
      <c r="B818" s="239"/>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3.5" customHeight="1">
      <c r="A819" s="239"/>
      <c r="B819" s="239"/>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3.5" customHeight="1">
      <c r="A820" s="239"/>
      <c r="B820" s="239"/>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3.5" customHeight="1">
      <c r="A821" s="239"/>
      <c r="B821" s="239"/>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3.5" customHeight="1">
      <c r="A822" s="239"/>
      <c r="B822" s="239"/>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3.5" customHeight="1">
      <c r="A823" s="239"/>
      <c r="B823" s="239"/>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3.5" customHeight="1">
      <c r="A824" s="239"/>
      <c r="B824" s="239"/>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3.5" customHeight="1">
      <c r="A825" s="239"/>
      <c r="B825" s="239"/>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3.5" customHeight="1">
      <c r="A826" s="239"/>
      <c r="B826" s="239"/>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3.5" customHeight="1">
      <c r="A827" s="239"/>
      <c r="B827" s="239"/>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3.5" customHeight="1">
      <c r="A828" s="239"/>
      <c r="B828" s="239"/>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3.5" customHeight="1">
      <c r="A829" s="239"/>
      <c r="B829" s="239"/>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3.5" customHeight="1">
      <c r="A830" s="239"/>
      <c r="B830" s="239"/>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3.5" customHeight="1">
      <c r="A831" s="239"/>
      <c r="B831" s="239"/>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3.5" customHeight="1">
      <c r="A832" s="239"/>
      <c r="B832" s="239"/>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3.5" customHeight="1">
      <c r="A833" s="239"/>
      <c r="B833" s="239"/>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3.5" customHeight="1">
      <c r="A834" s="239"/>
      <c r="B834" s="239"/>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3.5" customHeight="1">
      <c r="A835" s="239"/>
      <c r="B835" s="239"/>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3.5" customHeight="1">
      <c r="A836" s="239"/>
      <c r="B836" s="239"/>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3.5" customHeight="1">
      <c r="A837" s="239"/>
      <c r="B837" s="239"/>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3.5" customHeight="1">
      <c r="A838" s="239"/>
      <c r="B838" s="239"/>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3.5" customHeight="1">
      <c r="A839" s="239"/>
      <c r="B839" s="239"/>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3.5" customHeight="1">
      <c r="A840" s="239"/>
      <c r="B840" s="239"/>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3.5" customHeight="1">
      <c r="A841" s="239"/>
      <c r="B841" s="239"/>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3.5" customHeight="1">
      <c r="A842" s="239"/>
      <c r="B842" s="239"/>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3.5" customHeight="1">
      <c r="A843" s="239"/>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3.5" customHeight="1">
      <c r="A844" s="239"/>
      <c r="B844" s="239"/>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3.5" customHeight="1">
      <c r="A845" s="239"/>
      <c r="B845" s="239"/>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3.5" customHeight="1">
      <c r="A846" s="239"/>
      <c r="B846" s="239"/>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3.5" customHeight="1">
      <c r="A847" s="239"/>
      <c r="B847" s="239"/>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3.5" customHeight="1">
      <c r="A848" s="239"/>
      <c r="B848" s="239"/>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3.5" customHeight="1">
      <c r="A849" s="239"/>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3.5" customHeight="1">
      <c r="A850" s="239"/>
      <c r="B850" s="239"/>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3.5" customHeight="1">
      <c r="A851" s="239"/>
      <c r="B851" s="239"/>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3.5" customHeight="1">
      <c r="A852" s="239"/>
      <c r="B852" s="239"/>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3.5" customHeight="1">
      <c r="A853" s="239"/>
      <c r="B853" s="239"/>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3.5" customHeight="1">
      <c r="A854" s="239"/>
      <c r="B854" s="239"/>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3.5" customHeight="1">
      <c r="A855" s="239"/>
      <c r="B855" s="239"/>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3.5" customHeight="1">
      <c r="A856" s="239"/>
      <c r="B856" s="239"/>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3.5" customHeight="1">
      <c r="A857" s="239"/>
      <c r="B857" s="239"/>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3.5" customHeight="1">
      <c r="A858" s="239"/>
      <c r="B858" s="239"/>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3.5" customHeight="1">
      <c r="A859" s="239"/>
      <c r="B859" s="239"/>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3.5" customHeight="1">
      <c r="A860" s="239"/>
      <c r="B860" s="239"/>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3.5" customHeight="1">
      <c r="A861" s="239"/>
      <c r="B861" s="239"/>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3.5" customHeight="1">
      <c r="A862" s="239"/>
      <c r="B862" s="239"/>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3.5" customHeight="1">
      <c r="A863" s="239"/>
      <c r="B863" s="239"/>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3.5" customHeight="1">
      <c r="A864" s="239"/>
      <c r="B864" s="239"/>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3.5" customHeight="1">
      <c r="A865" s="239"/>
      <c r="B865" s="239"/>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3.5" customHeight="1">
      <c r="A866" s="239"/>
      <c r="B866" s="239"/>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3.5" customHeight="1">
      <c r="A867" s="239"/>
      <c r="B867" s="239"/>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3.5" customHeight="1">
      <c r="A868" s="239"/>
      <c r="B868" s="23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3.5" customHeight="1">
      <c r="A869" s="239"/>
      <c r="B869" s="239"/>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3.5" customHeight="1">
      <c r="A870" s="239"/>
      <c r="B870" s="239"/>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3.5" customHeight="1">
      <c r="A871" s="239"/>
      <c r="B871" s="23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3.5" customHeight="1">
      <c r="A872" s="239"/>
      <c r="B872" s="239"/>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3.5" customHeight="1">
      <c r="A873" s="239"/>
      <c r="B873" s="239"/>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3.5" customHeight="1">
      <c r="A874" s="239"/>
      <c r="B874" s="239"/>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3.5" customHeight="1">
      <c r="A875" s="239"/>
      <c r="B875" s="239"/>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3.5" customHeight="1">
      <c r="A876" s="239"/>
      <c r="B876" s="239"/>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3.5" customHeight="1">
      <c r="A877" s="239"/>
      <c r="B877" s="239"/>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3.5" customHeight="1">
      <c r="A878" s="239"/>
      <c r="B878" s="239"/>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3.5" customHeight="1">
      <c r="A879" s="239"/>
      <c r="B879" s="239"/>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3.5" customHeight="1">
      <c r="A880" s="239"/>
      <c r="B880" s="239"/>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3.5" customHeight="1">
      <c r="A881" s="239"/>
      <c r="B881" s="239"/>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3.5" customHeight="1">
      <c r="A882" s="239"/>
      <c r="B882" s="239"/>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3.5" customHeight="1">
      <c r="A883" s="239"/>
      <c r="B883" s="239"/>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3.5" customHeight="1">
      <c r="A884" s="239"/>
      <c r="B884" s="239"/>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3.5" customHeight="1">
      <c r="A885" s="239"/>
      <c r="B885" s="239"/>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3.5" customHeight="1">
      <c r="A886" s="239"/>
      <c r="B886" s="239"/>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3.5" customHeight="1">
      <c r="A887" s="239"/>
      <c r="B887" s="239"/>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3.5" customHeight="1">
      <c r="A888" s="239"/>
      <c r="B888" s="239"/>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3.5" customHeight="1">
      <c r="A889" s="239"/>
      <c r="B889" s="239"/>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3.5" customHeight="1">
      <c r="A890" s="239"/>
      <c r="B890" s="239"/>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3.5" customHeight="1">
      <c r="A891" s="239"/>
      <c r="B891" s="239"/>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3.5" customHeight="1">
      <c r="A892" s="239"/>
      <c r="B892" s="239"/>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3.5" customHeight="1">
      <c r="A893" s="239"/>
      <c r="B893" s="239"/>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3.5" customHeight="1">
      <c r="A894" s="239"/>
      <c r="B894" s="239"/>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3.5" customHeight="1">
      <c r="A895" s="239"/>
      <c r="B895" s="239"/>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3.5" customHeight="1">
      <c r="A896" s="239"/>
      <c r="B896" s="239"/>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3.5" customHeight="1">
      <c r="A897" s="239"/>
      <c r="B897" s="239"/>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3.5" customHeight="1">
      <c r="A898" s="239"/>
      <c r="B898" s="239"/>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3.5" customHeight="1">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3.5" customHeight="1">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3.5" customHeight="1">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3.5" customHeight="1">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3.5" customHeight="1">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3.5" customHeight="1">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3.5" customHeight="1">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3.5" customHeight="1">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3.5" customHeight="1">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3.5" customHeight="1">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3.5" customHeight="1">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3.5" customHeight="1">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3.5" customHeight="1">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3.5" customHeight="1">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3.5" customHeight="1">
      <c r="A913" s="239"/>
      <c r="B913" s="239"/>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3.5" customHeight="1">
      <c r="A914" s="239"/>
      <c r="B914" s="239"/>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3.5" customHeight="1">
      <c r="A915" s="239"/>
      <c r="B915" s="239"/>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3.5" customHeight="1">
      <c r="A916" s="239"/>
      <c r="B916" s="239"/>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3.5" customHeight="1">
      <c r="A917" s="239"/>
      <c r="B917" s="239"/>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3.5" customHeight="1">
      <c r="A918" s="239"/>
      <c r="B918" s="239"/>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3.5" customHeight="1">
      <c r="A919" s="239"/>
      <c r="B919" s="239"/>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3.5" customHeight="1">
      <c r="A920" s="239"/>
      <c r="B920" s="239"/>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3.5" customHeight="1">
      <c r="A921" s="239"/>
      <c r="B921" s="239"/>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3.5" customHeight="1">
      <c r="A922" s="239"/>
      <c r="B922" s="239"/>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3.5" customHeight="1">
      <c r="A923" s="239"/>
      <c r="B923" s="239"/>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3.5" customHeight="1">
      <c r="A924" s="239"/>
      <c r="B924" s="239"/>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3.5" customHeight="1">
      <c r="A925" s="239"/>
      <c r="B925" s="239"/>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3.5" customHeight="1">
      <c r="A926" s="239"/>
      <c r="B926" s="239"/>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3.5" customHeight="1">
      <c r="A927" s="239"/>
      <c r="B927" s="239"/>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3.5" customHeight="1">
      <c r="A928" s="239"/>
      <c r="B928" s="239"/>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3.5" customHeight="1">
      <c r="A929" s="239"/>
      <c r="B929" s="239"/>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3.5" customHeight="1">
      <c r="A930" s="239"/>
      <c r="B930" s="239"/>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3.5" customHeight="1">
      <c r="A931" s="239"/>
      <c r="B931" s="239"/>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3.5" customHeight="1">
      <c r="A932" s="239"/>
      <c r="B932" s="239"/>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3.5" customHeight="1">
      <c r="A933" s="239"/>
      <c r="B933" s="239"/>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3.5" customHeight="1">
      <c r="A934" s="239"/>
      <c r="B934" s="239"/>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3.5" customHeight="1">
      <c r="A935" s="239"/>
      <c r="B935" s="239"/>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3.5" customHeight="1">
      <c r="A936" s="239"/>
      <c r="B936" s="239"/>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3.5" customHeight="1">
      <c r="A937" s="239"/>
      <c r="B937" s="239"/>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3.5" customHeight="1">
      <c r="A938" s="239"/>
      <c r="B938" s="239"/>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3.5" customHeight="1">
      <c r="A939" s="239"/>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3.5" customHeight="1">
      <c r="A940" s="239"/>
      <c r="B940" s="239"/>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3.5" customHeight="1">
      <c r="A941" s="239"/>
      <c r="B941" s="239"/>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3.5" customHeight="1">
      <c r="A942" s="239"/>
      <c r="B942" s="239"/>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3.5" customHeight="1">
      <c r="A943" s="239"/>
      <c r="B943" s="239"/>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3.5" customHeight="1">
      <c r="A944" s="239"/>
      <c r="B944" s="239"/>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3.5" customHeight="1">
      <c r="A945" s="239"/>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3.5" customHeight="1">
      <c r="A946" s="239"/>
      <c r="B946" s="239"/>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3.5" customHeight="1">
      <c r="A947" s="239"/>
      <c r="B947" s="239"/>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3.5" customHeight="1">
      <c r="A948" s="239"/>
      <c r="B948" s="239"/>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3.5" customHeight="1">
      <c r="A949" s="239"/>
      <c r="B949" s="239"/>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3.5" customHeight="1">
      <c r="A950" s="239"/>
      <c r="B950" s="239"/>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3.5" customHeight="1">
      <c r="A951" s="239"/>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3.5" customHeight="1">
      <c r="A952" s="239"/>
      <c r="B952" s="239"/>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3.5" customHeight="1">
      <c r="A953" s="239"/>
      <c r="B953" s="239"/>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3.5" customHeight="1">
      <c r="A954" s="239"/>
      <c r="B954" s="239"/>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3.5" customHeight="1">
      <c r="A955" s="239"/>
      <c r="B955" s="239"/>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3.5" customHeight="1">
      <c r="A956" s="239"/>
      <c r="B956" s="239"/>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3.5" customHeight="1">
      <c r="A957" s="239"/>
      <c r="B957" s="239"/>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3.5" customHeight="1">
      <c r="A958" s="239"/>
      <c r="B958" s="239"/>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3.5" customHeight="1">
      <c r="A959" s="239"/>
      <c r="B959" s="239"/>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3.5" customHeight="1">
      <c r="A960" s="239"/>
      <c r="B960" s="239"/>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3.5" customHeight="1">
      <c r="A961" s="239"/>
      <c r="B961" s="239"/>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3.5" customHeight="1">
      <c r="A962" s="239"/>
      <c r="B962" s="239"/>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3.5" customHeight="1">
      <c r="A963" s="239"/>
      <c r="B963" s="239"/>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3.5" customHeight="1">
      <c r="A964" s="239"/>
      <c r="B964" s="239"/>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3.5" customHeight="1">
      <c r="A965" s="239"/>
      <c r="B965" s="239"/>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3.5" customHeight="1">
      <c r="A966" s="239"/>
      <c r="B966" s="239"/>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3.5" customHeight="1">
      <c r="A967" s="239"/>
      <c r="B967" s="239"/>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3.5" customHeight="1">
      <c r="A968" s="239"/>
      <c r="B968" s="239"/>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3.5" customHeight="1">
      <c r="A969" s="239"/>
      <c r="B969" s="239"/>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3.5" customHeight="1">
      <c r="A970" s="239"/>
      <c r="B970" s="239"/>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3.5" customHeight="1">
      <c r="A971" s="239"/>
      <c r="B971" s="239"/>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3.5" customHeight="1">
      <c r="A972" s="239"/>
      <c r="B972" s="239"/>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3.5" customHeight="1">
      <c r="A973" s="239"/>
      <c r="B973" s="239"/>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3.5" customHeight="1">
      <c r="A974" s="239"/>
      <c r="B974" s="239"/>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3.5" customHeight="1">
      <c r="A975" s="239"/>
      <c r="B975" s="239"/>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3.5" customHeight="1">
      <c r="A976" s="239"/>
      <c r="B976" s="239"/>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3.5" customHeight="1">
      <c r="A977" s="239"/>
      <c r="B977" s="239"/>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3.5" customHeight="1">
      <c r="A978" s="239"/>
      <c r="B978" s="239"/>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3.5" customHeight="1">
      <c r="A979" s="239"/>
      <c r="B979" s="239"/>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3.5" customHeight="1">
      <c r="A980" s="239"/>
      <c r="B980" s="239"/>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3.5" customHeight="1">
      <c r="A981" s="239"/>
      <c r="B981" s="239"/>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3.5" customHeight="1">
      <c r="A982" s="239"/>
      <c r="B982" s="239"/>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3.5" customHeight="1">
      <c r="A983" s="239"/>
      <c r="B983" s="239"/>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3.5" customHeight="1">
      <c r="A984" s="239"/>
      <c r="B984" s="239"/>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3.5" customHeight="1">
      <c r="A985" s="239"/>
      <c r="B985" s="239"/>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3.5" customHeight="1">
      <c r="A986" s="239"/>
      <c r="B986" s="239"/>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3.5" customHeight="1">
      <c r="A987" s="239"/>
      <c r="B987" s="239"/>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3.5" customHeight="1">
      <c r="A988" s="239"/>
      <c r="B988" s="239"/>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3.5" customHeight="1">
      <c r="A989" s="239"/>
      <c r="B989" s="239"/>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3.5" customHeight="1">
      <c r="A990" s="239"/>
      <c r="B990" s="239"/>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3.5" customHeight="1">
      <c r="A991" s="239"/>
      <c r="B991" s="239"/>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3.5" customHeight="1">
      <c r="A992" s="239"/>
      <c r="B992" s="239"/>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3.5" customHeight="1">
      <c r="A993" s="239"/>
      <c r="B993" s="239"/>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3.5" customHeight="1">
      <c r="A994" s="239"/>
      <c r="B994" s="239"/>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3.5" customHeight="1">
      <c r="A995" s="239"/>
      <c r="B995" s="239"/>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3.5" customHeight="1">
      <c r="A996" s="239"/>
      <c r="B996" s="239"/>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row r="997" spans="1:26" ht="13.5" customHeight="1">
      <c r="A997" s="239"/>
      <c r="B997" s="239"/>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row>
    <row r="998" spans="1:26" ht="13.5" customHeight="1">
      <c r="A998" s="239"/>
      <c r="B998" s="239"/>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row>
    <row r="999" spans="1:26" ht="13.5" customHeight="1">
      <c r="A999" s="239"/>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row>
    <row r="1000" spans="1:26" ht="13.5" customHeight="1">
      <c r="A1000" s="239"/>
      <c r="B1000" s="239"/>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row>
  </sheetData>
  <mergeCells count="11">
    <mergeCell ref="B3:D3"/>
    <mergeCell ref="E3:H3"/>
    <mergeCell ref="G6:H6"/>
    <mergeCell ref="I6:L6"/>
    <mergeCell ref="G7:H7"/>
    <mergeCell ref="G8:H8"/>
    <mergeCell ref="G9:H9"/>
    <mergeCell ref="J12:L12"/>
    <mergeCell ref="J13:L13"/>
    <mergeCell ref="J14:L14"/>
    <mergeCell ref="J15:L15"/>
  </mergeCells>
  <phoneticPr fontId="1" type="Hiragana"/>
  <printOptions verticalCentered="1"/>
  <pageMargins left="0.70866141732283472" right="0.70866141732283472" top="0.74803149606299213" bottom="0.74803149606299213" header="0" footer="0"/>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I6" sqref="I6:T6"/>
    </sheetView>
  </sheetViews>
  <sheetFormatPr defaultColWidth="14.4296875" defaultRowHeight="15" customHeight="1"/>
  <cols>
    <col min="1" max="20" width="4.4296875" customWidth="1"/>
    <col min="21" max="26" width="6.56640625" customWidth="1"/>
  </cols>
  <sheetData>
    <row r="1" spans="1:26" ht="17.25" customHeight="1">
      <c r="A1" s="269" t="s">
        <v>76</v>
      </c>
      <c r="B1" s="137"/>
      <c r="C1" s="137"/>
      <c r="D1" s="137"/>
      <c r="E1" s="137"/>
      <c r="F1" s="137"/>
      <c r="G1" s="137"/>
      <c r="H1" s="137"/>
      <c r="I1" s="137"/>
      <c r="J1" s="137"/>
      <c r="K1" s="137"/>
      <c r="L1" s="137"/>
      <c r="M1" s="137"/>
      <c r="N1" s="137"/>
      <c r="O1" s="137"/>
      <c r="P1" s="137"/>
      <c r="Q1" s="137"/>
      <c r="R1" s="137"/>
      <c r="S1" s="137"/>
      <c r="T1" s="137"/>
      <c r="U1" s="276"/>
      <c r="V1" s="276"/>
      <c r="W1" s="276"/>
      <c r="X1" s="276"/>
      <c r="Y1" s="276"/>
      <c r="Z1" s="276"/>
    </row>
    <row r="2" spans="1:26" ht="18.75" customHeight="1">
      <c r="A2" s="270" t="s">
        <v>223</v>
      </c>
      <c r="B2" s="137"/>
      <c r="C2" s="137"/>
      <c r="D2" s="137"/>
      <c r="E2" s="137"/>
      <c r="F2" s="137"/>
      <c r="G2" s="137"/>
      <c r="H2" s="137"/>
      <c r="I2" s="137"/>
      <c r="J2" s="137"/>
      <c r="K2" s="137"/>
      <c r="L2" s="137"/>
      <c r="M2" s="137"/>
      <c r="N2" s="137"/>
      <c r="O2" s="137"/>
      <c r="P2" s="137"/>
      <c r="Q2" s="137"/>
      <c r="R2" s="137"/>
      <c r="S2" s="137"/>
      <c r="T2" s="137"/>
      <c r="U2" s="276"/>
      <c r="V2" s="276"/>
      <c r="W2" s="276"/>
      <c r="X2" s="276"/>
      <c r="Y2" s="276"/>
      <c r="Z2" s="276"/>
    </row>
    <row r="3" spans="1:26" ht="16.5" customHeight="1">
      <c r="A3" s="271"/>
      <c r="B3" s="271"/>
      <c r="C3" s="271"/>
      <c r="D3" s="271"/>
      <c r="E3" s="271"/>
      <c r="F3" s="271"/>
      <c r="G3" s="271"/>
      <c r="H3" s="271"/>
      <c r="I3" s="271"/>
      <c r="J3" s="281" t="s">
        <v>212</v>
      </c>
      <c r="K3" s="282"/>
      <c r="L3" s="137"/>
      <c r="M3" s="137"/>
      <c r="N3" s="137"/>
      <c r="O3" s="137"/>
      <c r="P3" s="137"/>
      <c r="Q3" s="137"/>
      <c r="R3" s="137"/>
      <c r="S3" s="137"/>
      <c r="T3" s="271" t="s">
        <v>144</v>
      </c>
      <c r="U3" s="276"/>
      <c r="V3" s="276"/>
      <c r="W3" s="276"/>
      <c r="X3" s="276"/>
      <c r="Y3" s="276"/>
      <c r="Z3" s="276"/>
    </row>
    <row r="4" spans="1:26" ht="16.5" customHeight="1">
      <c r="A4" s="271"/>
      <c r="B4" s="271"/>
      <c r="C4" s="271"/>
      <c r="D4" s="271"/>
      <c r="E4" s="271"/>
      <c r="F4" s="271"/>
      <c r="G4" s="271"/>
      <c r="H4" s="271"/>
      <c r="I4" s="271"/>
      <c r="J4" s="281" t="s">
        <v>228</v>
      </c>
      <c r="K4" s="282"/>
      <c r="L4" s="137"/>
      <c r="M4" s="137"/>
      <c r="N4" s="137"/>
      <c r="O4" s="137"/>
      <c r="P4" s="137"/>
      <c r="Q4" s="137"/>
      <c r="R4" s="137"/>
      <c r="S4" s="137"/>
      <c r="T4" s="271" t="s">
        <v>144</v>
      </c>
      <c r="U4" s="276"/>
      <c r="V4" s="276"/>
      <c r="W4" s="276"/>
      <c r="X4" s="276"/>
      <c r="Y4" s="276"/>
      <c r="Z4" s="276"/>
    </row>
    <row r="5" spans="1:26" ht="16.5" customHeight="1">
      <c r="A5" s="271"/>
      <c r="B5" s="271"/>
      <c r="C5" s="271"/>
      <c r="D5" s="271"/>
      <c r="E5" s="271"/>
      <c r="F5" s="271"/>
      <c r="G5" s="271"/>
      <c r="H5" s="271"/>
      <c r="I5" s="271"/>
      <c r="J5" s="271"/>
      <c r="K5" s="271"/>
      <c r="L5" s="271"/>
      <c r="M5" s="271"/>
      <c r="N5" s="271"/>
      <c r="O5" s="271"/>
      <c r="P5" s="271"/>
      <c r="Q5" s="271"/>
      <c r="R5" s="271"/>
      <c r="S5" s="271"/>
      <c r="T5" s="271"/>
      <c r="U5" s="276"/>
      <c r="V5" s="276"/>
      <c r="W5" s="276"/>
      <c r="X5" s="276"/>
      <c r="Y5" s="276"/>
      <c r="Z5" s="276"/>
    </row>
    <row r="6" spans="1:26" ht="33.75" customHeight="1">
      <c r="A6" s="272" t="s">
        <v>224</v>
      </c>
      <c r="B6" s="67"/>
      <c r="C6" s="277" t="s">
        <v>225</v>
      </c>
      <c r="D6" s="89"/>
      <c r="E6" s="89"/>
      <c r="F6" s="89"/>
      <c r="G6" s="89"/>
      <c r="H6" s="67"/>
      <c r="I6" s="277" t="s">
        <v>227</v>
      </c>
      <c r="J6" s="89"/>
      <c r="K6" s="89"/>
      <c r="L6" s="89"/>
      <c r="M6" s="89"/>
      <c r="N6" s="89"/>
      <c r="O6" s="89"/>
      <c r="P6" s="89"/>
      <c r="Q6" s="89"/>
      <c r="R6" s="89"/>
      <c r="S6" s="89"/>
      <c r="T6" s="112"/>
      <c r="U6" s="276"/>
      <c r="V6" s="276"/>
      <c r="W6" s="276"/>
      <c r="X6" s="276"/>
      <c r="Y6" s="276"/>
      <c r="Z6" s="276"/>
    </row>
    <row r="7" spans="1:26" ht="33" customHeight="1">
      <c r="A7" s="273"/>
      <c r="B7" s="68"/>
      <c r="C7" s="278" t="s">
        <v>226</v>
      </c>
      <c r="D7" s="72"/>
      <c r="E7" s="72"/>
      <c r="F7" s="72"/>
      <c r="G7" s="72"/>
      <c r="H7" s="68"/>
      <c r="I7" s="278"/>
      <c r="J7" s="72"/>
      <c r="K7" s="72"/>
      <c r="L7" s="72"/>
      <c r="M7" s="72"/>
      <c r="N7" s="72"/>
      <c r="O7" s="72"/>
      <c r="P7" s="72"/>
      <c r="Q7" s="72"/>
      <c r="R7" s="72"/>
      <c r="S7" s="72"/>
      <c r="T7" s="113"/>
      <c r="U7" s="271"/>
      <c r="V7" s="271"/>
      <c r="W7" s="271"/>
      <c r="X7" s="271"/>
      <c r="Y7" s="271"/>
      <c r="Z7" s="271"/>
    </row>
    <row r="8" spans="1:26" ht="33" customHeight="1">
      <c r="A8" s="273"/>
      <c r="B8" s="68"/>
      <c r="C8" s="278"/>
      <c r="D8" s="72"/>
      <c r="E8" s="72"/>
      <c r="F8" s="72"/>
      <c r="G8" s="72"/>
      <c r="H8" s="68"/>
      <c r="I8" s="278"/>
      <c r="J8" s="72"/>
      <c r="K8" s="72"/>
      <c r="L8" s="72"/>
      <c r="M8" s="72"/>
      <c r="N8" s="72"/>
      <c r="O8" s="72"/>
      <c r="P8" s="72"/>
      <c r="Q8" s="72"/>
      <c r="R8" s="72"/>
      <c r="S8" s="72"/>
      <c r="T8" s="113"/>
      <c r="U8" s="271"/>
      <c r="V8" s="271"/>
      <c r="W8" s="271"/>
      <c r="X8" s="271"/>
      <c r="Y8" s="271"/>
      <c r="Z8" s="271"/>
    </row>
    <row r="9" spans="1:26" ht="33" customHeight="1">
      <c r="A9" s="273"/>
      <c r="B9" s="68"/>
      <c r="C9" s="278"/>
      <c r="D9" s="72"/>
      <c r="E9" s="72"/>
      <c r="F9" s="72"/>
      <c r="G9" s="72"/>
      <c r="H9" s="68"/>
      <c r="I9" s="278"/>
      <c r="J9" s="72"/>
      <c r="K9" s="72"/>
      <c r="L9" s="72"/>
      <c r="M9" s="72"/>
      <c r="N9" s="72"/>
      <c r="O9" s="72"/>
      <c r="P9" s="72"/>
      <c r="Q9" s="72"/>
      <c r="R9" s="72"/>
      <c r="S9" s="72"/>
      <c r="T9" s="113"/>
      <c r="U9" s="271"/>
      <c r="V9" s="271"/>
      <c r="W9" s="271"/>
      <c r="X9" s="271"/>
      <c r="Y9" s="271"/>
      <c r="Z9" s="271"/>
    </row>
    <row r="10" spans="1:26" ht="33" customHeight="1">
      <c r="A10" s="273"/>
      <c r="B10" s="68"/>
      <c r="C10" s="278"/>
      <c r="D10" s="72"/>
      <c r="E10" s="72"/>
      <c r="F10" s="72"/>
      <c r="G10" s="72"/>
      <c r="H10" s="68"/>
      <c r="I10" s="278"/>
      <c r="J10" s="72"/>
      <c r="K10" s="72"/>
      <c r="L10" s="72"/>
      <c r="M10" s="72"/>
      <c r="N10" s="72"/>
      <c r="O10" s="72"/>
      <c r="P10" s="72"/>
      <c r="Q10" s="72"/>
      <c r="R10" s="72"/>
      <c r="S10" s="72"/>
      <c r="T10" s="113"/>
      <c r="U10" s="271"/>
      <c r="V10" s="271"/>
      <c r="W10" s="271"/>
      <c r="X10" s="271"/>
      <c r="Y10" s="271"/>
      <c r="Z10" s="271"/>
    </row>
    <row r="11" spans="1:26" ht="33" customHeight="1">
      <c r="A11" s="273"/>
      <c r="B11" s="68"/>
      <c r="C11" s="278"/>
      <c r="D11" s="72"/>
      <c r="E11" s="72"/>
      <c r="F11" s="72"/>
      <c r="G11" s="72"/>
      <c r="H11" s="68"/>
      <c r="I11" s="278"/>
      <c r="J11" s="72"/>
      <c r="K11" s="72"/>
      <c r="L11" s="72"/>
      <c r="M11" s="72"/>
      <c r="N11" s="72"/>
      <c r="O11" s="72"/>
      <c r="P11" s="72"/>
      <c r="Q11" s="72"/>
      <c r="R11" s="72"/>
      <c r="S11" s="72"/>
      <c r="T11" s="113"/>
      <c r="U11" s="271"/>
      <c r="V11" s="271"/>
      <c r="W11" s="271"/>
      <c r="X11" s="271"/>
      <c r="Y11" s="271"/>
      <c r="Z11" s="271"/>
    </row>
    <row r="12" spans="1:26" ht="33" customHeight="1">
      <c r="A12" s="273"/>
      <c r="B12" s="68"/>
      <c r="C12" s="278"/>
      <c r="D12" s="72"/>
      <c r="E12" s="72"/>
      <c r="F12" s="72"/>
      <c r="G12" s="72"/>
      <c r="H12" s="68"/>
      <c r="I12" s="278"/>
      <c r="J12" s="72"/>
      <c r="K12" s="72"/>
      <c r="L12" s="72"/>
      <c r="M12" s="72"/>
      <c r="N12" s="72"/>
      <c r="O12" s="72"/>
      <c r="P12" s="72"/>
      <c r="Q12" s="72"/>
      <c r="R12" s="72"/>
      <c r="S12" s="72"/>
      <c r="T12" s="113"/>
      <c r="U12" s="271"/>
      <c r="V12" s="271"/>
      <c r="W12" s="271"/>
      <c r="X12" s="271"/>
      <c r="Y12" s="271"/>
      <c r="Z12" s="271"/>
    </row>
    <row r="13" spans="1:26" ht="33" customHeight="1">
      <c r="A13" s="273"/>
      <c r="B13" s="68"/>
      <c r="C13" s="278"/>
      <c r="D13" s="72"/>
      <c r="E13" s="72"/>
      <c r="F13" s="72"/>
      <c r="G13" s="72"/>
      <c r="H13" s="68"/>
      <c r="I13" s="278"/>
      <c r="J13" s="72"/>
      <c r="K13" s="72"/>
      <c r="L13" s="72"/>
      <c r="M13" s="72"/>
      <c r="N13" s="72"/>
      <c r="O13" s="72"/>
      <c r="P13" s="72"/>
      <c r="Q13" s="72"/>
      <c r="R13" s="72"/>
      <c r="S13" s="72"/>
      <c r="T13" s="113"/>
      <c r="U13" s="271"/>
      <c r="V13" s="271"/>
      <c r="W13" s="271"/>
      <c r="X13" s="271"/>
      <c r="Y13" s="271"/>
      <c r="Z13" s="271"/>
    </row>
    <row r="14" spans="1:26" ht="33" customHeight="1">
      <c r="A14" s="273"/>
      <c r="B14" s="68"/>
      <c r="C14" s="278"/>
      <c r="D14" s="72"/>
      <c r="E14" s="72"/>
      <c r="F14" s="72"/>
      <c r="G14" s="72"/>
      <c r="H14" s="68"/>
      <c r="I14" s="278"/>
      <c r="J14" s="72"/>
      <c r="K14" s="72"/>
      <c r="L14" s="72"/>
      <c r="M14" s="72"/>
      <c r="N14" s="72"/>
      <c r="O14" s="72"/>
      <c r="P14" s="72"/>
      <c r="Q14" s="72"/>
      <c r="R14" s="72"/>
      <c r="S14" s="72"/>
      <c r="T14" s="113"/>
      <c r="U14" s="271"/>
      <c r="V14" s="271"/>
      <c r="W14" s="271"/>
      <c r="X14" s="271"/>
      <c r="Y14" s="271"/>
      <c r="Z14" s="271"/>
    </row>
    <row r="15" spans="1:26" ht="33" customHeight="1">
      <c r="A15" s="273"/>
      <c r="B15" s="68"/>
      <c r="C15" s="278"/>
      <c r="D15" s="72"/>
      <c r="E15" s="72"/>
      <c r="F15" s="72"/>
      <c r="G15" s="72"/>
      <c r="H15" s="68"/>
      <c r="I15" s="278"/>
      <c r="J15" s="72"/>
      <c r="K15" s="72"/>
      <c r="L15" s="72"/>
      <c r="M15" s="72"/>
      <c r="N15" s="72"/>
      <c r="O15" s="72"/>
      <c r="P15" s="72"/>
      <c r="Q15" s="72"/>
      <c r="R15" s="72"/>
      <c r="S15" s="72"/>
      <c r="T15" s="113"/>
      <c r="U15" s="271"/>
      <c r="V15" s="271"/>
      <c r="W15" s="271"/>
      <c r="X15" s="271"/>
      <c r="Y15" s="271"/>
      <c r="Z15" s="271"/>
    </row>
    <row r="16" spans="1:26" ht="33" customHeight="1">
      <c r="A16" s="273"/>
      <c r="B16" s="68"/>
      <c r="C16" s="278"/>
      <c r="D16" s="72"/>
      <c r="E16" s="72"/>
      <c r="F16" s="72"/>
      <c r="G16" s="72"/>
      <c r="H16" s="68"/>
      <c r="I16" s="278"/>
      <c r="J16" s="72"/>
      <c r="K16" s="72"/>
      <c r="L16" s="72"/>
      <c r="M16" s="72"/>
      <c r="N16" s="72"/>
      <c r="O16" s="72"/>
      <c r="P16" s="72"/>
      <c r="Q16" s="72"/>
      <c r="R16" s="72"/>
      <c r="S16" s="72"/>
      <c r="T16" s="113"/>
      <c r="U16" s="271"/>
      <c r="V16" s="271"/>
      <c r="W16" s="271"/>
      <c r="X16" s="271"/>
      <c r="Y16" s="271"/>
      <c r="Z16" s="271"/>
    </row>
    <row r="17" spans="1:26" ht="33" customHeight="1">
      <c r="A17" s="273"/>
      <c r="B17" s="68"/>
      <c r="C17" s="278"/>
      <c r="D17" s="72"/>
      <c r="E17" s="72"/>
      <c r="F17" s="72"/>
      <c r="G17" s="72"/>
      <c r="H17" s="68"/>
      <c r="I17" s="278"/>
      <c r="J17" s="72"/>
      <c r="K17" s="72"/>
      <c r="L17" s="72"/>
      <c r="M17" s="72"/>
      <c r="N17" s="72"/>
      <c r="O17" s="72"/>
      <c r="P17" s="72"/>
      <c r="Q17" s="72"/>
      <c r="R17" s="72"/>
      <c r="S17" s="72"/>
      <c r="T17" s="113"/>
      <c r="U17" s="271"/>
      <c r="V17" s="271"/>
      <c r="W17" s="271"/>
      <c r="X17" s="271"/>
      <c r="Y17" s="271"/>
      <c r="Z17" s="271"/>
    </row>
    <row r="18" spans="1:26" ht="33" customHeight="1">
      <c r="A18" s="274"/>
      <c r="B18" s="69"/>
      <c r="C18" s="279"/>
      <c r="D18" s="90"/>
      <c r="E18" s="90"/>
      <c r="F18" s="90"/>
      <c r="G18" s="90"/>
      <c r="H18" s="69"/>
      <c r="I18" s="279"/>
      <c r="J18" s="90"/>
      <c r="K18" s="90"/>
      <c r="L18" s="90"/>
      <c r="M18" s="90"/>
      <c r="N18" s="90"/>
      <c r="O18" s="90"/>
      <c r="P18" s="90"/>
      <c r="Q18" s="90"/>
      <c r="R18" s="90"/>
      <c r="S18" s="90"/>
      <c r="T18" s="114"/>
      <c r="U18" s="271"/>
      <c r="V18" s="271"/>
      <c r="W18" s="271"/>
      <c r="X18" s="271"/>
      <c r="Y18" s="271"/>
      <c r="Z18" s="271"/>
    </row>
    <row r="19" spans="1:26" ht="16.5" customHeight="1">
      <c r="A19" s="271"/>
      <c r="B19" s="271"/>
      <c r="C19" s="271"/>
      <c r="D19" s="271"/>
      <c r="E19" s="271"/>
      <c r="F19" s="271"/>
      <c r="G19" s="271"/>
      <c r="H19" s="271"/>
      <c r="I19" s="271"/>
      <c r="J19" s="271"/>
      <c r="K19" s="271"/>
      <c r="L19" s="271"/>
      <c r="M19" s="271"/>
      <c r="N19" s="271"/>
      <c r="O19" s="271"/>
      <c r="P19" s="271"/>
      <c r="Q19" s="271"/>
      <c r="R19" s="271"/>
      <c r="S19" s="271"/>
      <c r="T19" s="271"/>
      <c r="U19" s="276"/>
      <c r="V19" s="276"/>
      <c r="W19" s="276"/>
      <c r="X19" s="276"/>
      <c r="Y19" s="276"/>
      <c r="Z19" s="276"/>
    </row>
    <row r="20" spans="1:26" ht="12.75" customHeight="1">
      <c r="A20" s="275" t="s">
        <v>59</v>
      </c>
      <c r="B20" s="137"/>
      <c r="C20" s="280" t="s">
        <v>154</v>
      </c>
      <c r="D20" s="137"/>
      <c r="E20" s="137"/>
      <c r="F20" s="137"/>
      <c r="G20" s="137"/>
      <c r="H20" s="137"/>
      <c r="I20" s="137"/>
      <c r="J20" s="137"/>
      <c r="K20" s="137"/>
      <c r="L20" s="137"/>
      <c r="M20" s="137"/>
      <c r="N20" s="137"/>
      <c r="O20" s="137"/>
      <c r="P20" s="137"/>
      <c r="Q20" s="137"/>
      <c r="R20" s="137"/>
      <c r="S20" s="137"/>
      <c r="T20" s="137"/>
      <c r="U20" s="276"/>
      <c r="V20" s="276"/>
      <c r="W20" s="276"/>
      <c r="X20" s="276"/>
      <c r="Y20" s="276"/>
      <c r="Z20" s="276"/>
    </row>
    <row r="21" spans="1:26" ht="12" customHeight="1">
      <c r="A21" s="276"/>
      <c r="B21" s="276"/>
      <c r="C21" s="137"/>
      <c r="D21" s="51"/>
      <c r="E21" s="51"/>
      <c r="F21" s="51"/>
      <c r="G21" s="51"/>
      <c r="H21" s="51"/>
      <c r="I21" s="51"/>
      <c r="J21" s="51"/>
      <c r="K21" s="51"/>
      <c r="L21" s="51"/>
      <c r="M21" s="51"/>
      <c r="N21" s="51"/>
      <c r="O21" s="51"/>
      <c r="P21" s="51"/>
      <c r="Q21" s="51"/>
      <c r="R21" s="51"/>
      <c r="S21" s="51"/>
      <c r="T21" s="137"/>
      <c r="U21" s="276"/>
      <c r="V21" s="276"/>
      <c r="W21" s="276"/>
      <c r="X21" s="276"/>
      <c r="Y21" s="276"/>
      <c r="Z21" s="276"/>
    </row>
    <row r="22" spans="1:26" ht="12" customHeight="1">
      <c r="A22" s="276"/>
      <c r="B22" s="276"/>
      <c r="C22" s="137"/>
      <c r="D22" s="51"/>
      <c r="E22" s="51"/>
      <c r="F22" s="51"/>
      <c r="G22" s="51"/>
      <c r="H22" s="51"/>
      <c r="I22" s="51"/>
      <c r="J22" s="51"/>
      <c r="K22" s="51"/>
      <c r="L22" s="51"/>
      <c r="M22" s="51"/>
      <c r="N22" s="51"/>
      <c r="O22" s="51"/>
      <c r="P22" s="51"/>
      <c r="Q22" s="51"/>
      <c r="R22" s="51"/>
      <c r="S22" s="51"/>
      <c r="T22" s="137"/>
      <c r="U22" s="276"/>
      <c r="V22" s="276"/>
      <c r="W22" s="276"/>
      <c r="X22" s="276"/>
      <c r="Y22" s="276"/>
      <c r="Z22" s="276"/>
    </row>
    <row r="23" spans="1:26" ht="47.25" customHeight="1">
      <c r="A23" s="276"/>
      <c r="B23" s="276"/>
      <c r="C23" s="137"/>
      <c r="D23" s="137"/>
      <c r="E23" s="137"/>
      <c r="F23" s="137"/>
      <c r="G23" s="137"/>
      <c r="H23" s="137"/>
      <c r="I23" s="137"/>
      <c r="J23" s="137"/>
      <c r="K23" s="137"/>
      <c r="L23" s="137"/>
      <c r="M23" s="137"/>
      <c r="N23" s="137"/>
      <c r="O23" s="137"/>
      <c r="P23" s="137"/>
      <c r="Q23" s="137"/>
      <c r="R23" s="137"/>
      <c r="S23" s="137"/>
      <c r="T23" s="137"/>
      <c r="U23" s="276"/>
      <c r="V23" s="276"/>
      <c r="W23" s="276"/>
      <c r="X23" s="276"/>
      <c r="Y23" s="276"/>
      <c r="Z23" s="276"/>
    </row>
    <row r="24" spans="1:26" ht="12" customHeight="1">
      <c r="A24" s="276"/>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row>
    <row r="25" spans="1:26" ht="12" customHeight="1">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row>
    <row r="26" spans="1:26" ht="12" customHeight="1">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row>
    <row r="27" spans="1:26" ht="12" customHeight="1">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row>
    <row r="28" spans="1:26" ht="12" customHeight="1">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row>
    <row r="29" spans="1:26" ht="12" customHeight="1">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ht="12" customHeigh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row>
    <row r="31" spans="1:26" ht="12" customHeight="1">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row>
    <row r="32" spans="1:26" ht="12" customHeight="1">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1:26" ht="12" customHeight="1">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34" spans="1:26" ht="12"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ht="12" customHeight="1">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row>
    <row r="36" spans="1:26" ht="12"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1:26" ht="12" customHeight="1">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26" ht="12" customHeight="1">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row>
    <row r="39" spans="1:26" ht="12" customHeight="1">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ht="12" customHeight="1">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ht="12" customHeight="1">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ht="12" customHeight="1">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1:26" ht="12" customHeight="1">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row>
    <row r="44" spans="1:26" ht="12" customHeight="1">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row>
    <row r="45" spans="1:26" ht="12"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ht="12"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ht="12"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row>
    <row r="48" spans="1:26" ht="12"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6" ht="12"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ht="12" customHeight="1">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row>
    <row r="51" spans="1:26" ht="12" customHeight="1">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row>
    <row r="52" spans="1:26" ht="12" customHeight="1">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row>
    <row r="53" spans="1:26" ht="12" customHeight="1">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ht="12" customHeight="1">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ht="12" customHeight="1">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26" ht="12" customHeight="1">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26" ht="12" customHeight="1">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26" ht="12"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26" ht="12"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60" spans="1:26" ht="12"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row>
    <row r="61" spans="1:26" ht="12"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ht="12"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row>
    <row r="63" spans="1:26" ht="12" customHeight="1">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row>
    <row r="64" spans="1:26" ht="12" customHeight="1">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row>
    <row r="65" spans="1:26" ht="12" customHeight="1">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row>
    <row r="66" spans="1:26" ht="12" customHeight="1">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26" ht="12" customHeight="1">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row>
    <row r="68" spans="1:26" ht="12" customHeight="1">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row>
    <row r="69" spans="1:26" ht="12" customHeight="1">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6" ht="12" customHeight="1">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row>
    <row r="71" spans="1:26" ht="12" customHeight="1">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row>
    <row r="72" spans="1:26" ht="12" customHeight="1">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row>
    <row r="73" spans="1:26" ht="12" customHeight="1">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row>
    <row r="74" spans="1:26" ht="12" customHeight="1">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row>
    <row r="75" spans="1:26" ht="12" customHeight="1">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row>
    <row r="76" spans="1:26" ht="12" customHeight="1">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row>
    <row r="77" spans="1:26" ht="12" customHeight="1">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6" ht="12" customHeight="1">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row>
    <row r="79" spans="1:26" ht="12" customHeight="1">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row>
    <row r="80" spans="1:26" ht="12" customHeight="1">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row>
    <row r="81" spans="1:26" ht="12" customHeight="1">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row>
    <row r="82" spans="1:26" ht="12" customHeight="1">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row>
    <row r="83" spans="1:26" ht="12" customHeight="1">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row>
    <row r="84" spans="1:26" ht="12" customHeight="1">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row>
    <row r="85" spans="1:26" ht="12" customHeight="1">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row>
    <row r="86" spans="1:26" ht="12" customHeight="1">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row>
    <row r="87" spans="1:26" ht="12" customHeight="1">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row>
    <row r="88" spans="1:26" ht="12" customHeight="1">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1:26" ht="12" customHeight="1">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1:26" ht="12" customHeight="1">
      <c r="A90" s="276"/>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1:26" ht="12" customHeight="1">
      <c r="A91" s="276"/>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row>
    <row r="92" spans="1:26" ht="12" customHeigh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row>
    <row r="93" spans="1:26" ht="12" customHeight="1">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26" ht="12" customHeight="1">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row>
    <row r="95" spans="1:26" ht="12" customHeight="1">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row>
    <row r="96" spans="1:26" ht="12" customHeight="1">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row>
    <row r="97" spans="1:26" ht="12" customHeight="1">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row>
    <row r="98" spans="1:26" ht="12" customHeight="1">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row>
    <row r="99" spans="1:26" ht="12" customHeight="1">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row>
    <row r="100" spans="1:26" ht="12" customHeight="1">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6" ht="12" customHeight="1">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6" ht="12" customHeight="1">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6" ht="12" customHeight="1">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row>
    <row r="104" spans="1:26" ht="12" customHeight="1">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row>
    <row r="105" spans="1:26" ht="12" customHeight="1">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6" ht="12"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6" ht="12" customHeight="1">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6" ht="12" customHeight="1">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6" ht="12" customHeight="1">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6" ht="12" customHeight="1">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6" ht="12" customHeight="1">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6" ht="12" customHeight="1">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6" ht="12" customHeight="1">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6" ht="12" customHeight="1">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6" ht="12" customHeigh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row>
    <row r="116" spans="1:26" ht="12" customHeigh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row>
    <row r="117" spans="1:26" ht="12" customHeight="1">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row>
    <row r="118" spans="1:26" ht="12" customHeight="1">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row>
    <row r="119" spans="1:26" ht="12" customHeight="1">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row>
    <row r="120" spans="1:26" ht="12" customHeight="1">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row>
    <row r="121" spans="1:26" ht="12" customHeight="1">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row>
    <row r="122" spans="1:26" ht="12" customHeight="1">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row>
    <row r="123" spans="1:26" ht="12" customHeight="1">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row>
    <row r="124" spans="1:26" ht="12" customHeight="1">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row>
    <row r="125" spans="1:26" ht="12" customHeight="1">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row>
    <row r="126" spans="1:26" ht="12" customHeight="1">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row>
    <row r="127" spans="1:26" ht="12" customHeight="1">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row>
    <row r="128" spans="1:26" ht="12" customHeight="1">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row>
    <row r="129" spans="1:26" ht="12" customHeight="1">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row>
    <row r="130" spans="1:26" ht="12" customHeight="1">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row>
    <row r="131" spans="1:26" ht="12" customHeight="1">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row>
    <row r="132" spans="1:26" ht="12" customHeight="1">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row>
    <row r="133" spans="1:26" ht="12" customHeight="1">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12"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row>
    <row r="135" spans="1:26" ht="12" customHeight="1">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row>
    <row r="136" spans="1:26" ht="12" customHeight="1">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row>
    <row r="137" spans="1:26" ht="12" customHeight="1">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row>
    <row r="138" spans="1:26" ht="12" customHeight="1">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row>
    <row r="139" spans="1:26" ht="12"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row>
    <row r="140" spans="1:26" ht="12" customHeight="1">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row>
    <row r="141" spans="1:26" ht="12" customHeight="1">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2" spans="1:26" ht="12" customHeight="1">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row>
    <row r="143" spans="1:26" ht="12" customHeight="1">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row>
    <row r="144" spans="1:26" ht="12" customHeight="1">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26" ht="12" customHeight="1">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26" ht="12" customHeight="1">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26" ht="12" customHeight="1">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26" ht="12" customHeight="1">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26" ht="12"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row>
    <row r="150" spans="1:26" ht="12"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row>
    <row r="151" spans="1:26" ht="12"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row>
    <row r="152" spans="1:26" ht="12"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row>
    <row r="153" spans="1:26" ht="12" customHeight="1">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row>
    <row r="154" spans="1:26" ht="12"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row>
    <row r="155" spans="1:26" ht="12"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row>
    <row r="156" spans="1:26" ht="12"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row>
    <row r="157" spans="1:26" ht="12"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row>
    <row r="158" spans="1:26" ht="12"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row>
    <row r="159" spans="1:26" ht="12"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row>
    <row r="160" spans="1:26" ht="12"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row>
    <row r="161" spans="1:26" ht="12"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row>
    <row r="162" spans="1:26" ht="12"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row>
    <row r="163" spans="1:26" ht="12"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row>
    <row r="164" spans="1:26" ht="12"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row>
    <row r="165" spans="1:26" ht="12"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row>
    <row r="166" spans="1:26" ht="12"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row>
    <row r="167" spans="1:26" ht="12"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row>
    <row r="168" spans="1:26" ht="12"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row>
    <row r="169" spans="1:26" ht="12"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row>
    <row r="170" spans="1:26" ht="12"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row>
    <row r="171" spans="1:26" ht="12"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row>
    <row r="172" spans="1:26" ht="12"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row>
    <row r="173" spans="1:26" ht="12"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row>
    <row r="174" spans="1:26" ht="12"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row>
    <row r="175" spans="1:26" ht="12"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row>
    <row r="176" spans="1:26" ht="12"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12"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12"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12"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12"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12"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12"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12" customHeight="1">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12"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12"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2"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2"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2"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2"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2"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2"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2"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2"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2"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2"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2" customHeight="1">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2" customHeight="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2" customHeigh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2" customHeight="1">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2" customHeight="1">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2" customHeight="1">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2" customHeight="1">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2" customHeight="1">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2" customHeight="1">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2" customHeight="1">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2" customHeigh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2"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2"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2"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2"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2"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2" customHeight="1">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2" customHeight="1">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2" customHeight="1">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2" customHeight="1">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2" customHeight="1">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2" customHeight="1">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2" customHeight="1">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2" customHeight="1">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2"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2"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2"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2"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2"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2" customHeight="1">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2" customHeight="1">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2" customHeight="1">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2" customHeight="1">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2" customHeight="1">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2" customHeight="1">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2" customHeight="1">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2" customHeight="1">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2" customHeight="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2" customHeight="1">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2" customHeight="1">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2" customHeight="1">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2" customHeight="1">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2" customHeight="1">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2" customHeight="1">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2" customHeight="1">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2" customHeight="1">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2" customHeight="1">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2" customHeight="1">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2" customHeight="1">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2" customHeight="1">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2" customHeight="1">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2" customHeight="1">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2" customHeight="1">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2" customHeight="1">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2" customHeight="1">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2" customHeigh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2" customHeight="1">
      <c r="A252" s="276"/>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2" customHeight="1">
      <c r="A253" s="276"/>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2" customHeight="1">
      <c r="A254" s="276"/>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2" customHeight="1">
      <c r="A255" s="276"/>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2" customHeight="1">
      <c r="A256" s="276"/>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2" customHeight="1">
      <c r="A257" s="276"/>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2" customHeight="1">
      <c r="A258" s="276"/>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2" customHeight="1">
      <c r="A259" s="276"/>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2" customHeight="1">
      <c r="A260" s="276"/>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2" customHeight="1">
      <c r="A261" s="276"/>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2" customHeight="1">
      <c r="A262" s="276"/>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2" customHeight="1">
      <c r="A263" s="276"/>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2" customHeight="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2" customHeight="1">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2" customHeight="1">
      <c r="A266" s="276"/>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2" customHeight="1">
      <c r="A267" s="276"/>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2" customHeight="1">
      <c r="A268" s="276"/>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2" customHeight="1">
      <c r="A269" s="276"/>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2" customHeight="1">
      <c r="A270" s="276"/>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2" customHeight="1">
      <c r="A271" s="276"/>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2" customHeight="1">
      <c r="A272" s="276"/>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2" customHeight="1">
      <c r="A273" s="276"/>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2" customHeight="1">
      <c r="A274" s="276"/>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2" customHeight="1">
      <c r="A275" s="276"/>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2" customHeight="1">
      <c r="A276" s="276"/>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2" customHeight="1">
      <c r="A277" s="276"/>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2" customHeight="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2" customHeight="1">
      <c r="A279" s="276"/>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2" customHeight="1">
      <c r="A280" s="276"/>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2" customHeight="1">
      <c r="A281" s="276"/>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2" customHeight="1">
      <c r="A282" s="276"/>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2" customHeight="1">
      <c r="A283" s="276"/>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2" customHeight="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2" customHeight="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2" customHeight="1">
      <c r="A286" s="276"/>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2" customHeight="1">
      <c r="A287" s="276"/>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2" customHeight="1">
      <c r="A288" s="276"/>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2" customHeight="1">
      <c r="A289" s="276"/>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2" customHeight="1">
      <c r="A290" s="276"/>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2" customHeight="1">
      <c r="A291" s="276"/>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2" customHeight="1">
      <c r="A292" s="276"/>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2" customHeight="1">
      <c r="A293" s="276"/>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2" customHeight="1">
      <c r="A294" s="276"/>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2" customHeight="1">
      <c r="A295" s="276"/>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2" customHeight="1">
      <c r="A296" s="276"/>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2" customHeight="1">
      <c r="A297" s="276"/>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2" customHeight="1">
      <c r="A298" s="276"/>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2" customHeight="1">
      <c r="A299" s="276"/>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2" customHeight="1">
      <c r="A300" s="276"/>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2"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2" customHeight="1">
      <c r="A302" s="276"/>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2" customHeight="1">
      <c r="A303" s="276"/>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2" customHeight="1">
      <c r="A304" s="276"/>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2" customHeight="1">
      <c r="A305" s="276"/>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2" customHeight="1">
      <c r="A306" s="276"/>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2" customHeight="1">
      <c r="A307" s="276"/>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2" customHeight="1">
      <c r="A308" s="276"/>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2" customHeight="1">
      <c r="A309" s="276"/>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2" customHeight="1">
      <c r="A310" s="276"/>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2"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2"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2"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2"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2" customHeight="1">
      <c r="A315" s="276"/>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2"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2"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2"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2"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2"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2"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2"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2"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2"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2"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2"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2"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2"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2" customHeight="1">
      <c r="A330" s="276"/>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2"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2"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2"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2"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2"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2"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2"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2"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2"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2"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2"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2"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2"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2"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2" customHeight="1">
      <c r="A345" s="276"/>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2"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2"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2"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2"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2"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2"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2"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2"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2"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2"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2"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2"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2" customHeight="1">
      <c r="A358" s="276"/>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2" customHeight="1">
      <c r="A359" s="276"/>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2" customHeight="1">
      <c r="A360" s="276"/>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2" customHeight="1">
      <c r="A361" s="276"/>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2" customHeight="1">
      <c r="A362" s="276"/>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2" customHeight="1">
      <c r="A363" s="276"/>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2" customHeight="1">
      <c r="A364" s="276"/>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2" customHeight="1">
      <c r="A365" s="276"/>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2" customHeight="1">
      <c r="A366" s="276"/>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2" customHeight="1">
      <c r="A367" s="276"/>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2" customHeight="1">
      <c r="A368" s="276"/>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2" customHeight="1">
      <c r="A369" s="276"/>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2" customHeight="1">
      <c r="A370" s="276"/>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2" customHeight="1">
      <c r="A371" s="276"/>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2" customHeight="1">
      <c r="A372" s="276"/>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2" customHeight="1">
      <c r="A373" s="276"/>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2" customHeight="1">
      <c r="A374" s="276"/>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2" customHeight="1">
      <c r="A375" s="276"/>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2" customHeight="1">
      <c r="A376" s="276"/>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2" customHeight="1">
      <c r="A377" s="276"/>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2" customHeight="1">
      <c r="A378" s="276"/>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2" customHeight="1">
      <c r="A379" s="276"/>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2" customHeight="1">
      <c r="A380" s="276"/>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2" customHeight="1">
      <c r="A381" s="276"/>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2" customHeight="1">
      <c r="A382" s="276"/>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2" customHeight="1">
      <c r="A383" s="276"/>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2" customHeight="1">
      <c r="A384" s="276"/>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2" customHeight="1">
      <c r="A385" s="276"/>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2" customHeight="1">
      <c r="A386" s="276"/>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2" customHeight="1">
      <c r="A387" s="276"/>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2" customHeight="1">
      <c r="A388" s="276"/>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2" customHeight="1">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2" customHeight="1">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2" customHeight="1">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2" customHeight="1">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2" customHeight="1">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2" customHeight="1">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2" customHeight="1">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2" customHeight="1">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2" customHeight="1">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2" customHeight="1">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2" customHeight="1">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2" customHeight="1">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2" customHeight="1">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2" customHeight="1">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2" customHeight="1">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2" customHeight="1">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2" customHeight="1">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2" customHeight="1">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2" customHeight="1">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2" customHeight="1">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2" customHeight="1">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2" customHeight="1">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2" customHeight="1">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2" customHeight="1">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2" customHeight="1">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2" customHeight="1">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2" customHeight="1">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2" customHeight="1">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2" customHeight="1">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2" customHeight="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2" customHeigh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2" customHeight="1">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2" customHeight="1">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2" customHeight="1">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2" customHeight="1">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2" customHeight="1">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2" customHeight="1">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2"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2"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2"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2"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2"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2"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2"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2"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2"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2"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2"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2"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2"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2"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2"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2"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2"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2"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2"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2"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2"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2"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2"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2"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2"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2"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2"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2"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2"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2"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2"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2"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2"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2"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2"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2"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2"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2"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2"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2"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2"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2"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2"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2"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2"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2"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2"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2"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2"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2"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2"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2"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2"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2"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2"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2"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2"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2"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2"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2"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2"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2"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2"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2"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2"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2"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2"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2"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2"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2"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2"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2"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2"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2"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2"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2"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2"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2"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2"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2"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2"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2"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2"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2"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2"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2"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2"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2"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2"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2"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2"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2"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2"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2"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2"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2"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2"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2"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2"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2"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2"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2"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2"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2"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2"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2"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2"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2"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2"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2"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2"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2"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2"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2"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2"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2"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2"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2"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2"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2"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2"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2"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2"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2"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2"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2"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2"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2"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2"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2"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2"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2"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2"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2"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2"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2"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2"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2"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2"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2"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2"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2"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2"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2"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2"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2"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2"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2"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2"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2"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2"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2"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2"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2"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2"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2"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2"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2"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2"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2"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2"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2"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2"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2"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2"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2"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2"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2"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2"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2"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2"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2"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2"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2"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2"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2"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2"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2"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2"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2"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2"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2"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2"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2"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2"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2"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2"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2"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2"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2"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2"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2"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2"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2"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2"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2"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2"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2"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2"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2"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2"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2"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2"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2"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2"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2"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2"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2"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2"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2"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2"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2"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2"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2"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2"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2"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2"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2"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2"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2"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2"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2"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2"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2"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2"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2"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2"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2"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2"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2"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2"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2"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2"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2"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2"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2"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2"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2"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2"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2"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2"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2"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2"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2"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2"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2"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2"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2"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2"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2"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2"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2"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2"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2"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2"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2"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2"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2"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2"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2"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2"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2"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2"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2"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2"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2"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2"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2"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2"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2"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2"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2"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2"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2"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2"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2"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2"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2"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2"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2"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2"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2"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2"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2"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2"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2"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2"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2"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2"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2"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2"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2"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2"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2"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2"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2"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2"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2"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2"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2"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2"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2"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2"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2"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2"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2"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2"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2"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2"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2"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2"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2"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2"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2"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2"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2"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2"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2"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2"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2"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2"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2"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2"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2"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2"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2"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2"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2"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2"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2"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2"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2"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2"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2"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2"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2"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2"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2"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2"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2"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2"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2"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2"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2"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2"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2"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2"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2"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2"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2"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2"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2"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2"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2"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2"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2"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2"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2"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2"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2"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2"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2"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2"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2"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2"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2"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2"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2"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2"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2"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2"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2"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2"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2"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2"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2"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2"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2"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2"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2"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2"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2"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2"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2"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2"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2"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2"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2"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2"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2"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2"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2"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2"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2"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2"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2"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2"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2"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2"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2"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2"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2"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2"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2"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2"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2"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2"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2"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2"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2"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2"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2"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2"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2"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2"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2"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2"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2"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2"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2"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2"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2"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2"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2"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2"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2"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2"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2"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2"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2"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2"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2"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2"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2"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2"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2"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2"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2"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2"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2"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2"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2"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2"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2"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2"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2"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2"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2"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2"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2"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2"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2"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2"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2"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2"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2"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2"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2"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2"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2"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2"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2"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2"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2"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2"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2"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2"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2"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2"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2"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2"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2"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2"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2"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2"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2"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2"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2"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2"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2"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2"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2"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2"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2"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2"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2"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2"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2"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2"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2"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2"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2"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2"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2"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2"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2"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2"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2"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2"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2"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2"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2"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2"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2"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2"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2"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2"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2"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2"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2"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2"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2"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2"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2"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2"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2"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2"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2"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2"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2"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2"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2"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2"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2"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2"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2"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2"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2"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2"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2"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2"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2"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2"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2"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2"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2"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2"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2"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2"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2"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2"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2"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2"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2"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2"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2"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2"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2"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2"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2"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2"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2"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2"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2"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2"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2"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2"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2"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2"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2"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2"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2"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2"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2"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2"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2"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2"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2"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2"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2"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2"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2"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2"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2"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2"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1" type="Hiragana"/>
  <printOptions horizontalCentered="1"/>
  <pageMargins left="0.70866141732283472" right="0.70866141732283472" top="0.74803149606299213" bottom="0.74803149606299213" header="0" footer="0"/>
  <pageSetup paperSize="9" scale="98"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view="pageBreakPreview" zoomScale="60" workbookViewId="0">
      <selection activeCell="J6" sqref="J6"/>
    </sheetView>
  </sheetViews>
  <sheetFormatPr defaultColWidth="14.4296875" defaultRowHeight="15" customHeight="1"/>
  <cols>
    <col min="1" max="1" width="26.140625" customWidth="1"/>
    <col min="2" max="2" width="69.7109375" customWidth="1"/>
    <col min="3" max="3" width="5.7109375" customWidth="1"/>
    <col min="4" max="26" width="6.56640625" customWidth="1"/>
  </cols>
  <sheetData>
    <row r="1" spans="1:26" ht="16.5" customHeight="1">
      <c r="A1" s="275" t="s">
        <v>229</v>
      </c>
      <c r="B1" s="276"/>
      <c r="C1" s="276"/>
      <c r="D1" s="276"/>
      <c r="E1" s="276"/>
      <c r="F1" s="276"/>
      <c r="G1" s="276"/>
      <c r="H1" s="276"/>
      <c r="I1" s="276"/>
      <c r="J1" s="276"/>
      <c r="K1" s="276"/>
      <c r="L1" s="276"/>
      <c r="M1" s="276"/>
      <c r="N1" s="276"/>
      <c r="O1" s="276"/>
      <c r="P1" s="276"/>
      <c r="Q1" s="276"/>
      <c r="R1" s="276"/>
      <c r="S1" s="276"/>
      <c r="T1" s="276"/>
      <c r="U1" s="276"/>
      <c r="V1" s="276"/>
      <c r="W1" s="276"/>
      <c r="X1" s="276"/>
      <c r="Y1" s="276"/>
      <c r="Z1" s="276"/>
    </row>
    <row r="2" spans="1:26" ht="32.25" customHeight="1">
      <c r="A2" s="283" t="s">
        <v>31</v>
      </c>
      <c r="B2" s="137"/>
      <c r="C2" s="276"/>
      <c r="D2" s="276"/>
      <c r="E2" s="276"/>
      <c r="F2" s="276"/>
      <c r="G2" s="276"/>
      <c r="H2" s="276"/>
      <c r="I2" s="276"/>
      <c r="J2" s="276"/>
      <c r="K2" s="276"/>
      <c r="L2" s="276"/>
      <c r="M2" s="276"/>
      <c r="N2" s="276"/>
      <c r="O2" s="276"/>
      <c r="P2" s="276"/>
      <c r="Q2" s="276"/>
      <c r="R2" s="276"/>
      <c r="S2" s="276"/>
      <c r="T2" s="276"/>
      <c r="U2" s="276"/>
      <c r="V2" s="276"/>
      <c r="W2" s="276"/>
      <c r="X2" s="276"/>
      <c r="Y2" s="276"/>
      <c r="Z2" s="276"/>
    </row>
    <row r="3" spans="1:26" ht="27.75" customHeight="1">
      <c r="A3" s="284" t="s">
        <v>49</v>
      </c>
      <c r="B3" s="294"/>
      <c r="C3" s="298"/>
      <c r="D3" s="298"/>
      <c r="E3" s="298"/>
      <c r="F3" s="298"/>
      <c r="G3" s="298"/>
      <c r="H3" s="298"/>
      <c r="I3" s="298"/>
      <c r="J3" s="298"/>
      <c r="K3" s="298"/>
      <c r="L3" s="298"/>
      <c r="M3" s="298"/>
      <c r="N3" s="298"/>
      <c r="O3" s="298"/>
      <c r="P3" s="298"/>
      <c r="Q3" s="298"/>
      <c r="R3" s="298"/>
      <c r="S3" s="298"/>
      <c r="T3" s="298"/>
      <c r="U3" s="298"/>
      <c r="V3" s="298"/>
      <c r="W3" s="298"/>
      <c r="X3" s="298"/>
      <c r="Y3" s="298"/>
      <c r="Z3" s="298"/>
    </row>
    <row r="4" spans="1:26" ht="27.75" customHeight="1">
      <c r="A4" s="285" t="s">
        <v>120</v>
      </c>
      <c r="B4" s="295"/>
      <c r="C4" s="298"/>
      <c r="D4" s="298"/>
      <c r="E4" s="298"/>
      <c r="F4" s="298"/>
      <c r="G4" s="298"/>
      <c r="H4" s="298"/>
      <c r="I4" s="298"/>
      <c r="J4" s="298"/>
      <c r="K4" s="298"/>
      <c r="L4" s="298"/>
      <c r="M4" s="298"/>
      <c r="N4" s="298"/>
      <c r="O4" s="298"/>
      <c r="P4" s="298"/>
      <c r="Q4" s="298"/>
      <c r="R4" s="298"/>
      <c r="S4" s="298"/>
      <c r="T4" s="298"/>
      <c r="U4" s="298"/>
      <c r="V4" s="298"/>
      <c r="W4" s="298"/>
      <c r="X4" s="298"/>
      <c r="Y4" s="298"/>
      <c r="Z4" s="298"/>
    </row>
    <row r="5" spans="1:26" ht="19.5" customHeight="1">
      <c r="A5" s="286"/>
      <c r="B5" s="296"/>
      <c r="C5" s="298"/>
      <c r="D5" s="298"/>
      <c r="E5" s="298"/>
      <c r="F5" s="298"/>
      <c r="G5" s="298"/>
      <c r="H5" s="298"/>
      <c r="I5" s="298"/>
      <c r="J5" s="298"/>
      <c r="K5" s="298"/>
      <c r="L5" s="298"/>
      <c r="M5" s="298"/>
      <c r="N5" s="298"/>
      <c r="O5" s="298"/>
      <c r="P5" s="298"/>
      <c r="Q5" s="298"/>
      <c r="R5" s="298"/>
      <c r="S5" s="298"/>
      <c r="T5" s="298"/>
      <c r="U5" s="298"/>
      <c r="V5" s="298"/>
      <c r="W5" s="298"/>
      <c r="X5" s="298"/>
      <c r="Y5" s="298"/>
      <c r="Z5" s="298"/>
    </row>
    <row r="6" spans="1:26" ht="33.75" customHeight="1">
      <c r="A6" s="287" t="s">
        <v>126</v>
      </c>
      <c r="B6" s="112"/>
      <c r="C6" s="298"/>
      <c r="D6" s="298"/>
      <c r="E6" s="298"/>
      <c r="F6" s="298"/>
      <c r="G6" s="298"/>
      <c r="H6" s="298"/>
      <c r="I6" s="298"/>
      <c r="J6" s="298"/>
      <c r="K6" s="298"/>
      <c r="L6" s="298"/>
      <c r="M6" s="298"/>
      <c r="N6" s="298"/>
      <c r="O6" s="298"/>
      <c r="P6" s="298"/>
      <c r="Q6" s="298"/>
      <c r="R6" s="298"/>
      <c r="S6" s="298"/>
      <c r="T6" s="298"/>
      <c r="U6" s="298"/>
      <c r="V6" s="298"/>
      <c r="W6" s="298"/>
      <c r="X6" s="298"/>
      <c r="Y6" s="298"/>
      <c r="Z6" s="298"/>
    </row>
    <row r="7" spans="1:26" ht="24.75" customHeight="1">
      <c r="A7" s="288" t="s">
        <v>230</v>
      </c>
      <c r="B7" s="297"/>
      <c r="C7" s="298"/>
      <c r="D7" s="298"/>
      <c r="E7" s="298"/>
      <c r="F7" s="298"/>
      <c r="G7" s="298"/>
      <c r="H7" s="298"/>
      <c r="I7" s="298"/>
      <c r="J7" s="298"/>
      <c r="K7" s="298"/>
      <c r="L7" s="298"/>
      <c r="M7" s="298"/>
      <c r="N7" s="298"/>
      <c r="O7" s="298"/>
      <c r="P7" s="298"/>
      <c r="Q7" s="298"/>
      <c r="R7" s="298"/>
      <c r="S7" s="298"/>
      <c r="T7" s="298"/>
      <c r="U7" s="298"/>
      <c r="V7" s="298"/>
      <c r="W7" s="298"/>
      <c r="X7" s="298"/>
      <c r="Y7" s="298"/>
      <c r="Z7" s="298"/>
    </row>
    <row r="8" spans="1:26" ht="99.75" customHeight="1">
      <c r="A8" s="289"/>
      <c r="B8" s="110"/>
      <c r="C8" s="298"/>
      <c r="D8" s="298"/>
      <c r="E8" s="298"/>
      <c r="F8" s="298"/>
      <c r="G8" s="298"/>
      <c r="H8" s="298"/>
      <c r="I8" s="298"/>
      <c r="J8" s="298"/>
      <c r="K8" s="298"/>
      <c r="L8" s="298"/>
      <c r="M8" s="298"/>
      <c r="N8" s="298"/>
      <c r="O8" s="298"/>
      <c r="P8" s="298"/>
      <c r="Q8" s="298"/>
      <c r="R8" s="298"/>
      <c r="S8" s="298"/>
      <c r="T8" s="298"/>
      <c r="U8" s="298"/>
      <c r="V8" s="298"/>
      <c r="W8" s="298"/>
      <c r="X8" s="298"/>
      <c r="Y8" s="298"/>
      <c r="Z8" s="298"/>
    </row>
    <row r="9" spans="1:26" ht="24.75" customHeight="1">
      <c r="A9" s="290" t="s">
        <v>165</v>
      </c>
      <c r="B9" s="110"/>
      <c r="C9" s="298"/>
      <c r="D9" s="298"/>
      <c r="E9" s="298"/>
      <c r="F9" s="298"/>
      <c r="G9" s="298"/>
      <c r="H9" s="298"/>
      <c r="I9" s="298"/>
      <c r="J9" s="298"/>
      <c r="K9" s="298"/>
      <c r="L9" s="298"/>
      <c r="M9" s="298"/>
      <c r="N9" s="298"/>
      <c r="O9" s="298"/>
      <c r="P9" s="298"/>
      <c r="Q9" s="298"/>
      <c r="R9" s="298"/>
      <c r="S9" s="298"/>
      <c r="T9" s="298"/>
      <c r="U9" s="298"/>
      <c r="V9" s="298"/>
      <c r="W9" s="298"/>
      <c r="X9" s="298"/>
      <c r="Y9" s="298"/>
      <c r="Z9" s="298"/>
    </row>
    <row r="10" spans="1:26" ht="99.75" customHeight="1">
      <c r="A10" s="291"/>
      <c r="B10" s="110"/>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row>
    <row r="11" spans="1:26" ht="24.75" customHeight="1">
      <c r="A11" s="290" t="s">
        <v>231</v>
      </c>
      <c r="B11" s="110"/>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row>
    <row r="12" spans="1:26" ht="99.75" customHeight="1">
      <c r="A12" s="291"/>
      <c r="B12" s="110"/>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row>
    <row r="13" spans="1:26" ht="24.75" customHeight="1">
      <c r="A13" s="290"/>
      <c r="B13" s="110"/>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row>
    <row r="14" spans="1:26" ht="99.75" customHeight="1">
      <c r="A14" s="292"/>
      <c r="B14" s="111"/>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row>
    <row r="15" spans="1:26" ht="12" customHeight="1">
      <c r="A15" s="293"/>
      <c r="B15" s="293"/>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row>
    <row r="16" spans="1:26" ht="16.5" customHeight="1">
      <c r="A16" s="275" t="s">
        <v>232</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12"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row>
    <row r="18" spans="1:26" ht="12"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row>
    <row r="19" spans="1:26" ht="12"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row>
    <row r="20" spans="1:26" ht="12" customHeight="1">
      <c r="A20" s="276"/>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row>
    <row r="21" spans="1:26" ht="12" customHeight="1">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row>
    <row r="22" spans="1:26" ht="12" customHeight="1">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row>
    <row r="23" spans="1:26" ht="12"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row>
    <row r="24" spans="1:26" ht="12" customHeight="1">
      <c r="A24" s="276"/>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row>
    <row r="25" spans="1:26" ht="12" customHeight="1">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row>
    <row r="26" spans="1:26" ht="12" customHeight="1">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row>
    <row r="27" spans="1:26" ht="12" customHeight="1">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row>
    <row r="28" spans="1:26" ht="12" customHeight="1">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row>
    <row r="29" spans="1:26" ht="12" customHeight="1">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ht="12" customHeigh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row>
    <row r="31" spans="1:26" ht="12" customHeight="1">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row>
    <row r="32" spans="1:26" ht="12" customHeight="1">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1:26" ht="12" customHeight="1">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34" spans="1:26" ht="12"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ht="12" customHeight="1">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row>
    <row r="36" spans="1:26" ht="12"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1:26" ht="12" customHeight="1">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26" ht="12" customHeight="1">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row>
    <row r="39" spans="1:26" ht="12" customHeight="1">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ht="12" customHeight="1">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ht="12" customHeight="1">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ht="12" customHeight="1">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1:26" ht="12" customHeight="1">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row>
    <row r="44" spans="1:26" ht="12" customHeight="1">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row>
    <row r="45" spans="1:26" ht="12"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ht="12"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ht="12"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row>
    <row r="48" spans="1:26" ht="12"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6" ht="12"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ht="12" customHeight="1">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row>
    <row r="51" spans="1:26" ht="12" customHeight="1">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row>
    <row r="52" spans="1:26" ht="12" customHeight="1">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row>
    <row r="53" spans="1:26" ht="12" customHeight="1">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ht="12" customHeight="1">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ht="12" customHeight="1">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26" ht="12" customHeight="1">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26" ht="12" customHeight="1">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26" ht="12"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26" ht="12"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60" spans="1:26" ht="12"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row>
    <row r="61" spans="1:26" ht="12"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ht="12"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row>
    <row r="63" spans="1:26" ht="12" customHeight="1">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row>
    <row r="64" spans="1:26" ht="12" customHeight="1">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row>
    <row r="65" spans="1:26" ht="12" customHeight="1">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row>
    <row r="66" spans="1:26" ht="12" customHeight="1">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26" ht="12" customHeight="1">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row>
    <row r="68" spans="1:26" ht="12" customHeight="1">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row>
    <row r="69" spans="1:26" ht="12" customHeight="1">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6" ht="12" customHeight="1">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row>
    <row r="71" spans="1:26" ht="12" customHeight="1">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row>
    <row r="72" spans="1:26" ht="12" customHeight="1">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row>
    <row r="73" spans="1:26" ht="12" customHeight="1">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row>
    <row r="74" spans="1:26" ht="12" customHeight="1">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row>
    <row r="75" spans="1:26" ht="12" customHeight="1">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row>
    <row r="76" spans="1:26" ht="12" customHeight="1">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row>
    <row r="77" spans="1:26" ht="12" customHeight="1">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6" ht="12" customHeight="1">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row>
    <row r="79" spans="1:26" ht="12" customHeight="1">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row>
    <row r="80" spans="1:26" ht="12" customHeight="1">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row>
    <row r="81" spans="1:26" ht="12" customHeight="1">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row>
    <row r="82" spans="1:26" ht="12" customHeight="1">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row>
    <row r="83" spans="1:26" ht="12" customHeight="1">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row>
    <row r="84" spans="1:26" ht="12" customHeight="1">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row>
    <row r="85" spans="1:26" ht="12" customHeight="1">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row>
    <row r="86" spans="1:26" ht="12" customHeight="1">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row>
    <row r="87" spans="1:26" ht="12" customHeight="1">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row>
    <row r="88" spans="1:26" ht="12" customHeight="1">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1:26" ht="12" customHeight="1">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1:26" ht="12" customHeight="1">
      <c r="A90" s="276"/>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1:26" ht="12" customHeight="1">
      <c r="A91" s="276"/>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row>
    <row r="92" spans="1:26" ht="12" customHeigh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row>
    <row r="93" spans="1:26" ht="12" customHeight="1">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26" ht="12" customHeight="1">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row>
    <row r="95" spans="1:26" ht="12" customHeight="1">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row>
    <row r="96" spans="1:26" ht="12" customHeight="1">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row>
    <row r="97" spans="1:26" ht="12" customHeight="1">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row>
    <row r="98" spans="1:26" ht="12" customHeight="1">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row>
    <row r="99" spans="1:26" ht="12" customHeight="1">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row>
    <row r="100" spans="1:26" ht="12" customHeight="1">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6" ht="12" customHeight="1">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6" ht="12" customHeight="1">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6" ht="12" customHeight="1">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row>
    <row r="104" spans="1:26" ht="12" customHeight="1">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row>
    <row r="105" spans="1:26" ht="12" customHeight="1">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6" ht="12"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6" ht="12" customHeight="1">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6" ht="12" customHeight="1">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6" ht="12" customHeight="1">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6" ht="12" customHeight="1">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6" ht="12" customHeight="1">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6" ht="12" customHeight="1">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6" ht="12" customHeight="1">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6" ht="12" customHeight="1">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6" ht="12" customHeigh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row>
    <row r="116" spans="1:26" ht="12" customHeigh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row>
    <row r="117" spans="1:26" ht="12" customHeight="1">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row>
    <row r="118" spans="1:26" ht="12" customHeight="1">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row>
    <row r="119" spans="1:26" ht="12" customHeight="1">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row>
    <row r="120" spans="1:26" ht="12" customHeight="1">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row>
    <row r="121" spans="1:26" ht="12" customHeight="1">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row>
    <row r="122" spans="1:26" ht="12" customHeight="1">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row>
    <row r="123" spans="1:26" ht="12" customHeight="1">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row>
    <row r="124" spans="1:26" ht="12" customHeight="1">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row>
    <row r="125" spans="1:26" ht="12" customHeight="1">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row>
    <row r="126" spans="1:26" ht="12" customHeight="1">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row>
    <row r="127" spans="1:26" ht="12" customHeight="1">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row>
    <row r="128" spans="1:26" ht="12" customHeight="1">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row>
    <row r="129" spans="1:26" ht="12" customHeight="1">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row>
    <row r="130" spans="1:26" ht="12" customHeight="1">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row>
    <row r="131" spans="1:26" ht="12" customHeight="1">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row>
    <row r="132" spans="1:26" ht="12" customHeight="1">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row>
    <row r="133" spans="1:26" ht="12" customHeight="1">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12"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row>
    <row r="135" spans="1:26" ht="12" customHeight="1">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row>
    <row r="136" spans="1:26" ht="12" customHeight="1">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row>
    <row r="137" spans="1:26" ht="12" customHeight="1">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row>
    <row r="138" spans="1:26" ht="12" customHeight="1">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row>
    <row r="139" spans="1:26" ht="12"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row>
    <row r="140" spans="1:26" ht="12" customHeight="1">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row>
    <row r="141" spans="1:26" ht="12" customHeight="1">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2" spans="1:26" ht="12" customHeight="1">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row>
    <row r="143" spans="1:26" ht="12" customHeight="1">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row>
    <row r="144" spans="1:26" ht="12" customHeight="1">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26" ht="12" customHeight="1">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26" ht="12" customHeight="1">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26" ht="12" customHeight="1">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26" ht="12" customHeight="1">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26" ht="12"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row>
    <row r="150" spans="1:26" ht="12"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row>
    <row r="151" spans="1:26" ht="12"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row>
    <row r="152" spans="1:26" ht="12"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row>
    <row r="153" spans="1:26" ht="12" customHeight="1">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row>
    <row r="154" spans="1:26" ht="12"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row>
    <row r="155" spans="1:26" ht="12"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row>
    <row r="156" spans="1:26" ht="12"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row>
    <row r="157" spans="1:26" ht="12"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row>
    <row r="158" spans="1:26" ht="12"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row>
    <row r="159" spans="1:26" ht="12"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row>
    <row r="160" spans="1:26" ht="12"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row>
    <row r="161" spans="1:26" ht="12"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row>
    <row r="162" spans="1:26" ht="12"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row>
    <row r="163" spans="1:26" ht="12"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row>
    <row r="164" spans="1:26" ht="12"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row>
    <row r="165" spans="1:26" ht="12"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row>
    <row r="166" spans="1:26" ht="12"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row>
    <row r="167" spans="1:26" ht="12"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row>
    <row r="168" spans="1:26" ht="12"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row>
    <row r="169" spans="1:26" ht="12"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row>
    <row r="170" spans="1:26" ht="12"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row>
    <row r="171" spans="1:26" ht="12"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row>
    <row r="172" spans="1:26" ht="12"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row>
    <row r="173" spans="1:26" ht="12"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row>
    <row r="174" spans="1:26" ht="12"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row>
    <row r="175" spans="1:26" ht="12"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row>
    <row r="176" spans="1:26" ht="12"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12"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12"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12"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12"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12"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12"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12" customHeight="1">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12"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12"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2"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2"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2"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2"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2"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2"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2"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2"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2"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2"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2" customHeight="1">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2" customHeight="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2" customHeigh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2" customHeight="1">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2" customHeight="1">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2" customHeight="1">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2" customHeight="1">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2" customHeight="1">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2" customHeight="1">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2" customHeight="1">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2" customHeigh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2"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2"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2"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2"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2"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2" customHeight="1">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2" customHeight="1">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2" customHeight="1">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2" customHeight="1">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2" customHeight="1">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2" customHeight="1">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2" customHeight="1">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2" customHeight="1">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2"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2"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2"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2"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2"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2" customHeight="1">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2" customHeight="1">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2" customHeight="1">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2" customHeight="1">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2" customHeight="1">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2" customHeight="1">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2" customHeight="1">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2" customHeight="1">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2" customHeight="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2" customHeight="1">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2" customHeight="1">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2" customHeight="1">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2" customHeight="1">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2" customHeight="1">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2" customHeight="1">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2" customHeight="1">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2" customHeight="1">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2" customHeight="1">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2" customHeight="1">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2" customHeight="1">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2" customHeight="1">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2" customHeight="1">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2" customHeight="1">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2" customHeight="1">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2" customHeight="1">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2" customHeight="1">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2" customHeigh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2" customHeight="1">
      <c r="A252" s="276"/>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2" customHeight="1">
      <c r="A253" s="276"/>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2" customHeight="1">
      <c r="A254" s="276"/>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2" customHeight="1">
      <c r="A255" s="276"/>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2" customHeight="1">
      <c r="A256" s="276"/>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2" customHeight="1">
      <c r="A257" s="276"/>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2" customHeight="1">
      <c r="A258" s="276"/>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2" customHeight="1">
      <c r="A259" s="276"/>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2" customHeight="1">
      <c r="A260" s="276"/>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2" customHeight="1">
      <c r="A261" s="276"/>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2" customHeight="1">
      <c r="A262" s="276"/>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2" customHeight="1">
      <c r="A263" s="276"/>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2" customHeight="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2" customHeight="1">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2" customHeight="1">
      <c r="A266" s="276"/>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2" customHeight="1">
      <c r="A267" s="276"/>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2" customHeight="1">
      <c r="A268" s="276"/>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2" customHeight="1">
      <c r="A269" s="276"/>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2" customHeight="1">
      <c r="A270" s="276"/>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2" customHeight="1">
      <c r="A271" s="276"/>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2" customHeight="1">
      <c r="A272" s="276"/>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2" customHeight="1">
      <c r="A273" s="276"/>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2" customHeight="1">
      <c r="A274" s="276"/>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2" customHeight="1">
      <c r="A275" s="276"/>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2" customHeight="1">
      <c r="A276" s="276"/>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2" customHeight="1">
      <c r="A277" s="276"/>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2" customHeight="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2" customHeight="1">
      <c r="A279" s="276"/>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2" customHeight="1">
      <c r="A280" s="276"/>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2" customHeight="1">
      <c r="A281" s="276"/>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2" customHeight="1">
      <c r="A282" s="276"/>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2" customHeight="1">
      <c r="A283" s="276"/>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2" customHeight="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2" customHeight="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2" customHeight="1">
      <c r="A286" s="276"/>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2" customHeight="1">
      <c r="A287" s="276"/>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2" customHeight="1">
      <c r="A288" s="276"/>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2" customHeight="1">
      <c r="A289" s="276"/>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2" customHeight="1">
      <c r="A290" s="276"/>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2" customHeight="1">
      <c r="A291" s="276"/>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2" customHeight="1">
      <c r="A292" s="276"/>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2" customHeight="1">
      <c r="A293" s="276"/>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2" customHeight="1">
      <c r="A294" s="276"/>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2" customHeight="1">
      <c r="A295" s="276"/>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2" customHeight="1">
      <c r="A296" s="276"/>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2" customHeight="1">
      <c r="A297" s="276"/>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2" customHeight="1">
      <c r="A298" s="276"/>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2" customHeight="1">
      <c r="A299" s="276"/>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2" customHeight="1">
      <c r="A300" s="276"/>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2"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2" customHeight="1">
      <c r="A302" s="276"/>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2" customHeight="1">
      <c r="A303" s="276"/>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2" customHeight="1">
      <c r="A304" s="276"/>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2" customHeight="1">
      <c r="A305" s="276"/>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2" customHeight="1">
      <c r="A306" s="276"/>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2" customHeight="1">
      <c r="A307" s="276"/>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2" customHeight="1">
      <c r="A308" s="276"/>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2" customHeight="1">
      <c r="A309" s="276"/>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2" customHeight="1">
      <c r="A310" s="276"/>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2"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2"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2"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2"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2" customHeight="1">
      <c r="A315" s="276"/>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2"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2"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2"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2"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2"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2"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2"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2"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2"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2"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2"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2"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2"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2" customHeight="1">
      <c r="A330" s="276"/>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2"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2"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2"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2"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2"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2"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2"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2"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2"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2"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2"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2"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2"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2"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2" customHeight="1">
      <c r="A345" s="276"/>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2"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2"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2"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2"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2"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2"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2"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2"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2"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2"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2"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2"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2" customHeight="1">
      <c r="A358" s="276"/>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2" customHeight="1">
      <c r="A359" s="276"/>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2" customHeight="1">
      <c r="A360" s="276"/>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2" customHeight="1">
      <c r="A361" s="276"/>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2" customHeight="1">
      <c r="A362" s="276"/>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2" customHeight="1">
      <c r="A363" s="276"/>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2" customHeight="1">
      <c r="A364" s="276"/>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2" customHeight="1">
      <c r="A365" s="276"/>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2" customHeight="1">
      <c r="A366" s="276"/>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2" customHeight="1">
      <c r="A367" s="276"/>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2" customHeight="1">
      <c r="A368" s="276"/>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2" customHeight="1">
      <c r="A369" s="276"/>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2" customHeight="1">
      <c r="A370" s="276"/>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2" customHeight="1">
      <c r="A371" s="276"/>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2" customHeight="1">
      <c r="A372" s="276"/>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2" customHeight="1">
      <c r="A373" s="276"/>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2" customHeight="1">
      <c r="A374" s="276"/>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2" customHeight="1">
      <c r="A375" s="276"/>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2" customHeight="1">
      <c r="A376" s="276"/>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2" customHeight="1">
      <c r="A377" s="276"/>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2" customHeight="1">
      <c r="A378" s="276"/>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2" customHeight="1">
      <c r="A379" s="276"/>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2" customHeight="1">
      <c r="A380" s="276"/>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2" customHeight="1">
      <c r="A381" s="276"/>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2" customHeight="1">
      <c r="A382" s="276"/>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2" customHeight="1">
      <c r="A383" s="276"/>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2" customHeight="1">
      <c r="A384" s="276"/>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2" customHeight="1">
      <c r="A385" s="276"/>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2" customHeight="1">
      <c r="A386" s="276"/>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2" customHeight="1">
      <c r="A387" s="276"/>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2" customHeight="1">
      <c r="A388" s="276"/>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2" customHeight="1">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2" customHeight="1">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2" customHeight="1">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2" customHeight="1">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2" customHeight="1">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2" customHeight="1">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2" customHeight="1">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2" customHeight="1">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2" customHeight="1">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2" customHeight="1">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2" customHeight="1">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2" customHeight="1">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2" customHeight="1">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2" customHeight="1">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2" customHeight="1">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2" customHeight="1">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2" customHeight="1">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2" customHeight="1">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2" customHeight="1">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2" customHeight="1">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2" customHeight="1">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2" customHeight="1">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2" customHeight="1">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2" customHeight="1">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2" customHeight="1">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2" customHeight="1">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2" customHeight="1">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2" customHeight="1">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2" customHeight="1">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2" customHeight="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2" customHeigh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2" customHeight="1">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2" customHeight="1">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2" customHeight="1">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2" customHeight="1">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2" customHeight="1">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2" customHeight="1">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2"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2"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2"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2"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2"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2"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2"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2"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2"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2"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2"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2"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2"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2"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2"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2"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2"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2"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2"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2"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2"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2"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2"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2"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2"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2"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2"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2"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2"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2"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2"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2"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2"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2"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2"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2"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2"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2"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2"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2"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2"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2"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2"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2"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2"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2"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2"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2"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2"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2"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2"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2"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2"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2"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2"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2"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2"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2"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2"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2"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2"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2"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2"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2"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2"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2"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2"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2"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2"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2"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2"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2"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2"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2"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2"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2"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2"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2"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2"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2"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2"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2"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2"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2"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2"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2"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2"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2"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2"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2"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2"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2"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2"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2"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2"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2"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2"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2"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2"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2"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2"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2"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2"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2"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2"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2"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2"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2"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2"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2"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2"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2"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2"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2"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2"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2"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2"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2"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2"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2"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2"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2"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2"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2"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2"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2"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2"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2"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2"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2"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2"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2"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2"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2"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2"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2"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2"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2"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2"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2"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2"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2"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2"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2"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2"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2"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2"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2"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2"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2"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2"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2"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2"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2"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2"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2"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2"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2"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2"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2"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2"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2"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2"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2"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2"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2"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2"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2"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2"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2"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2"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2"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2"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2"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2"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2"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2"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2"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2"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2"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2"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2"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2"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2"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2"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2"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2"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2"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2"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2"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2"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2"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2"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2"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2"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2"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2"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2"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2"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2"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2"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2"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2"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2"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2"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2"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2"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2"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2"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2"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2"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2"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2"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2"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2"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2"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2"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2"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2"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2"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2"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2"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2"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2"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2"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2"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2"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2"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2"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2"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2"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2"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2"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2"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2"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2"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2"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2"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2"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2"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2"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2"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2"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2"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2"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2"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2"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2"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2"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2"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2"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2"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2"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2"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2"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2"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2"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2"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2"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2"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2"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2"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2"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2"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2"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2"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2"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2"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2"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2"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2"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2"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2"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2"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2"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2"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2"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2"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2"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2"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2"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2"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2"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2"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2"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2"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2"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2"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2"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2"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2"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2"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2"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2"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2"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2"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2"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2"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2"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2"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2"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2"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2"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2"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2"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2"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2"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2"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2"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2"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2"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2"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2"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2"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2"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2"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2"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2"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2"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2"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2"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2"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2"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2"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2"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2"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2"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2"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2"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2"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2"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2"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2"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2"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2"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2"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2"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2"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2"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2"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2"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2"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2"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2"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2"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2"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2"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2"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2"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2"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2"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2"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2"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2"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2"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2"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2"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2"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2"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2"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2"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2"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2"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2"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2"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2"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2"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2"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2"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2"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2"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2"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2"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2"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2"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2"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2"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2"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2"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2"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2"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2"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2"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2"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2"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2"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2"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2"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2"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2"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2"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2"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2"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2"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2"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2"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2"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2"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2"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2"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2"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2"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2"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2"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2"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2"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2"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2"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2"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2"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2"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2"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2"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2"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2"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2"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2"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2"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2"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2"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2"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2"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2"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2"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2"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2"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2"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2"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2"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2"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2"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2"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2"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2"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2"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2"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2"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2"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2"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2"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2"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2"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2"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2"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2"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2"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2"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2"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2"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2"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2"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2"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2"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2"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2"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2"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2"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2"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2"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2"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2"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2"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2"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2"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2"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2"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2"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2"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2"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2"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2"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2"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2"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2"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2"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2"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2"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2"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2"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2"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2"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2"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2"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2"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2"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2"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2"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2"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2"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2"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2"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2"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2"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2"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2"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2"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2"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2"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2"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2"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2"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2"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2"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2"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2"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2"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2"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2"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2"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2"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2"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2"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2"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2"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2"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2"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2"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2"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2"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2"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2"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2"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2"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2"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2"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2"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2"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2"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2"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2"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2"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2"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2"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2"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2"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2"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2"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2"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2"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2"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2"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2"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2"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2"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2"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2"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2"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2"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2"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2"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2"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2"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2"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2"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2"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2"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2"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2"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2"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2"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2"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2"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2"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2"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2"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2"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2"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2"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2"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2"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2"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2"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2"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2"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2"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10">
    <mergeCell ref="A2:B2"/>
    <mergeCell ref="A6:B6"/>
    <mergeCell ref="A7:B7"/>
    <mergeCell ref="A8:B8"/>
    <mergeCell ref="A9:B9"/>
    <mergeCell ref="A10:B10"/>
    <mergeCell ref="A11:B11"/>
    <mergeCell ref="A12:B12"/>
    <mergeCell ref="A13:B13"/>
    <mergeCell ref="A14:B14"/>
  </mergeCells>
  <phoneticPr fontId="1" type="Hiragana"/>
  <printOptions horizontalCentered="1"/>
  <pageMargins left="0.70866141732283472" right="0.70866141732283472" top="0.74803149606299213" bottom="0.74803149606299213" header="0" footer="0"/>
  <pageSetup paperSize="9" scale="91"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Z1000"/>
  <sheetViews>
    <sheetView workbookViewId="0">
      <selection activeCell="J6" sqref="J6"/>
    </sheetView>
  </sheetViews>
  <sheetFormatPr defaultColWidth="14.4296875" defaultRowHeight="15" customHeight="1"/>
  <cols>
    <col min="1" max="1" width="4.70703125" customWidth="1"/>
    <col min="2" max="3" width="11.13671875" customWidth="1"/>
    <col min="4" max="5" width="9.56640625" customWidth="1"/>
    <col min="6" max="6" width="13.4296875" customWidth="1"/>
    <col min="7" max="12" width="4" customWidth="1"/>
    <col min="13" max="26" width="6.56640625" customWidth="1"/>
  </cols>
  <sheetData>
    <row r="1" spans="1:26" ht="12.75" customHeight="1">
      <c r="A1" s="276" t="s">
        <v>233</v>
      </c>
      <c r="B1" s="137"/>
      <c r="C1" s="137"/>
      <c r="D1" s="137"/>
      <c r="E1" s="137"/>
      <c r="F1" s="137"/>
      <c r="G1" s="137"/>
      <c r="H1" s="137"/>
      <c r="I1" s="137"/>
      <c r="J1" s="137"/>
      <c r="K1" s="137"/>
      <c r="L1" s="137"/>
      <c r="M1" s="276"/>
      <c r="N1" s="276"/>
      <c r="O1" s="276"/>
      <c r="P1" s="276"/>
      <c r="Q1" s="276"/>
      <c r="R1" s="276"/>
      <c r="S1" s="276"/>
      <c r="T1" s="276"/>
      <c r="U1" s="276"/>
      <c r="V1" s="276"/>
      <c r="W1" s="276"/>
      <c r="X1" s="276"/>
      <c r="Y1" s="276"/>
      <c r="Z1" s="276"/>
    </row>
    <row r="2" spans="1:26" ht="12.7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row>
    <row r="3" spans="1:26" ht="16.5" customHeight="1">
      <c r="A3" s="283" t="s">
        <v>234</v>
      </c>
      <c r="B3" s="137"/>
      <c r="C3" s="137"/>
      <c r="D3" s="137"/>
      <c r="E3" s="137"/>
      <c r="F3" s="137"/>
      <c r="G3" s="137"/>
      <c r="H3" s="137"/>
      <c r="I3" s="137"/>
      <c r="J3" s="137"/>
      <c r="K3" s="137"/>
      <c r="L3" s="137"/>
      <c r="M3" s="276"/>
      <c r="N3" s="276"/>
      <c r="O3" s="276"/>
      <c r="P3" s="276"/>
      <c r="Q3" s="276"/>
      <c r="R3" s="276"/>
      <c r="S3" s="276"/>
      <c r="T3" s="276"/>
      <c r="U3" s="276"/>
      <c r="V3" s="276"/>
      <c r="W3" s="276"/>
      <c r="X3" s="276"/>
      <c r="Y3" s="276"/>
      <c r="Z3" s="276"/>
    </row>
    <row r="4" spans="1:26" ht="16.5" customHeight="1">
      <c r="A4" s="299"/>
      <c r="B4" s="299"/>
      <c r="C4" s="299"/>
      <c r="D4" s="299"/>
      <c r="E4" s="299"/>
      <c r="F4" s="299"/>
      <c r="G4" s="299"/>
      <c r="H4" s="299"/>
      <c r="I4" s="299"/>
      <c r="J4" s="299"/>
      <c r="K4" s="299"/>
      <c r="L4" s="299"/>
      <c r="M4" s="276"/>
      <c r="N4" s="276"/>
      <c r="O4" s="276"/>
      <c r="P4" s="276"/>
      <c r="Q4" s="276"/>
      <c r="R4" s="276"/>
      <c r="S4" s="276"/>
      <c r="T4" s="276"/>
      <c r="U4" s="276"/>
      <c r="V4" s="276"/>
      <c r="W4" s="276"/>
      <c r="X4" s="276"/>
      <c r="Y4" s="276"/>
      <c r="Z4" s="276"/>
    </row>
    <row r="5" spans="1:26" ht="24" customHeight="1">
      <c r="A5" s="300"/>
      <c r="B5" s="300"/>
      <c r="C5" s="300"/>
      <c r="D5" s="300"/>
      <c r="E5" s="300"/>
      <c r="F5" s="301"/>
      <c r="G5" s="137"/>
      <c r="H5" s="301" t="s">
        <v>113</v>
      </c>
      <c r="I5" s="301"/>
      <c r="J5" s="301" t="s">
        <v>116</v>
      </c>
      <c r="K5" s="301"/>
      <c r="L5" s="301" t="s">
        <v>146</v>
      </c>
      <c r="M5" s="276"/>
      <c r="N5" s="276"/>
      <c r="O5" s="276"/>
      <c r="P5" s="276"/>
      <c r="Q5" s="276"/>
      <c r="R5" s="276"/>
      <c r="S5" s="276"/>
      <c r="T5" s="276"/>
      <c r="U5" s="276"/>
      <c r="V5" s="276"/>
      <c r="W5" s="276"/>
      <c r="X5" s="276"/>
      <c r="Y5" s="276"/>
      <c r="Z5" s="276"/>
    </row>
    <row r="6" spans="1:26" ht="16.5" customHeight="1">
      <c r="A6" s="301"/>
      <c r="B6" s="137"/>
      <c r="C6" s="300" t="s">
        <v>54</v>
      </c>
      <c r="D6" s="300"/>
      <c r="E6" s="300"/>
      <c r="F6" s="300"/>
      <c r="G6" s="300"/>
      <c r="H6" s="300"/>
      <c r="I6" s="300"/>
      <c r="J6" s="300"/>
      <c r="K6" s="300"/>
      <c r="L6" s="300"/>
      <c r="M6" s="276"/>
      <c r="N6" s="276"/>
      <c r="O6" s="276"/>
      <c r="P6" s="276"/>
      <c r="Q6" s="276"/>
      <c r="R6" s="276"/>
      <c r="S6" s="276"/>
      <c r="T6" s="276"/>
      <c r="U6" s="276"/>
      <c r="V6" s="276"/>
      <c r="W6" s="276"/>
      <c r="X6" s="276"/>
      <c r="Y6" s="276"/>
      <c r="Z6" s="276"/>
    </row>
    <row r="7" spans="1:26" ht="16.5" customHeight="1">
      <c r="A7" s="2"/>
      <c r="B7" s="2"/>
      <c r="C7" s="2"/>
      <c r="D7" s="2"/>
      <c r="E7" s="2"/>
      <c r="F7" s="2"/>
      <c r="G7" s="2"/>
      <c r="H7" s="2"/>
      <c r="I7" s="2"/>
      <c r="J7" s="2"/>
      <c r="K7" s="2"/>
      <c r="L7" s="2"/>
      <c r="M7" s="276"/>
      <c r="N7" s="276"/>
      <c r="O7" s="276"/>
      <c r="P7" s="276"/>
      <c r="Q7" s="276"/>
      <c r="R7" s="276"/>
      <c r="S7" s="276"/>
      <c r="T7" s="276"/>
      <c r="U7" s="276"/>
      <c r="V7" s="276"/>
      <c r="W7" s="276"/>
      <c r="X7" s="276"/>
      <c r="Y7" s="276"/>
      <c r="Z7" s="276"/>
    </row>
    <row r="8" spans="1:26" ht="21" customHeight="1">
      <c r="A8" s="302" t="s">
        <v>235</v>
      </c>
      <c r="B8" s="137"/>
      <c r="C8" s="137"/>
      <c r="D8" s="312" t="s">
        <v>241</v>
      </c>
      <c r="E8" s="271"/>
      <c r="F8" s="137"/>
      <c r="G8" s="137"/>
      <c r="H8" s="137"/>
      <c r="I8" s="137"/>
      <c r="J8" s="137"/>
      <c r="K8" s="137"/>
      <c r="L8" s="137"/>
      <c r="M8" s="317"/>
      <c r="N8" s="317"/>
      <c r="O8" s="317"/>
      <c r="P8" s="317"/>
      <c r="Q8" s="317"/>
      <c r="R8" s="317"/>
      <c r="S8" s="317"/>
      <c r="T8" s="317"/>
      <c r="U8" s="317"/>
      <c r="V8" s="317"/>
      <c r="W8" s="317"/>
      <c r="X8" s="317"/>
      <c r="Y8" s="317"/>
      <c r="Z8" s="317"/>
    </row>
    <row r="9" spans="1:26" ht="21" customHeight="1">
      <c r="A9" s="303"/>
      <c r="B9" s="303"/>
      <c r="C9" s="303"/>
      <c r="D9" s="313"/>
      <c r="E9" s="106"/>
      <c r="F9" s="106"/>
      <c r="G9" s="106"/>
      <c r="H9" s="106"/>
      <c r="I9" s="106"/>
      <c r="J9" s="106"/>
      <c r="K9" s="106"/>
      <c r="L9" s="106"/>
      <c r="M9" s="276"/>
      <c r="N9" s="276"/>
      <c r="O9" s="276"/>
      <c r="P9" s="276"/>
      <c r="Q9" s="276"/>
      <c r="R9" s="276"/>
      <c r="S9" s="276"/>
      <c r="T9" s="276"/>
      <c r="U9" s="276"/>
      <c r="V9" s="276"/>
      <c r="W9" s="276"/>
      <c r="X9" s="276"/>
      <c r="Y9" s="276"/>
      <c r="Z9" s="276"/>
    </row>
    <row r="10" spans="1:26" ht="21" customHeight="1">
      <c r="A10" s="303"/>
      <c r="B10" s="303"/>
      <c r="C10" s="303"/>
      <c r="D10" s="314" t="s">
        <v>134</v>
      </c>
      <c r="E10" s="265"/>
      <c r="F10" s="316"/>
      <c r="G10" s="316"/>
      <c r="H10" s="316"/>
      <c r="I10" s="316"/>
      <c r="J10" s="316"/>
      <c r="K10" s="316"/>
      <c r="L10" s="316"/>
      <c r="M10" s="276"/>
      <c r="N10" s="276"/>
      <c r="O10" s="276"/>
      <c r="P10" s="276"/>
      <c r="Q10" s="276"/>
      <c r="R10" s="276"/>
      <c r="S10" s="276"/>
      <c r="T10" s="276"/>
      <c r="U10" s="276"/>
      <c r="V10" s="276"/>
      <c r="W10" s="276"/>
      <c r="X10" s="276"/>
      <c r="Y10" s="276"/>
      <c r="Z10" s="276"/>
    </row>
    <row r="11" spans="1:26" ht="34.5" customHeight="1">
      <c r="A11" s="276"/>
      <c r="B11" s="276"/>
      <c r="C11" s="276"/>
      <c r="D11" s="313"/>
      <c r="E11" s="315"/>
      <c r="F11" s="106"/>
      <c r="G11" s="106"/>
      <c r="H11" s="106"/>
      <c r="I11" s="106"/>
      <c r="J11" s="106"/>
      <c r="K11" s="106"/>
      <c r="L11" s="106"/>
      <c r="M11" s="276"/>
      <c r="N11" s="276"/>
      <c r="O11" s="276"/>
      <c r="P11" s="276"/>
      <c r="Q11" s="276"/>
      <c r="R11" s="276"/>
      <c r="S11" s="276"/>
      <c r="T11" s="276"/>
      <c r="U11" s="276"/>
      <c r="V11" s="276"/>
      <c r="W11" s="276"/>
      <c r="X11" s="276"/>
      <c r="Y11" s="276"/>
      <c r="Z11" s="276"/>
    </row>
    <row r="12" spans="1:26" ht="27.75" customHeight="1">
      <c r="A12" s="304"/>
      <c r="B12" s="137"/>
      <c r="C12" s="137"/>
      <c r="D12" s="137"/>
      <c r="E12" s="137"/>
      <c r="F12" s="137"/>
      <c r="G12" s="137"/>
      <c r="H12" s="137"/>
      <c r="I12" s="137"/>
      <c r="J12" s="137"/>
      <c r="K12" s="137"/>
      <c r="L12" s="137"/>
      <c r="M12" s="276"/>
      <c r="N12" s="276"/>
      <c r="O12" s="276"/>
      <c r="P12" s="276"/>
      <c r="Q12" s="276"/>
      <c r="R12" s="276"/>
      <c r="S12" s="276"/>
      <c r="T12" s="276"/>
      <c r="U12" s="276"/>
      <c r="V12" s="276"/>
      <c r="W12" s="276"/>
      <c r="X12" s="276"/>
      <c r="Y12" s="276"/>
      <c r="Z12" s="276"/>
    </row>
    <row r="13" spans="1:26" ht="27.75" customHeight="1">
      <c r="A13" s="304"/>
      <c r="B13" s="304"/>
      <c r="C13" s="304"/>
      <c r="D13" s="304"/>
      <c r="E13" s="304"/>
      <c r="F13" s="304"/>
      <c r="G13" s="304"/>
      <c r="H13" s="304"/>
      <c r="I13" s="304"/>
      <c r="J13" s="304"/>
      <c r="K13" s="304"/>
      <c r="L13" s="304"/>
      <c r="M13" s="276"/>
      <c r="N13" s="276"/>
      <c r="O13" s="276"/>
      <c r="P13" s="276"/>
      <c r="Q13" s="276"/>
      <c r="R13" s="276"/>
      <c r="S13" s="276"/>
      <c r="T13" s="276"/>
      <c r="U13" s="276"/>
      <c r="V13" s="276"/>
      <c r="W13" s="276"/>
      <c r="X13" s="276"/>
      <c r="Y13" s="276"/>
      <c r="Z13" s="276"/>
    </row>
    <row r="14" spans="1:26" ht="54.75" customHeight="1">
      <c r="A14" s="305" t="s">
        <v>81</v>
      </c>
      <c r="B14" s="137"/>
      <c r="C14" s="137"/>
      <c r="D14" s="137"/>
      <c r="E14" s="137"/>
      <c r="F14" s="137"/>
      <c r="G14" s="137"/>
      <c r="H14" s="137"/>
      <c r="I14" s="137"/>
      <c r="J14" s="137"/>
      <c r="K14" s="137"/>
      <c r="L14" s="137"/>
      <c r="M14" s="298"/>
      <c r="N14" s="298"/>
      <c r="O14" s="298"/>
      <c r="P14" s="298"/>
      <c r="Q14" s="298"/>
      <c r="R14" s="298"/>
      <c r="S14" s="298"/>
      <c r="T14" s="298"/>
      <c r="U14" s="298"/>
      <c r="V14" s="298"/>
      <c r="W14" s="298"/>
      <c r="X14" s="298"/>
      <c r="Y14" s="298"/>
      <c r="Z14" s="298"/>
    </row>
    <row r="15" spans="1:26" ht="12.75" customHeight="1">
      <c r="A15" s="306" t="s">
        <v>236</v>
      </c>
      <c r="B15" s="137"/>
      <c r="C15" s="137"/>
      <c r="D15" s="137"/>
      <c r="E15" s="137"/>
      <c r="F15" s="137"/>
      <c r="G15" s="137"/>
      <c r="H15" s="137"/>
      <c r="I15" s="137"/>
      <c r="J15" s="137"/>
      <c r="K15" s="137"/>
      <c r="L15" s="137"/>
      <c r="M15" s="276"/>
      <c r="N15" s="276"/>
      <c r="O15" s="276"/>
      <c r="P15" s="276"/>
      <c r="Q15" s="276"/>
      <c r="R15" s="276"/>
      <c r="S15" s="276"/>
      <c r="T15" s="276"/>
      <c r="U15" s="276"/>
      <c r="V15" s="276"/>
      <c r="W15" s="276"/>
      <c r="X15" s="276"/>
      <c r="Y15" s="276"/>
      <c r="Z15" s="276"/>
    </row>
    <row r="16" spans="1:26" ht="12.7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row>
    <row r="17" spans="1:26" ht="9" customHeight="1">
      <c r="A17" s="307"/>
      <c r="B17" s="265"/>
      <c r="C17" s="265"/>
      <c r="D17" s="265"/>
      <c r="E17" s="265"/>
      <c r="F17" s="265"/>
      <c r="G17" s="265"/>
      <c r="H17" s="265"/>
      <c r="I17" s="265"/>
      <c r="J17" s="265"/>
      <c r="K17" s="265"/>
      <c r="L17" s="262"/>
      <c r="M17" s="276"/>
      <c r="N17" s="276"/>
      <c r="O17" s="276"/>
      <c r="P17" s="276"/>
      <c r="Q17" s="276"/>
      <c r="R17" s="276"/>
      <c r="S17" s="276"/>
      <c r="T17" s="276"/>
      <c r="U17" s="276"/>
      <c r="V17" s="276"/>
      <c r="W17" s="276"/>
      <c r="X17" s="276"/>
      <c r="Y17" s="276"/>
      <c r="Z17" s="276"/>
    </row>
    <row r="18" spans="1:26" ht="61.5" customHeight="1">
      <c r="A18" s="308" t="s">
        <v>14</v>
      </c>
      <c r="B18" s="137"/>
      <c r="C18" s="137"/>
      <c r="D18" s="137"/>
      <c r="E18" s="137"/>
      <c r="F18" s="137"/>
      <c r="G18" s="137"/>
      <c r="H18" s="137"/>
      <c r="I18" s="137"/>
      <c r="J18" s="137"/>
      <c r="K18" s="137"/>
      <c r="L18" s="65"/>
      <c r="M18" s="276"/>
      <c r="N18" s="276"/>
      <c r="O18" s="276"/>
      <c r="P18" s="276"/>
      <c r="Q18" s="276"/>
      <c r="R18" s="276"/>
      <c r="S18" s="276"/>
      <c r="T18" s="276"/>
      <c r="U18" s="276"/>
      <c r="V18" s="276"/>
      <c r="W18" s="276"/>
      <c r="X18" s="276"/>
      <c r="Y18" s="276"/>
      <c r="Z18" s="276"/>
    </row>
    <row r="19" spans="1:26" ht="23.25" customHeight="1">
      <c r="A19" s="309" t="s">
        <v>237</v>
      </c>
      <c r="B19" s="276" t="s">
        <v>239</v>
      </c>
      <c r="C19" s="137"/>
      <c r="D19" s="137"/>
      <c r="E19" s="137"/>
      <c r="F19" s="137"/>
      <c r="G19" s="137"/>
      <c r="H19" s="137"/>
      <c r="I19" s="137"/>
      <c r="J19" s="137"/>
      <c r="K19" s="137"/>
      <c r="L19" s="65"/>
      <c r="M19" s="276"/>
      <c r="N19" s="276"/>
      <c r="O19" s="276"/>
      <c r="P19" s="276"/>
      <c r="Q19" s="276"/>
      <c r="R19" s="276"/>
      <c r="S19" s="276"/>
      <c r="T19" s="276"/>
      <c r="U19" s="276"/>
      <c r="V19" s="276"/>
      <c r="W19" s="276"/>
      <c r="X19" s="276"/>
      <c r="Y19" s="276"/>
      <c r="Z19" s="276"/>
    </row>
    <row r="20" spans="1:26" ht="119.25" customHeight="1">
      <c r="A20" s="309" t="s">
        <v>36</v>
      </c>
      <c r="B20" s="280" t="s">
        <v>240</v>
      </c>
      <c r="C20" s="137"/>
      <c r="D20" s="137"/>
      <c r="E20" s="137"/>
      <c r="F20" s="137"/>
      <c r="G20" s="137"/>
      <c r="H20" s="137"/>
      <c r="I20" s="137"/>
      <c r="J20" s="137"/>
      <c r="K20" s="137"/>
      <c r="L20" s="65"/>
      <c r="M20" s="276"/>
      <c r="N20" s="276"/>
      <c r="O20" s="276"/>
      <c r="P20" s="276"/>
      <c r="Q20" s="276"/>
      <c r="R20" s="276"/>
      <c r="S20" s="276"/>
      <c r="T20" s="276"/>
      <c r="U20" s="276"/>
      <c r="V20" s="276"/>
      <c r="W20" s="276"/>
      <c r="X20" s="276"/>
      <c r="Y20" s="276"/>
      <c r="Z20" s="276"/>
    </row>
    <row r="21" spans="1:26" ht="51.75" customHeight="1">
      <c r="A21" s="309" t="s">
        <v>238</v>
      </c>
      <c r="B21" s="280" t="s">
        <v>35</v>
      </c>
      <c r="C21" s="137"/>
      <c r="D21" s="137"/>
      <c r="E21" s="137"/>
      <c r="F21" s="137"/>
      <c r="G21" s="137"/>
      <c r="H21" s="137"/>
      <c r="I21" s="137"/>
      <c r="J21" s="137"/>
      <c r="K21" s="137"/>
      <c r="L21" s="65"/>
      <c r="M21" s="276"/>
      <c r="N21" s="276"/>
      <c r="O21" s="276"/>
      <c r="P21" s="276"/>
      <c r="Q21" s="276"/>
      <c r="R21" s="276"/>
      <c r="S21" s="276"/>
      <c r="T21" s="276"/>
      <c r="U21" s="276"/>
      <c r="V21" s="276"/>
      <c r="W21" s="276"/>
      <c r="X21" s="276"/>
      <c r="Y21" s="276"/>
      <c r="Z21" s="276"/>
    </row>
    <row r="22" spans="1:26" ht="63" customHeight="1">
      <c r="A22" s="309" t="s">
        <v>5</v>
      </c>
      <c r="B22" s="280" t="s">
        <v>152</v>
      </c>
      <c r="C22" s="137"/>
      <c r="D22" s="137"/>
      <c r="E22" s="137"/>
      <c r="F22" s="137"/>
      <c r="G22" s="137"/>
      <c r="H22" s="137"/>
      <c r="I22" s="137"/>
      <c r="J22" s="137"/>
      <c r="K22" s="137"/>
      <c r="L22" s="65"/>
      <c r="M22" s="276"/>
      <c r="N22" s="276"/>
      <c r="O22" s="276"/>
      <c r="P22" s="276"/>
      <c r="Q22" s="276"/>
      <c r="R22" s="276"/>
      <c r="S22" s="276"/>
      <c r="T22" s="276"/>
      <c r="U22" s="276"/>
      <c r="V22" s="276"/>
      <c r="W22" s="276"/>
      <c r="X22" s="276"/>
      <c r="Y22" s="276"/>
      <c r="Z22" s="276"/>
    </row>
    <row r="23" spans="1:26" ht="34.5" customHeight="1">
      <c r="A23" s="309" t="s">
        <v>73</v>
      </c>
      <c r="B23" s="280" t="s">
        <v>151</v>
      </c>
      <c r="C23" s="137"/>
      <c r="D23" s="137"/>
      <c r="E23" s="137"/>
      <c r="F23" s="137"/>
      <c r="G23" s="137"/>
      <c r="H23" s="137"/>
      <c r="I23" s="137"/>
      <c r="J23" s="137"/>
      <c r="K23" s="137"/>
      <c r="L23" s="65"/>
      <c r="M23" s="276"/>
      <c r="N23" s="276"/>
      <c r="O23" s="276"/>
      <c r="P23" s="276"/>
      <c r="Q23" s="276"/>
      <c r="R23" s="276"/>
      <c r="S23" s="276"/>
      <c r="T23" s="276"/>
      <c r="U23" s="276"/>
      <c r="V23" s="276"/>
      <c r="W23" s="276"/>
      <c r="X23" s="276"/>
      <c r="Y23" s="276"/>
      <c r="Z23" s="276"/>
    </row>
    <row r="24" spans="1:26" ht="12.75" customHeight="1">
      <c r="A24" s="310"/>
      <c r="B24" s="311"/>
      <c r="C24" s="106"/>
      <c r="D24" s="106"/>
      <c r="E24" s="106"/>
      <c r="F24" s="106"/>
      <c r="G24" s="106"/>
      <c r="H24" s="106"/>
      <c r="I24" s="106"/>
      <c r="J24" s="106"/>
      <c r="K24" s="106"/>
      <c r="L24" s="263"/>
      <c r="M24" s="276"/>
      <c r="N24" s="276"/>
      <c r="O24" s="276"/>
      <c r="P24" s="276"/>
      <c r="Q24" s="276"/>
      <c r="R24" s="276"/>
      <c r="S24" s="276"/>
      <c r="T24" s="276"/>
      <c r="U24" s="276"/>
      <c r="V24" s="276"/>
      <c r="W24" s="276"/>
      <c r="X24" s="276"/>
      <c r="Y24" s="276"/>
      <c r="Z24" s="276"/>
    </row>
    <row r="25" spans="1:26" ht="12.75" customHeight="1">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row>
    <row r="26" spans="1:26" ht="12.75" customHeight="1">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row>
    <row r="27" spans="1:26" ht="12.75" customHeight="1">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row>
    <row r="28" spans="1:26" ht="12.75" customHeight="1">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row>
    <row r="29" spans="1:26" ht="12.75" customHeight="1">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ht="12.75" customHeight="1">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row>
    <row r="31" spans="1:26" ht="12.75" customHeight="1">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row>
    <row r="32" spans="1:26" ht="12.75" customHeight="1">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1:26" ht="12.75" customHeight="1">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34" spans="1:26" ht="12.75" customHeight="1">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row>
    <row r="35" spans="1:26" ht="12.75" customHeight="1">
      <c r="A35" s="276"/>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row>
    <row r="36" spans="1:26" ht="12.75" customHeight="1">
      <c r="A36" s="276"/>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1:26" ht="12.75" customHeight="1">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26" ht="12.75" customHeight="1">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row>
    <row r="39" spans="1:26" ht="12.75" customHeight="1">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ht="12.75" customHeight="1">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ht="12.75" customHeight="1">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ht="12.75" customHeight="1">
      <c r="A42" s="276"/>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1:26" ht="12.75" customHeight="1">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row>
    <row r="44" spans="1:26" ht="12.75" customHeight="1">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row>
    <row r="45" spans="1:26" ht="12.7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ht="12.7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ht="12.7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row>
    <row r="48" spans="1:26" ht="12.7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6" ht="12.75"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ht="12.75" customHeight="1">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row>
    <row r="51" spans="1:26" ht="12.75" customHeight="1">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row>
    <row r="52" spans="1:26" ht="12.75" customHeight="1">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row>
    <row r="53" spans="1:26" ht="12.75" customHeight="1">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ht="12.75" customHeight="1">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ht="12.75" customHeight="1">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26" ht="12.75" customHeight="1">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26" ht="12.75" customHeight="1">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26" ht="12.7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26" ht="12.7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60" spans="1:26" ht="12.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row>
    <row r="61" spans="1:26" ht="12.7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ht="12.7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row>
    <row r="63" spans="1:26" ht="12.75" customHeight="1">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row>
    <row r="64" spans="1:26" ht="12.75" customHeight="1">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row>
    <row r="65" spans="1:26" ht="12.75" customHeight="1">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row>
    <row r="66" spans="1:26" ht="12.75" customHeight="1">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26" ht="12.75" customHeight="1">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row>
    <row r="68" spans="1:26" ht="12.75" customHeight="1">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row>
    <row r="69" spans="1:26" ht="12.75" customHeight="1">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6" ht="12.75" customHeight="1">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row>
    <row r="71" spans="1:26" ht="12.75" customHeight="1">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row>
    <row r="72" spans="1:26" ht="12.75" customHeight="1">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row>
    <row r="73" spans="1:26" ht="12.75" customHeight="1">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row>
    <row r="74" spans="1:26" ht="12.75" customHeight="1">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row>
    <row r="75" spans="1:26" ht="12.75" customHeight="1">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row>
    <row r="76" spans="1:26" ht="12.75" customHeight="1">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row>
    <row r="77" spans="1:26" ht="12.75" customHeight="1">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6" ht="12.75" customHeight="1">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row>
    <row r="79" spans="1:26" ht="12.75" customHeight="1">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row>
    <row r="80" spans="1:26" ht="12.75" customHeight="1">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row>
    <row r="81" spans="1:26" ht="12.75" customHeight="1">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row>
    <row r="82" spans="1:26" ht="12.75" customHeight="1">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row>
    <row r="83" spans="1:26" ht="12.75" customHeight="1">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row>
    <row r="84" spans="1:26" ht="12.75" customHeight="1">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row>
    <row r="85" spans="1:26" ht="12.75" customHeight="1">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row>
    <row r="86" spans="1:26" ht="12.75" customHeight="1">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row>
    <row r="87" spans="1:26" ht="12.75" customHeight="1">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row>
    <row r="88" spans="1:26" ht="12.75" customHeight="1">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1:26" ht="12.75" customHeight="1">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1:26" ht="12.75" customHeight="1">
      <c r="A90" s="276"/>
      <c r="B90" s="276"/>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1:26" ht="12.75" customHeight="1">
      <c r="A91" s="276"/>
      <c r="B91" s="276"/>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row>
    <row r="92" spans="1:26" ht="12.75" customHeigh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row>
    <row r="93" spans="1:26" ht="12.75" customHeight="1">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26" ht="12.75" customHeight="1">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row>
    <row r="95" spans="1:26" ht="12.75" customHeight="1">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row>
    <row r="96" spans="1:26" ht="12.75" customHeight="1">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row>
    <row r="97" spans="1:26" ht="12.75" customHeight="1">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row>
    <row r="98" spans="1:26" ht="12.75" customHeight="1">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row>
    <row r="99" spans="1:26" ht="12.75" customHeight="1">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row>
    <row r="100" spans="1:26" ht="12.75" customHeight="1">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6" ht="12.75" customHeight="1">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6" ht="12.75" customHeight="1">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6" ht="12.75" customHeight="1">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row>
    <row r="104" spans="1:26" ht="12.75" customHeight="1">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row>
    <row r="105" spans="1:26" ht="12.75" customHeight="1">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6" ht="12.7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6" ht="12.75" customHeight="1">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6" ht="12.75" customHeight="1">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6" ht="12.75" customHeight="1">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6" ht="12.75" customHeight="1">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6" ht="12.75" customHeight="1">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6" ht="12.75" customHeight="1">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6" ht="12.75" customHeight="1">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6" ht="12.75" customHeight="1">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6" ht="12.75" customHeigh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row>
    <row r="116" spans="1:26" ht="12.75" customHeigh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row>
    <row r="117" spans="1:26" ht="12.75" customHeight="1">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row>
    <row r="118" spans="1:26" ht="12.75" customHeight="1">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row>
    <row r="119" spans="1:26" ht="12.75" customHeight="1">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row>
    <row r="120" spans="1:26" ht="12.75" customHeight="1">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row>
    <row r="121" spans="1:26" ht="12.75" customHeight="1">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row>
    <row r="122" spans="1:26" ht="12.75" customHeight="1">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row>
    <row r="123" spans="1:26" ht="12.75" customHeight="1">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row>
    <row r="124" spans="1:26" ht="12.75" customHeight="1">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row>
    <row r="125" spans="1:26" ht="12.75" customHeight="1">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row>
    <row r="126" spans="1:26" ht="12.75" customHeight="1">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row>
    <row r="127" spans="1:26" ht="12.75" customHeight="1">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row>
    <row r="128" spans="1:26" ht="12.75" customHeight="1">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row>
    <row r="129" spans="1:26" ht="12.75" customHeight="1">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row>
    <row r="130" spans="1:26" ht="12.75" customHeight="1">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row>
    <row r="131" spans="1:26" ht="12.75" customHeight="1">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row>
    <row r="132" spans="1:26" ht="12.75" customHeight="1">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row>
    <row r="133" spans="1:26" ht="12.75" customHeight="1">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ht="12.75"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row>
    <row r="135" spans="1:26" ht="12.75" customHeight="1">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row>
    <row r="136" spans="1:26" ht="12.75" customHeight="1">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row>
    <row r="137" spans="1:26" ht="12.75" customHeight="1">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row>
    <row r="138" spans="1:26" ht="12.75" customHeight="1">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row>
    <row r="139" spans="1:26" ht="12.75"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row>
    <row r="140" spans="1:26" ht="12.75" customHeight="1">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row>
    <row r="141" spans="1:26" ht="12.75" customHeight="1">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2" spans="1:26" ht="12.75" customHeight="1">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row>
    <row r="143" spans="1:26" ht="12.75" customHeight="1">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row>
    <row r="144" spans="1:26" ht="12.75" customHeight="1">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26" ht="12.75" customHeight="1">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26" ht="12.75" customHeight="1">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26" ht="12.75" customHeight="1">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26" ht="12.75" customHeight="1">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26" ht="12.7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row>
    <row r="150" spans="1:26" ht="12.7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row>
    <row r="151" spans="1:26" ht="12.7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row>
    <row r="152" spans="1:26" ht="12.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row>
    <row r="153" spans="1:26" ht="12.75" customHeight="1">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row>
    <row r="154" spans="1:26" ht="12.7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row>
    <row r="155" spans="1:26" ht="12.7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row>
    <row r="156" spans="1:26" ht="12.7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row>
    <row r="157" spans="1:26" ht="12.7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row>
    <row r="158" spans="1:26" ht="12.7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row>
    <row r="159" spans="1:26" ht="12.7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row>
    <row r="160" spans="1:26" ht="12.7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row>
    <row r="161" spans="1:26" ht="12.7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row>
    <row r="162" spans="1:26" ht="12.7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row>
    <row r="163" spans="1:26" ht="12.7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row>
    <row r="164" spans="1:26" ht="12.7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row>
    <row r="165" spans="1:26" ht="12.7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row>
    <row r="166" spans="1:26" ht="12.7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row>
    <row r="167" spans="1:26" ht="12.7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row>
    <row r="168" spans="1:26" ht="12.7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row>
    <row r="169" spans="1:26" ht="12.7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row>
    <row r="170" spans="1:26" ht="12.7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row>
    <row r="171" spans="1:26" ht="12.7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row>
    <row r="172" spans="1:26" ht="12.7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row>
    <row r="173" spans="1:26" ht="12.7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row>
    <row r="174" spans="1:26" ht="12.7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row>
    <row r="175" spans="1:26" ht="12.7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row>
    <row r="176" spans="1:26" ht="12.7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ht="12.7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ht="12.7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ht="12.7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ht="12.7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ht="12.7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ht="12.75"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ht="12.75" customHeight="1">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ht="12.7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ht="12.7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ht="12.7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ht="12.75"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ht="12.7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ht="12.7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ht="12.7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ht="12.7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ht="12.7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ht="12.7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ht="12.7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ht="12.7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ht="12.75" customHeight="1">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ht="12.75" customHeight="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ht="12.75" customHeigh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ht="12.75" customHeight="1">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ht="12.75" customHeight="1">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ht="12.75" customHeight="1">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ht="12.75" customHeight="1">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ht="12.75" customHeight="1">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ht="12.75" customHeight="1">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ht="12.75" customHeight="1">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ht="12.75" customHeigh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ht="12.7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ht="12.7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ht="12.7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ht="12.7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ht="12.75"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ht="12.75" customHeight="1">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ht="12.75" customHeight="1">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ht="12.75" customHeight="1">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ht="12.75" customHeight="1">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ht="12.75" customHeight="1">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ht="12.75" customHeight="1">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ht="12.75" customHeight="1">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ht="12.75" customHeight="1">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ht="12.7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ht="12.7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ht="12.7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ht="12.7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ht="12.7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ht="12.75" customHeight="1">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ht="12.75" customHeight="1">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ht="12.75" customHeight="1">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ht="12.75" customHeight="1">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ht="12.75" customHeight="1">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ht="12.75" customHeight="1">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ht="12.75" customHeight="1">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ht="12.75" customHeight="1">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ht="12.75" customHeight="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ht="12.75" customHeight="1">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ht="12.75" customHeight="1">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ht="12.75" customHeight="1">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ht="12.75" customHeight="1">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ht="12.75" customHeight="1">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ht="12.75" customHeight="1">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ht="12.75" customHeight="1">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ht="12.75" customHeight="1">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ht="12.75" customHeight="1">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ht="12.75" customHeight="1">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ht="12.75" customHeight="1">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ht="12.75" customHeight="1">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ht="12.75" customHeight="1">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ht="12.75" customHeight="1">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ht="12.75" customHeight="1">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ht="12.75" customHeight="1">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ht="12.75" customHeight="1">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ht="12.75" customHeight="1">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ht="12.75" customHeight="1">
      <c r="A252" s="276"/>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ht="12.75" customHeight="1">
      <c r="A253" s="276"/>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ht="12.75" customHeight="1">
      <c r="A254" s="276"/>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ht="12.75" customHeight="1">
      <c r="A255" s="276"/>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ht="12.75" customHeight="1">
      <c r="A256" s="276"/>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ht="12.75" customHeight="1">
      <c r="A257" s="276"/>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ht="12.75" customHeight="1">
      <c r="A258" s="276"/>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ht="12.75" customHeight="1">
      <c r="A259" s="276"/>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ht="12.75" customHeight="1">
      <c r="A260" s="276"/>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ht="12.75" customHeight="1">
      <c r="A261" s="276"/>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ht="12.75" customHeight="1">
      <c r="A262" s="276"/>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ht="12.75" customHeight="1">
      <c r="A263" s="276"/>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ht="12.75" customHeight="1">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ht="12.75" customHeight="1">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ht="12.75" customHeight="1">
      <c r="A266" s="276"/>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ht="12.75" customHeight="1">
      <c r="A267" s="276"/>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ht="12.75" customHeight="1">
      <c r="A268" s="276"/>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ht="12.75" customHeight="1">
      <c r="A269" s="276"/>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ht="12.75" customHeight="1">
      <c r="A270" s="276"/>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ht="12.75" customHeight="1">
      <c r="A271" s="276"/>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ht="12.75" customHeight="1">
      <c r="A272" s="276"/>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ht="12.75" customHeight="1">
      <c r="A273" s="276"/>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ht="12.75" customHeight="1">
      <c r="A274" s="276"/>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ht="12.75" customHeight="1">
      <c r="A275" s="276"/>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ht="12.75" customHeight="1">
      <c r="A276" s="276"/>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ht="12.75" customHeight="1">
      <c r="A277" s="276"/>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ht="12.75" customHeight="1">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ht="12.75" customHeight="1">
      <c r="A279" s="276"/>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ht="12.75" customHeight="1">
      <c r="A280" s="276"/>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ht="12.75" customHeight="1">
      <c r="A281" s="276"/>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ht="12.75" customHeight="1">
      <c r="A282" s="276"/>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ht="12.75" customHeight="1">
      <c r="A283" s="276"/>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ht="12.75" customHeight="1">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ht="12.75" customHeight="1">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ht="12.75" customHeight="1">
      <c r="A286" s="276"/>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ht="12.75" customHeight="1">
      <c r="A287" s="276"/>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ht="12.75" customHeight="1">
      <c r="A288" s="276"/>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ht="12.75" customHeight="1">
      <c r="A289" s="276"/>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ht="12.75" customHeight="1">
      <c r="A290" s="276"/>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ht="12.75" customHeight="1">
      <c r="A291" s="276"/>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ht="12.75" customHeight="1">
      <c r="A292" s="276"/>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ht="12.75" customHeight="1">
      <c r="A293" s="276"/>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ht="12.75" customHeight="1">
      <c r="A294" s="276"/>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ht="12.75" customHeight="1">
      <c r="A295" s="276"/>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ht="12.75" customHeight="1">
      <c r="A296" s="276"/>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ht="12.75" customHeight="1">
      <c r="A297" s="276"/>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ht="12.75" customHeight="1">
      <c r="A298" s="276"/>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ht="12.75" customHeight="1">
      <c r="A299" s="276"/>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ht="12.75" customHeight="1">
      <c r="A300" s="276"/>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ht="12.75"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ht="12.75" customHeight="1">
      <c r="A302" s="276"/>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ht="12.75" customHeight="1">
      <c r="A303" s="276"/>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ht="12.75" customHeight="1">
      <c r="A304" s="276"/>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ht="12.75" customHeight="1">
      <c r="A305" s="276"/>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ht="12.75" customHeight="1">
      <c r="A306" s="276"/>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ht="12.75" customHeight="1">
      <c r="A307" s="276"/>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ht="12.75" customHeight="1">
      <c r="A308" s="276"/>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ht="12.75" customHeight="1">
      <c r="A309" s="276"/>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ht="12.75" customHeight="1">
      <c r="A310" s="276"/>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ht="12.7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ht="12.7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ht="12.7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ht="12.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ht="12.75" customHeight="1">
      <c r="A315" s="276"/>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ht="12.7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ht="12.7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ht="12.7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ht="12.7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ht="12.7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ht="12.7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ht="12.7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ht="12.7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ht="12.7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ht="12.7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ht="12.7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ht="12.7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ht="12.7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ht="12.75"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ht="12.75" customHeight="1">
      <c r="A330" s="276"/>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ht="12.7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ht="12.7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ht="12.7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ht="12.7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ht="12.7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ht="12.7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ht="12.7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ht="12.7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ht="12.7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ht="12.7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ht="12.7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ht="12.7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ht="12.7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ht="12.75"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ht="12.75" customHeight="1">
      <c r="A345" s="276"/>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ht="12.7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ht="12.7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ht="12.7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ht="12.75"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ht="12.7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ht="12.7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ht="12.7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ht="12.7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ht="12.7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ht="12.7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ht="12.7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ht="12.7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ht="12.75" customHeight="1">
      <c r="A358" s="276"/>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ht="12.75" customHeight="1">
      <c r="A359" s="276"/>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ht="12.75" customHeight="1">
      <c r="A360" s="276"/>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ht="12.75" customHeight="1">
      <c r="A361" s="276"/>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ht="12.75" customHeight="1">
      <c r="A362" s="276"/>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ht="12.75" customHeight="1">
      <c r="A363" s="276"/>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ht="12.75" customHeight="1">
      <c r="A364" s="276"/>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ht="12.75" customHeight="1">
      <c r="A365" s="276"/>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ht="12.75" customHeight="1">
      <c r="A366" s="276"/>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ht="12.75" customHeight="1">
      <c r="A367" s="276"/>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ht="12.75" customHeight="1">
      <c r="A368" s="276"/>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ht="12.75" customHeight="1">
      <c r="A369" s="276"/>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ht="12.75" customHeight="1">
      <c r="A370" s="276"/>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ht="12.75" customHeight="1">
      <c r="A371" s="276"/>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ht="12.75" customHeight="1">
      <c r="A372" s="276"/>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ht="12.75" customHeight="1">
      <c r="A373" s="276"/>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ht="12.75" customHeight="1">
      <c r="A374" s="276"/>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ht="12.75" customHeight="1">
      <c r="A375" s="276"/>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ht="12.75" customHeight="1">
      <c r="A376" s="276"/>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ht="12.75" customHeight="1">
      <c r="A377" s="276"/>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ht="12.75" customHeight="1">
      <c r="A378" s="276"/>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ht="12.75" customHeight="1">
      <c r="A379" s="276"/>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ht="12.75" customHeight="1">
      <c r="A380" s="276"/>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ht="12.75" customHeight="1">
      <c r="A381" s="276"/>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ht="12.75" customHeight="1">
      <c r="A382" s="276"/>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ht="12.75" customHeight="1">
      <c r="A383" s="276"/>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ht="12.75" customHeight="1">
      <c r="A384" s="276"/>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ht="12.75" customHeight="1">
      <c r="A385" s="276"/>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ht="12.75" customHeight="1">
      <c r="A386" s="276"/>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ht="12.75" customHeight="1">
      <c r="A387" s="276"/>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ht="12.75" customHeight="1">
      <c r="A388" s="276"/>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ht="12.75" customHeight="1">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ht="12.75" customHeight="1">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ht="12.75" customHeight="1">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ht="12.75" customHeight="1">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ht="12.75" customHeight="1">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ht="12.75" customHeight="1">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ht="12.75" customHeight="1">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ht="12.75" customHeight="1">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ht="12.75" customHeight="1">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ht="12.75" customHeight="1">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ht="12.75" customHeight="1">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ht="12.75" customHeight="1">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ht="12.75" customHeight="1">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ht="12.75" customHeight="1">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ht="12.75" customHeight="1">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ht="12.75" customHeight="1">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ht="12.75" customHeight="1">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ht="12.75" customHeight="1">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ht="12.75" customHeight="1">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ht="12.75" customHeight="1">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ht="12.75" customHeight="1">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ht="12.75" customHeight="1">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ht="12.75" customHeight="1">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ht="12.75" customHeight="1">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ht="12.75" customHeight="1">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ht="12.75" customHeight="1">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ht="12.75" customHeight="1">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ht="12.75" customHeight="1">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ht="12.75" customHeight="1">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ht="12.75" customHeight="1">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ht="12.75" customHeight="1">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ht="12.75" customHeight="1">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ht="12.75" customHeight="1">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ht="12.75" customHeight="1">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ht="12.75" customHeight="1">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ht="12.75" customHeight="1">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ht="12.75" customHeight="1">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ht="12.75" customHeight="1">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ht="12.75" customHeight="1">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ht="12.75" customHeight="1">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ht="12.75" customHeight="1">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ht="12.75" customHeight="1">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ht="12.75" customHeight="1">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ht="12.75" customHeight="1">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ht="12.75" customHeight="1">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ht="12.75" customHeight="1">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ht="12.75" customHeight="1">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ht="12.75" customHeight="1">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ht="12.75" customHeight="1">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ht="12.75" customHeight="1">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ht="12.75" customHeight="1">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ht="12.75" customHeight="1">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ht="12.75" customHeight="1">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ht="12.75" customHeight="1">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ht="12.75" customHeight="1">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ht="12.75" customHeight="1">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ht="12.75" customHeight="1">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ht="12.75" customHeight="1">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ht="12.75" customHeight="1">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ht="12.75" customHeight="1">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ht="12.75" customHeight="1">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ht="12.75" customHeight="1">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ht="12.75" customHeight="1">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ht="12.75" customHeight="1">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ht="12.75" customHeight="1">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ht="12.75" customHeight="1">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ht="12.75" customHeight="1">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ht="12.75" customHeight="1">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ht="12.75" customHeight="1">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ht="12.75" customHeight="1">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ht="12.75" customHeight="1">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ht="12.75" customHeight="1">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ht="12.75" customHeight="1">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ht="12.75" customHeight="1">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ht="12.75" customHeight="1">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ht="12.75" customHeight="1">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ht="12.75" customHeight="1">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ht="12.75" customHeight="1">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ht="12.75" customHeight="1">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ht="12.75" customHeight="1">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ht="12.75" customHeight="1">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ht="12.75" customHeight="1">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ht="12.75" customHeight="1">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ht="12.75" customHeight="1">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ht="12.75" customHeight="1">
      <c r="A473" s="276"/>
      <c r="B473" s="276"/>
      <c r="C473" s="276"/>
      <c r="D473" s="276"/>
      <c r="E473" s="276"/>
      <c r="F473" s="276"/>
      <c r="G473" s="276"/>
      <c r="H473" s="276"/>
      <c r="I473" s="276"/>
      <c r="J473" s="276"/>
      <c r="K473" s="276"/>
      <c r="L473" s="276"/>
      <c r="M473" s="276"/>
      <c r="N473" s="276"/>
      <c r="O473" s="276"/>
      <c r="P473" s="276"/>
      <c r="Q473" s="276"/>
      <c r="R473" s="276"/>
      <c r="S473" s="276"/>
      <c r="T473" s="276"/>
      <c r="U473" s="276"/>
      <c r="V473" s="276"/>
      <c r="W473" s="276"/>
      <c r="X473" s="276"/>
      <c r="Y473" s="276"/>
      <c r="Z473" s="276"/>
    </row>
    <row r="474" spans="1:26" ht="12.75" customHeight="1">
      <c r="A474" s="276"/>
      <c r="B474" s="276"/>
      <c r="C474" s="276"/>
      <c r="D474" s="276"/>
      <c r="E474" s="276"/>
      <c r="F474" s="276"/>
      <c r="G474" s="276"/>
      <c r="H474" s="276"/>
      <c r="I474" s="276"/>
      <c r="J474" s="276"/>
      <c r="K474" s="276"/>
      <c r="L474" s="276"/>
      <c r="M474" s="276"/>
      <c r="N474" s="276"/>
      <c r="O474" s="276"/>
      <c r="P474" s="276"/>
      <c r="Q474" s="276"/>
      <c r="R474" s="276"/>
      <c r="S474" s="276"/>
      <c r="T474" s="276"/>
      <c r="U474" s="276"/>
      <c r="V474" s="276"/>
      <c r="W474" s="276"/>
      <c r="X474" s="276"/>
      <c r="Y474" s="276"/>
      <c r="Z474" s="276"/>
    </row>
    <row r="475" spans="1:26" ht="12.75" customHeight="1">
      <c r="A475" s="276"/>
      <c r="B475" s="276"/>
      <c r="C475" s="276"/>
      <c r="D475" s="276"/>
      <c r="E475" s="276"/>
      <c r="F475" s="276"/>
      <c r="G475" s="276"/>
      <c r="H475" s="276"/>
      <c r="I475" s="276"/>
      <c r="J475" s="276"/>
      <c r="K475" s="276"/>
      <c r="L475" s="276"/>
      <c r="M475" s="276"/>
      <c r="N475" s="276"/>
      <c r="O475" s="276"/>
      <c r="P475" s="276"/>
      <c r="Q475" s="276"/>
      <c r="R475" s="276"/>
      <c r="S475" s="276"/>
      <c r="T475" s="276"/>
      <c r="U475" s="276"/>
      <c r="V475" s="276"/>
      <c r="W475" s="276"/>
      <c r="X475" s="276"/>
      <c r="Y475" s="276"/>
      <c r="Z475" s="276"/>
    </row>
    <row r="476" spans="1:26" ht="12.75" customHeight="1">
      <c r="A476" s="276"/>
      <c r="B476" s="276"/>
      <c r="C476" s="276"/>
      <c r="D476" s="276"/>
      <c r="E476" s="276"/>
      <c r="F476" s="276"/>
      <c r="G476" s="276"/>
      <c r="H476" s="276"/>
      <c r="I476" s="276"/>
      <c r="J476" s="276"/>
      <c r="K476" s="276"/>
      <c r="L476" s="276"/>
      <c r="M476" s="276"/>
      <c r="N476" s="276"/>
      <c r="O476" s="276"/>
      <c r="P476" s="276"/>
      <c r="Q476" s="276"/>
      <c r="R476" s="276"/>
      <c r="S476" s="276"/>
      <c r="T476" s="276"/>
      <c r="U476" s="276"/>
      <c r="V476" s="276"/>
      <c r="W476" s="276"/>
      <c r="X476" s="276"/>
      <c r="Y476" s="276"/>
      <c r="Z476" s="276"/>
    </row>
    <row r="477" spans="1:26" ht="12.75" customHeight="1">
      <c r="A477" s="276"/>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6"/>
      <c r="X477" s="276"/>
      <c r="Y477" s="276"/>
      <c r="Z477" s="276"/>
    </row>
    <row r="478" spans="1:26" ht="12.75" customHeight="1">
      <c r="A478" s="276"/>
      <c r="B478" s="276"/>
      <c r="C478" s="276"/>
      <c r="D478" s="276"/>
      <c r="E478" s="276"/>
      <c r="F478" s="276"/>
      <c r="G478" s="276"/>
      <c r="H478" s="276"/>
      <c r="I478" s="276"/>
      <c r="J478" s="276"/>
      <c r="K478" s="276"/>
      <c r="L478" s="276"/>
      <c r="M478" s="276"/>
      <c r="N478" s="276"/>
      <c r="O478" s="276"/>
      <c r="P478" s="276"/>
      <c r="Q478" s="276"/>
      <c r="R478" s="276"/>
      <c r="S478" s="276"/>
      <c r="T478" s="276"/>
      <c r="U478" s="276"/>
      <c r="V478" s="276"/>
      <c r="W478" s="276"/>
      <c r="X478" s="276"/>
      <c r="Y478" s="276"/>
      <c r="Z478" s="276"/>
    </row>
    <row r="479" spans="1:26" ht="12.75" customHeight="1">
      <c r="A479" s="276"/>
      <c r="B479" s="276"/>
      <c r="C479" s="276"/>
      <c r="D479" s="276"/>
      <c r="E479" s="276"/>
      <c r="F479" s="276"/>
      <c r="G479" s="276"/>
      <c r="H479" s="276"/>
      <c r="I479" s="276"/>
      <c r="J479" s="276"/>
      <c r="K479" s="276"/>
      <c r="L479" s="276"/>
      <c r="M479" s="276"/>
      <c r="N479" s="276"/>
      <c r="O479" s="276"/>
      <c r="P479" s="276"/>
      <c r="Q479" s="276"/>
      <c r="R479" s="276"/>
      <c r="S479" s="276"/>
      <c r="T479" s="276"/>
      <c r="U479" s="276"/>
      <c r="V479" s="276"/>
      <c r="W479" s="276"/>
      <c r="X479" s="276"/>
      <c r="Y479" s="276"/>
      <c r="Z479" s="276"/>
    </row>
    <row r="480" spans="1:26" ht="12.75" customHeight="1">
      <c r="A480" s="276"/>
      <c r="B480" s="276"/>
      <c r="C480" s="276"/>
      <c r="D480" s="276"/>
      <c r="E480" s="276"/>
      <c r="F480" s="276"/>
      <c r="G480" s="276"/>
      <c r="H480" s="276"/>
      <c r="I480" s="276"/>
      <c r="J480" s="276"/>
      <c r="K480" s="276"/>
      <c r="L480" s="276"/>
      <c r="M480" s="276"/>
      <c r="N480" s="276"/>
      <c r="O480" s="276"/>
      <c r="P480" s="276"/>
      <c r="Q480" s="276"/>
      <c r="R480" s="276"/>
      <c r="S480" s="276"/>
      <c r="T480" s="276"/>
      <c r="U480" s="276"/>
      <c r="V480" s="276"/>
      <c r="W480" s="276"/>
      <c r="X480" s="276"/>
      <c r="Y480" s="276"/>
      <c r="Z480" s="276"/>
    </row>
    <row r="481" spans="1:26" ht="12.75" customHeight="1">
      <c r="A481" s="276"/>
      <c r="B481" s="276"/>
      <c r="C481" s="276"/>
      <c r="D481" s="276"/>
      <c r="E481" s="276"/>
      <c r="F481" s="276"/>
      <c r="G481" s="276"/>
      <c r="H481" s="276"/>
      <c r="I481" s="276"/>
      <c r="J481" s="276"/>
      <c r="K481" s="276"/>
      <c r="L481" s="276"/>
      <c r="M481" s="276"/>
      <c r="N481" s="276"/>
      <c r="O481" s="276"/>
      <c r="P481" s="276"/>
      <c r="Q481" s="276"/>
      <c r="R481" s="276"/>
      <c r="S481" s="276"/>
      <c r="T481" s="276"/>
      <c r="U481" s="276"/>
      <c r="V481" s="276"/>
      <c r="W481" s="276"/>
      <c r="X481" s="276"/>
      <c r="Y481" s="276"/>
      <c r="Z481" s="276"/>
    </row>
    <row r="482" spans="1:26" ht="12.75" customHeight="1">
      <c r="A482" s="276"/>
      <c r="B482" s="276"/>
      <c r="C482" s="276"/>
      <c r="D482" s="276"/>
      <c r="E482" s="276"/>
      <c r="F482" s="276"/>
      <c r="G482" s="276"/>
      <c r="H482" s="276"/>
      <c r="I482" s="276"/>
      <c r="J482" s="276"/>
      <c r="K482" s="276"/>
      <c r="L482" s="276"/>
      <c r="M482" s="276"/>
      <c r="N482" s="276"/>
      <c r="O482" s="276"/>
      <c r="P482" s="276"/>
      <c r="Q482" s="276"/>
      <c r="R482" s="276"/>
      <c r="S482" s="276"/>
      <c r="T482" s="276"/>
      <c r="U482" s="276"/>
      <c r="V482" s="276"/>
      <c r="W482" s="276"/>
      <c r="X482" s="276"/>
      <c r="Y482" s="276"/>
      <c r="Z482" s="276"/>
    </row>
    <row r="483" spans="1:26" ht="12.75" customHeight="1">
      <c r="A483" s="276"/>
      <c r="B483" s="276"/>
      <c r="C483" s="276"/>
      <c r="D483" s="276"/>
      <c r="E483" s="276"/>
      <c r="F483" s="276"/>
      <c r="G483" s="276"/>
      <c r="H483" s="276"/>
      <c r="I483" s="276"/>
      <c r="J483" s="276"/>
      <c r="K483" s="276"/>
      <c r="L483" s="276"/>
      <c r="M483" s="276"/>
      <c r="N483" s="276"/>
      <c r="O483" s="276"/>
      <c r="P483" s="276"/>
      <c r="Q483" s="276"/>
      <c r="R483" s="276"/>
      <c r="S483" s="276"/>
      <c r="T483" s="276"/>
      <c r="U483" s="276"/>
      <c r="V483" s="276"/>
      <c r="W483" s="276"/>
      <c r="X483" s="276"/>
      <c r="Y483" s="276"/>
      <c r="Z483" s="276"/>
    </row>
    <row r="484" spans="1:26" ht="12.75" customHeight="1">
      <c r="A484" s="276"/>
      <c r="B484" s="276"/>
      <c r="C484" s="276"/>
      <c r="D484" s="276"/>
      <c r="E484" s="276"/>
      <c r="F484" s="276"/>
      <c r="G484" s="276"/>
      <c r="H484" s="276"/>
      <c r="I484" s="276"/>
      <c r="J484" s="276"/>
      <c r="K484" s="276"/>
      <c r="L484" s="276"/>
      <c r="M484" s="276"/>
      <c r="N484" s="276"/>
      <c r="O484" s="276"/>
      <c r="P484" s="276"/>
      <c r="Q484" s="276"/>
      <c r="R484" s="276"/>
      <c r="S484" s="276"/>
      <c r="T484" s="276"/>
      <c r="U484" s="276"/>
      <c r="V484" s="276"/>
      <c r="W484" s="276"/>
      <c r="X484" s="276"/>
      <c r="Y484" s="276"/>
      <c r="Z484" s="276"/>
    </row>
    <row r="485" spans="1:26" ht="12.75" customHeight="1">
      <c r="A485" s="276"/>
      <c r="B485" s="276"/>
      <c r="C485" s="276"/>
      <c r="D485" s="276"/>
      <c r="E485" s="276"/>
      <c r="F485" s="276"/>
      <c r="G485" s="276"/>
      <c r="H485" s="276"/>
      <c r="I485" s="276"/>
      <c r="J485" s="276"/>
      <c r="K485" s="276"/>
      <c r="L485" s="276"/>
      <c r="M485" s="276"/>
      <c r="N485" s="276"/>
      <c r="O485" s="276"/>
      <c r="P485" s="276"/>
      <c r="Q485" s="276"/>
      <c r="R485" s="276"/>
      <c r="S485" s="276"/>
      <c r="T485" s="276"/>
      <c r="U485" s="276"/>
      <c r="V485" s="276"/>
      <c r="W485" s="276"/>
      <c r="X485" s="276"/>
      <c r="Y485" s="276"/>
      <c r="Z485" s="276"/>
    </row>
    <row r="486" spans="1:26" ht="12.75" customHeight="1">
      <c r="A486" s="276"/>
      <c r="B486" s="276"/>
      <c r="C486" s="276"/>
      <c r="D486" s="276"/>
      <c r="E486" s="276"/>
      <c r="F486" s="276"/>
      <c r="G486" s="276"/>
      <c r="H486" s="276"/>
      <c r="I486" s="276"/>
      <c r="J486" s="276"/>
      <c r="K486" s="276"/>
      <c r="L486" s="276"/>
      <c r="M486" s="276"/>
      <c r="N486" s="276"/>
      <c r="O486" s="276"/>
      <c r="P486" s="276"/>
      <c r="Q486" s="276"/>
      <c r="R486" s="276"/>
      <c r="S486" s="276"/>
      <c r="T486" s="276"/>
      <c r="U486" s="276"/>
      <c r="V486" s="276"/>
      <c r="W486" s="276"/>
      <c r="X486" s="276"/>
      <c r="Y486" s="276"/>
      <c r="Z486" s="276"/>
    </row>
    <row r="487" spans="1:26" ht="12.75" customHeight="1">
      <c r="A487" s="276"/>
      <c r="B487" s="276"/>
      <c r="C487" s="276"/>
      <c r="D487" s="276"/>
      <c r="E487" s="276"/>
      <c r="F487" s="276"/>
      <c r="G487" s="276"/>
      <c r="H487" s="276"/>
      <c r="I487" s="276"/>
      <c r="J487" s="276"/>
      <c r="K487" s="276"/>
      <c r="L487" s="276"/>
      <c r="M487" s="276"/>
      <c r="N487" s="276"/>
      <c r="O487" s="276"/>
      <c r="P487" s="276"/>
      <c r="Q487" s="276"/>
      <c r="R487" s="276"/>
      <c r="S487" s="276"/>
      <c r="T487" s="276"/>
      <c r="U487" s="276"/>
      <c r="V487" s="276"/>
      <c r="W487" s="276"/>
      <c r="X487" s="276"/>
      <c r="Y487" s="276"/>
      <c r="Z487" s="276"/>
    </row>
    <row r="488" spans="1:26" ht="12.75" customHeight="1">
      <c r="A488" s="276"/>
      <c r="B488" s="276"/>
      <c r="C488" s="276"/>
      <c r="D488" s="276"/>
      <c r="E488" s="276"/>
      <c r="F488" s="276"/>
      <c r="G488" s="276"/>
      <c r="H488" s="276"/>
      <c r="I488" s="276"/>
      <c r="J488" s="276"/>
      <c r="K488" s="276"/>
      <c r="L488" s="276"/>
      <c r="M488" s="276"/>
      <c r="N488" s="276"/>
      <c r="O488" s="276"/>
      <c r="P488" s="276"/>
      <c r="Q488" s="276"/>
      <c r="R488" s="276"/>
      <c r="S488" s="276"/>
      <c r="T488" s="276"/>
      <c r="U488" s="276"/>
      <c r="V488" s="276"/>
      <c r="W488" s="276"/>
      <c r="X488" s="276"/>
      <c r="Y488" s="276"/>
      <c r="Z488" s="276"/>
    </row>
    <row r="489" spans="1:26" ht="12.75" customHeight="1">
      <c r="A489" s="276"/>
      <c r="B489" s="276"/>
      <c r="C489" s="276"/>
      <c r="D489" s="276"/>
      <c r="E489" s="276"/>
      <c r="F489" s="276"/>
      <c r="G489" s="276"/>
      <c r="H489" s="276"/>
      <c r="I489" s="276"/>
      <c r="J489" s="276"/>
      <c r="K489" s="276"/>
      <c r="L489" s="276"/>
      <c r="M489" s="276"/>
      <c r="N489" s="276"/>
      <c r="O489" s="276"/>
      <c r="P489" s="276"/>
      <c r="Q489" s="276"/>
      <c r="R489" s="276"/>
      <c r="S489" s="276"/>
      <c r="T489" s="276"/>
      <c r="U489" s="276"/>
      <c r="V489" s="276"/>
      <c r="W489" s="276"/>
      <c r="X489" s="276"/>
      <c r="Y489" s="276"/>
      <c r="Z489" s="276"/>
    </row>
    <row r="490" spans="1:26" ht="12.75" customHeight="1">
      <c r="A490" s="276"/>
      <c r="B490" s="276"/>
      <c r="C490" s="276"/>
      <c r="D490" s="276"/>
      <c r="E490" s="276"/>
      <c r="F490" s="276"/>
      <c r="G490" s="276"/>
      <c r="H490" s="276"/>
      <c r="I490" s="276"/>
      <c r="J490" s="276"/>
      <c r="K490" s="276"/>
      <c r="L490" s="276"/>
      <c r="M490" s="276"/>
      <c r="N490" s="276"/>
      <c r="O490" s="276"/>
      <c r="P490" s="276"/>
      <c r="Q490" s="276"/>
      <c r="R490" s="276"/>
      <c r="S490" s="276"/>
      <c r="T490" s="276"/>
      <c r="U490" s="276"/>
      <c r="V490" s="276"/>
      <c r="W490" s="276"/>
      <c r="X490" s="276"/>
      <c r="Y490" s="276"/>
      <c r="Z490" s="276"/>
    </row>
    <row r="491" spans="1:26" ht="12.75" customHeight="1">
      <c r="A491" s="276"/>
      <c r="B491" s="276"/>
      <c r="C491" s="276"/>
      <c r="D491" s="276"/>
      <c r="E491" s="276"/>
      <c r="F491" s="276"/>
      <c r="G491" s="276"/>
      <c r="H491" s="276"/>
      <c r="I491" s="276"/>
      <c r="J491" s="276"/>
      <c r="K491" s="276"/>
      <c r="L491" s="276"/>
      <c r="M491" s="276"/>
      <c r="N491" s="276"/>
      <c r="O491" s="276"/>
      <c r="P491" s="276"/>
      <c r="Q491" s="276"/>
      <c r="R491" s="276"/>
      <c r="S491" s="276"/>
      <c r="T491" s="276"/>
      <c r="U491" s="276"/>
      <c r="V491" s="276"/>
      <c r="W491" s="276"/>
      <c r="X491" s="276"/>
      <c r="Y491" s="276"/>
      <c r="Z491" s="276"/>
    </row>
    <row r="492" spans="1:26" ht="12.75" customHeight="1">
      <c r="A492" s="276"/>
      <c r="B492" s="276"/>
      <c r="C492" s="276"/>
      <c r="D492" s="276"/>
      <c r="E492" s="276"/>
      <c r="F492" s="276"/>
      <c r="G492" s="276"/>
      <c r="H492" s="276"/>
      <c r="I492" s="276"/>
      <c r="J492" s="276"/>
      <c r="K492" s="276"/>
      <c r="L492" s="276"/>
      <c r="M492" s="276"/>
      <c r="N492" s="276"/>
      <c r="O492" s="276"/>
      <c r="P492" s="276"/>
      <c r="Q492" s="276"/>
      <c r="R492" s="276"/>
      <c r="S492" s="276"/>
      <c r="T492" s="276"/>
      <c r="U492" s="276"/>
      <c r="V492" s="276"/>
      <c r="W492" s="276"/>
      <c r="X492" s="276"/>
      <c r="Y492" s="276"/>
      <c r="Z492" s="276"/>
    </row>
    <row r="493" spans="1:26" ht="12.75" customHeight="1">
      <c r="A493" s="276"/>
      <c r="B493" s="276"/>
      <c r="C493" s="276"/>
      <c r="D493" s="276"/>
      <c r="E493" s="276"/>
      <c r="F493" s="276"/>
      <c r="G493" s="276"/>
      <c r="H493" s="276"/>
      <c r="I493" s="276"/>
      <c r="J493" s="276"/>
      <c r="K493" s="276"/>
      <c r="L493" s="276"/>
      <c r="M493" s="276"/>
      <c r="N493" s="276"/>
      <c r="O493" s="276"/>
      <c r="P493" s="276"/>
      <c r="Q493" s="276"/>
      <c r="R493" s="276"/>
      <c r="S493" s="276"/>
      <c r="T493" s="276"/>
      <c r="U493" s="276"/>
      <c r="V493" s="276"/>
      <c r="W493" s="276"/>
      <c r="X493" s="276"/>
      <c r="Y493" s="276"/>
      <c r="Z493" s="276"/>
    </row>
    <row r="494" spans="1:26" ht="12.75" customHeight="1">
      <c r="A494" s="276"/>
      <c r="B494" s="276"/>
      <c r="C494" s="276"/>
      <c r="D494" s="276"/>
      <c r="E494" s="276"/>
      <c r="F494" s="276"/>
      <c r="G494" s="276"/>
      <c r="H494" s="276"/>
      <c r="I494" s="276"/>
      <c r="J494" s="276"/>
      <c r="K494" s="276"/>
      <c r="L494" s="276"/>
      <c r="M494" s="276"/>
      <c r="N494" s="276"/>
      <c r="O494" s="276"/>
      <c r="P494" s="276"/>
      <c r="Q494" s="276"/>
      <c r="R494" s="276"/>
      <c r="S494" s="276"/>
      <c r="T494" s="276"/>
      <c r="U494" s="276"/>
      <c r="V494" s="276"/>
      <c r="W494" s="276"/>
      <c r="X494" s="276"/>
      <c r="Y494" s="276"/>
      <c r="Z494" s="276"/>
    </row>
    <row r="495" spans="1:26" ht="12.75" customHeight="1">
      <c r="A495" s="276"/>
      <c r="B495" s="276"/>
      <c r="C495" s="276"/>
      <c r="D495" s="276"/>
      <c r="E495" s="276"/>
      <c r="F495" s="276"/>
      <c r="G495" s="276"/>
      <c r="H495" s="276"/>
      <c r="I495" s="276"/>
      <c r="J495" s="276"/>
      <c r="K495" s="276"/>
      <c r="L495" s="276"/>
      <c r="M495" s="276"/>
      <c r="N495" s="276"/>
      <c r="O495" s="276"/>
      <c r="P495" s="276"/>
      <c r="Q495" s="276"/>
      <c r="R495" s="276"/>
      <c r="S495" s="276"/>
      <c r="T495" s="276"/>
      <c r="U495" s="276"/>
      <c r="V495" s="276"/>
      <c r="W495" s="276"/>
      <c r="X495" s="276"/>
      <c r="Y495" s="276"/>
      <c r="Z495" s="276"/>
    </row>
    <row r="496" spans="1:26" ht="12.75" customHeight="1">
      <c r="A496" s="276"/>
      <c r="B496" s="276"/>
      <c r="C496" s="276"/>
      <c r="D496" s="276"/>
      <c r="E496" s="276"/>
      <c r="F496" s="276"/>
      <c r="G496" s="276"/>
      <c r="H496" s="276"/>
      <c r="I496" s="276"/>
      <c r="J496" s="276"/>
      <c r="K496" s="276"/>
      <c r="L496" s="276"/>
      <c r="M496" s="276"/>
      <c r="N496" s="276"/>
      <c r="O496" s="276"/>
      <c r="P496" s="276"/>
      <c r="Q496" s="276"/>
      <c r="R496" s="276"/>
      <c r="S496" s="276"/>
      <c r="T496" s="276"/>
      <c r="U496" s="276"/>
      <c r="V496" s="276"/>
      <c r="W496" s="276"/>
      <c r="X496" s="276"/>
      <c r="Y496" s="276"/>
      <c r="Z496" s="276"/>
    </row>
    <row r="497" spans="1:26" ht="12.75" customHeight="1">
      <c r="A497" s="276"/>
      <c r="B497" s="276"/>
      <c r="C497" s="276"/>
      <c r="D497" s="276"/>
      <c r="E497" s="276"/>
      <c r="F497" s="276"/>
      <c r="G497" s="276"/>
      <c r="H497" s="276"/>
      <c r="I497" s="276"/>
      <c r="J497" s="276"/>
      <c r="K497" s="276"/>
      <c r="L497" s="276"/>
      <c r="M497" s="276"/>
      <c r="N497" s="276"/>
      <c r="O497" s="276"/>
      <c r="P497" s="276"/>
      <c r="Q497" s="276"/>
      <c r="R497" s="276"/>
      <c r="S497" s="276"/>
      <c r="T497" s="276"/>
      <c r="U497" s="276"/>
      <c r="V497" s="276"/>
      <c r="W497" s="276"/>
      <c r="X497" s="276"/>
      <c r="Y497" s="276"/>
      <c r="Z497" s="276"/>
    </row>
    <row r="498" spans="1:26" ht="12.75" customHeight="1">
      <c r="A498" s="276"/>
      <c r="B498" s="276"/>
      <c r="C498" s="276"/>
      <c r="D498" s="276"/>
      <c r="E498" s="276"/>
      <c r="F498" s="276"/>
      <c r="G498" s="276"/>
      <c r="H498" s="276"/>
      <c r="I498" s="276"/>
      <c r="J498" s="276"/>
      <c r="K498" s="276"/>
      <c r="L498" s="276"/>
      <c r="M498" s="276"/>
      <c r="N498" s="276"/>
      <c r="O498" s="276"/>
      <c r="P498" s="276"/>
      <c r="Q498" s="276"/>
      <c r="R498" s="276"/>
      <c r="S498" s="276"/>
      <c r="T498" s="276"/>
      <c r="U498" s="276"/>
      <c r="V498" s="276"/>
      <c r="W498" s="276"/>
      <c r="X498" s="276"/>
      <c r="Y498" s="276"/>
      <c r="Z498" s="276"/>
    </row>
    <row r="499" spans="1:26" ht="12.75" customHeight="1">
      <c r="A499" s="276"/>
      <c r="B499" s="276"/>
      <c r="C499" s="276"/>
      <c r="D499" s="276"/>
      <c r="E499" s="276"/>
      <c r="F499" s="276"/>
      <c r="G499" s="276"/>
      <c r="H499" s="276"/>
      <c r="I499" s="276"/>
      <c r="J499" s="276"/>
      <c r="K499" s="276"/>
      <c r="L499" s="276"/>
      <c r="M499" s="276"/>
      <c r="N499" s="276"/>
      <c r="O499" s="276"/>
      <c r="P499" s="276"/>
      <c r="Q499" s="276"/>
      <c r="R499" s="276"/>
      <c r="S499" s="276"/>
      <c r="T499" s="276"/>
      <c r="U499" s="276"/>
      <c r="V499" s="276"/>
      <c r="W499" s="276"/>
      <c r="X499" s="276"/>
      <c r="Y499" s="276"/>
      <c r="Z499" s="276"/>
    </row>
    <row r="500" spans="1:26" ht="12.75" customHeight="1">
      <c r="A500" s="276"/>
      <c r="B500" s="276"/>
      <c r="C500" s="276"/>
      <c r="D500" s="276"/>
      <c r="E500" s="276"/>
      <c r="F500" s="276"/>
      <c r="G500" s="276"/>
      <c r="H500" s="276"/>
      <c r="I500" s="276"/>
      <c r="J500" s="276"/>
      <c r="K500" s="276"/>
      <c r="L500" s="276"/>
      <c r="M500" s="276"/>
      <c r="N500" s="276"/>
      <c r="O500" s="276"/>
      <c r="P500" s="276"/>
      <c r="Q500" s="276"/>
      <c r="R500" s="276"/>
      <c r="S500" s="276"/>
      <c r="T500" s="276"/>
      <c r="U500" s="276"/>
      <c r="V500" s="276"/>
      <c r="W500" s="276"/>
      <c r="X500" s="276"/>
      <c r="Y500" s="276"/>
      <c r="Z500" s="276"/>
    </row>
    <row r="501" spans="1:26" ht="12.75" customHeight="1">
      <c r="A501" s="276"/>
      <c r="B501" s="276"/>
      <c r="C501" s="276"/>
      <c r="D501" s="276"/>
      <c r="E501" s="276"/>
      <c r="F501" s="276"/>
      <c r="G501" s="276"/>
      <c r="H501" s="276"/>
      <c r="I501" s="276"/>
      <c r="J501" s="276"/>
      <c r="K501" s="276"/>
      <c r="L501" s="276"/>
      <c r="M501" s="276"/>
      <c r="N501" s="276"/>
      <c r="O501" s="276"/>
      <c r="P501" s="276"/>
      <c r="Q501" s="276"/>
      <c r="R501" s="276"/>
      <c r="S501" s="276"/>
      <c r="T501" s="276"/>
      <c r="U501" s="276"/>
      <c r="V501" s="276"/>
      <c r="W501" s="276"/>
      <c r="X501" s="276"/>
      <c r="Y501" s="276"/>
      <c r="Z501" s="276"/>
    </row>
    <row r="502" spans="1:26" ht="12.75" customHeight="1">
      <c r="A502" s="276"/>
      <c r="B502" s="276"/>
      <c r="C502" s="276"/>
      <c r="D502" s="276"/>
      <c r="E502" s="276"/>
      <c r="F502" s="276"/>
      <c r="G502" s="276"/>
      <c r="H502" s="276"/>
      <c r="I502" s="276"/>
      <c r="J502" s="276"/>
      <c r="K502" s="276"/>
      <c r="L502" s="276"/>
      <c r="M502" s="276"/>
      <c r="N502" s="276"/>
      <c r="O502" s="276"/>
      <c r="P502" s="276"/>
      <c r="Q502" s="276"/>
      <c r="R502" s="276"/>
      <c r="S502" s="276"/>
      <c r="T502" s="276"/>
      <c r="U502" s="276"/>
      <c r="V502" s="276"/>
      <c r="W502" s="276"/>
      <c r="X502" s="276"/>
      <c r="Y502" s="276"/>
      <c r="Z502" s="276"/>
    </row>
    <row r="503" spans="1:26" ht="12.75" customHeight="1">
      <c r="A503" s="276"/>
      <c r="B503" s="276"/>
      <c r="C503" s="276"/>
      <c r="D503" s="276"/>
      <c r="E503" s="276"/>
      <c r="F503" s="276"/>
      <c r="G503" s="276"/>
      <c r="H503" s="276"/>
      <c r="I503" s="276"/>
      <c r="J503" s="276"/>
      <c r="K503" s="276"/>
      <c r="L503" s="276"/>
      <c r="M503" s="276"/>
      <c r="N503" s="276"/>
      <c r="O503" s="276"/>
      <c r="P503" s="276"/>
      <c r="Q503" s="276"/>
      <c r="R503" s="276"/>
      <c r="S503" s="276"/>
      <c r="T503" s="276"/>
      <c r="U503" s="276"/>
      <c r="V503" s="276"/>
      <c r="W503" s="276"/>
      <c r="X503" s="276"/>
      <c r="Y503" s="276"/>
      <c r="Z503" s="276"/>
    </row>
    <row r="504" spans="1:26" ht="12.75" customHeight="1">
      <c r="A504" s="276"/>
      <c r="B504" s="276"/>
      <c r="C504" s="276"/>
      <c r="D504" s="276"/>
      <c r="E504" s="276"/>
      <c r="F504" s="276"/>
      <c r="G504" s="276"/>
      <c r="H504" s="276"/>
      <c r="I504" s="276"/>
      <c r="J504" s="276"/>
      <c r="K504" s="276"/>
      <c r="L504" s="276"/>
      <c r="M504" s="276"/>
      <c r="N504" s="276"/>
      <c r="O504" s="276"/>
      <c r="P504" s="276"/>
      <c r="Q504" s="276"/>
      <c r="R504" s="276"/>
      <c r="S504" s="276"/>
      <c r="T504" s="276"/>
      <c r="U504" s="276"/>
      <c r="V504" s="276"/>
      <c r="W504" s="276"/>
      <c r="X504" s="276"/>
      <c r="Y504" s="276"/>
      <c r="Z504" s="276"/>
    </row>
    <row r="505" spans="1:26" ht="12.75" customHeight="1">
      <c r="A505" s="276"/>
      <c r="B505" s="276"/>
      <c r="C505" s="276"/>
      <c r="D505" s="276"/>
      <c r="E505" s="276"/>
      <c r="F505" s="276"/>
      <c r="G505" s="276"/>
      <c r="H505" s="276"/>
      <c r="I505" s="276"/>
      <c r="J505" s="276"/>
      <c r="K505" s="276"/>
      <c r="L505" s="276"/>
      <c r="M505" s="276"/>
      <c r="N505" s="276"/>
      <c r="O505" s="276"/>
      <c r="P505" s="276"/>
      <c r="Q505" s="276"/>
      <c r="R505" s="276"/>
      <c r="S505" s="276"/>
      <c r="T505" s="276"/>
      <c r="U505" s="276"/>
      <c r="V505" s="276"/>
      <c r="W505" s="276"/>
      <c r="X505" s="276"/>
      <c r="Y505" s="276"/>
      <c r="Z505" s="276"/>
    </row>
    <row r="506" spans="1:26" ht="12.75" customHeight="1">
      <c r="A506" s="276"/>
      <c r="B506" s="276"/>
      <c r="C506" s="276"/>
      <c r="D506" s="276"/>
      <c r="E506" s="276"/>
      <c r="F506" s="276"/>
      <c r="G506" s="276"/>
      <c r="H506" s="276"/>
      <c r="I506" s="276"/>
      <c r="J506" s="276"/>
      <c r="K506" s="276"/>
      <c r="L506" s="276"/>
      <c r="M506" s="276"/>
      <c r="N506" s="276"/>
      <c r="O506" s="276"/>
      <c r="P506" s="276"/>
      <c r="Q506" s="276"/>
      <c r="R506" s="276"/>
      <c r="S506" s="276"/>
      <c r="T506" s="276"/>
      <c r="U506" s="276"/>
      <c r="V506" s="276"/>
      <c r="W506" s="276"/>
      <c r="X506" s="276"/>
      <c r="Y506" s="276"/>
      <c r="Z506" s="276"/>
    </row>
    <row r="507" spans="1:26" ht="12.75" customHeight="1">
      <c r="A507" s="276"/>
      <c r="B507" s="276"/>
      <c r="C507" s="276"/>
      <c r="D507" s="276"/>
      <c r="E507" s="276"/>
      <c r="F507" s="276"/>
      <c r="G507" s="276"/>
      <c r="H507" s="276"/>
      <c r="I507" s="276"/>
      <c r="J507" s="276"/>
      <c r="K507" s="276"/>
      <c r="L507" s="276"/>
      <c r="M507" s="276"/>
      <c r="N507" s="276"/>
      <c r="O507" s="276"/>
      <c r="P507" s="276"/>
      <c r="Q507" s="276"/>
      <c r="R507" s="276"/>
      <c r="S507" s="276"/>
      <c r="T507" s="276"/>
      <c r="U507" s="276"/>
      <c r="V507" s="276"/>
      <c r="W507" s="276"/>
      <c r="X507" s="276"/>
      <c r="Y507" s="276"/>
      <c r="Z507" s="276"/>
    </row>
    <row r="508" spans="1:26" ht="12.75" customHeight="1">
      <c r="A508" s="276"/>
      <c r="B508" s="276"/>
      <c r="C508" s="276"/>
      <c r="D508" s="276"/>
      <c r="E508" s="276"/>
      <c r="F508" s="276"/>
      <c r="G508" s="276"/>
      <c r="H508" s="276"/>
      <c r="I508" s="276"/>
      <c r="J508" s="276"/>
      <c r="K508" s="276"/>
      <c r="L508" s="276"/>
      <c r="M508" s="276"/>
      <c r="N508" s="276"/>
      <c r="O508" s="276"/>
      <c r="P508" s="276"/>
      <c r="Q508" s="276"/>
      <c r="R508" s="276"/>
      <c r="S508" s="276"/>
      <c r="T508" s="276"/>
      <c r="U508" s="276"/>
      <c r="V508" s="276"/>
      <c r="W508" s="276"/>
      <c r="X508" s="276"/>
      <c r="Y508" s="276"/>
      <c r="Z508" s="276"/>
    </row>
    <row r="509" spans="1:26" ht="12.75" customHeight="1">
      <c r="A509" s="276"/>
      <c r="B509" s="276"/>
      <c r="C509" s="276"/>
      <c r="D509" s="276"/>
      <c r="E509" s="276"/>
      <c r="F509" s="276"/>
      <c r="G509" s="276"/>
      <c r="H509" s="276"/>
      <c r="I509" s="276"/>
      <c r="J509" s="276"/>
      <c r="K509" s="276"/>
      <c r="L509" s="276"/>
      <c r="M509" s="276"/>
      <c r="N509" s="276"/>
      <c r="O509" s="276"/>
      <c r="P509" s="276"/>
      <c r="Q509" s="276"/>
      <c r="R509" s="276"/>
      <c r="S509" s="276"/>
      <c r="T509" s="276"/>
      <c r="U509" s="276"/>
      <c r="V509" s="276"/>
      <c r="W509" s="276"/>
      <c r="X509" s="276"/>
      <c r="Y509" s="276"/>
      <c r="Z509" s="276"/>
    </row>
    <row r="510" spans="1:26" ht="12.75" customHeight="1">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row>
    <row r="511" spans="1:26" ht="12.75" customHeight="1">
      <c r="A511" s="276"/>
      <c r="B511" s="276"/>
      <c r="C511" s="276"/>
      <c r="D511" s="276"/>
      <c r="E511" s="276"/>
      <c r="F511" s="276"/>
      <c r="G511" s="276"/>
      <c r="H511" s="276"/>
      <c r="I511" s="276"/>
      <c r="J511" s="276"/>
      <c r="K511" s="276"/>
      <c r="L511" s="276"/>
      <c r="M511" s="276"/>
      <c r="N511" s="276"/>
      <c r="O511" s="276"/>
      <c r="P511" s="276"/>
      <c r="Q511" s="276"/>
      <c r="R511" s="276"/>
      <c r="S511" s="276"/>
      <c r="T511" s="276"/>
      <c r="U511" s="276"/>
      <c r="V511" s="276"/>
      <c r="W511" s="276"/>
      <c r="X511" s="276"/>
      <c r="Y511" s="276"/>
      <c r="Z511" s="276"/>
    </row>
    <row r="512" spans="1:26" ht="12.75" customHeight="1">
      <c r="A512" s="276"/>
      <c r="B512" s="276"/>
      <c r="C512" s="276"/>
      <c r="D512" s="276"/>
      <c r="E512" s="276"/>
      <c r="F512" s="276"/>
      <c r="G512" s="276"/>
      <c r="H512" s="276"/>
      <c r="I512" s="276"/>
      <c r="J512" s="276"/>
      <c r="K512" s="276"/>
      <c r="L512" s="276"/>
      <c r="M512" s="276"/>
      <c r="N512" s="276"/>
      <c r="O512" s="276"/>
      <c r="P512" s="276"/>
      <c r="Q512" s="276"/>
      <c r="R512" s="276"/>
      <c r="S512" s="276"/>
      <c r="T512" s="276"/>
      <c r="U512" s="276"/>
      <c r="V512" s="276"/>
      <c r="W512" s="276"/>
      <c r="X512" s="276"/>
      <c r="Y512" s="276"/>
      <c r="Z512" s="276"/>
    </row>
    <row r="513" spans="1:26" ht="12.75" customHeight="1">
      <c r="A513" s="276"/>
      <c r="B513" s="276"/>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row>
    <row r="514" spans="1:26" ht="12.75" customHeight="1">
      <c r="A514" s="276"/>
      <c r="B514" s="276"/>
      <c r="C514" s="276"/>
      <c r="D514" s="276"/>
      <c r="E514" s="276"/>
      <c r="F514" s="276"/>
      <c r="G514" s="276"/>
      <c r="H514" s="276"/>
      <c r="I514" s="276"/>
      <c r="J514" s="276"/>
      <c r="K514" s="276"/>
      <c r="L514" s="276"/>
      <c r="M514" s="276"/>
      <c r="N514" s="276"/>
      <c r="O514" s="276"/>
      <c r="P514" s="276"/>
      <c r="Q514" s="276"/>
      <c r="R514" s="276"/>
      <c r="S514" s="276"/>
      <c r="T514" s="276"/>
      <c r="U514" s="276"/>
      <c r="V514" s="276"/>
      <c r="W514" s="276"/>
      <c r="X514" s="276"/>
      <c r="Y514" s="276"/>
      <c r="Z514" s="276"/>
    </row>
    <row r="515" spans="1:26" ht="12.75" customHeight="1">
      <c r="A515" s="276"/>
      <c r="B515" s="276"/>
      <c r="C515" s="276"/>
      <c r="D515" s="276"/>
      <c r="E515" s="276"/>
      <c r="F515" s="276"/>
      <c r="G515" s="276"/>
      <c r="H515" s="276"/>
      <c r="I515" s="276"/>
      <c r="J515" s="276"/>
      <c r="K515" s="276"/>
      <c r="L515" s="276"/>
      <c r="M515" s="276"/>
      <c r="N515" s="276"/>
      <c r="O515" s="276"/>
      <c r="P515" s="276"/>
      <c r="Q515" s="276"/>
      <c r="R515" s="276"/>
      <c r="S515" s="276"/>
      <c r="T515" s="276"/>
      <c r="U515" s="276"/>
      <c r="V515" s="276"/>
      <c r="W515" s="276"/>
      <c r="X515" s="276"/>
      <c r="Y515" s="276"/>
      <c r="Z515" s="276"/>
    </row>
    <row r="516" spans="1:26" ht="12.75" customHeight="1">
      <c r="A516" s="276"/>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row>
    <row r="517" spans="1:26" ht="12.75" customHeight="1">
      <c r="A517" s="276"/>
      <c r="B517" s="276"/>
      <c r="C517" s="276"/>
      <c r="D517" s="276"/>
      <c r="E517" s="276"/>
      <c r="F517" s="276"/>
      <c r="G517" s="276"/>
      <c r="H517" s="276"/>
      <c r="I517" s="276"/>
      <c r="J517" s="276"/>
      <c r="K517" s="276"/>
      <c r="L517" s="276"/>
      <c r="M517" s="276"/>
      <c r="N517" s="276"/>
      <c r="O517" s="276"/>
      <c r="P517" s="276"/>
      <c r="Q517" s="276"/>
      <c r="R517" s="276"/>
      <c r="S517" s="276"/>
      <c r="T517" s="276"/>
      <c r="U517" s="276"/>
      <c r="V517" s="276"/>
      <c r="W517" s="276"/>
      <c r="X517" s="276"/>
      <c r="Y517" s="276"/>
      <c r="Z517" s="276"/>
    </row>
    <row r="518" spans="1:26" ht="12.75" customHeight="1">
      <c r="A518" s="276"/>
      <c r="B518" s="276"/>
      <c r="C518" s="276"/>
      <c r="D518" s="276"/>
      <c r="E518" s="276"/>
      <c r="F518" s="276"/>
      <c r="G518" s="276"/>
      <c r="H518" s="276"/>
      <c r="I518" s="276"/>
      <c r="J518" s="276"/>
      <c r="K518" s="276"/>
      <c r="L518" s="276"/>
      <c r="M518" s="276"/>
      <c r="N518" s="276"/>
      <c r="O518" s="276"/>
      <c r="P518" s="276"/>
      <c r="Q518" s="276"/>
      <c r="R518" s="276"/>
      <c r="S518" s="276"/>
      <c r="T518" s="276"/>
      <c r="U518" s="276"/>
      <c r="V518" s="276"/>
      <c r="W518" s="276"/>
      <c r="X518" s="276"/>
      <c r="Y518" s="276"/>
      <c r="Z518" s="276"/>
    </row>
    <row r="519" spans="1:26" ht="12.75" customHeight="1">
      <c r="A519" s="276"/>
      <c r="B519" s="276"/>
      <c r="C519" s="276"/>
      <c r="D519" s="276"/>
      <c r="E519" s="276"/>
      <c r="F519" s="276"/>
      <c r="G519" s="276"/>
      <c r="H519" s="276"/>
      <c r="I519" s="276"/>
      <c r="J519" s="276"/>
      <c r="K519" s="276"/>
      <c r="L519" s="276"/>
      <c r="M519" s="276"/>
      <c r="N519" s="276"/>
      <c r="O519" s="276"/>
      <c r="P519" s="276"/>
      <c r="Q519" s="276"/>
      <c r="R519" s="276"/>
      <c r="S519" s="276"/>
      <c r="T519" s="276"/>
      <c r="U519" s="276"/>
      <c r="V519" s="276"/>
      <c r="W519" s="276"/>
      <c r="X519" s="276"/>
      <c r="Y519" s="276"/>
      <c r="Z519" s="276"/>
    </row>
    <row r="520" spans="1:26" ht="12.75" customHeight="1">
      <c r="A520" s="276"/>
      <c r="B520" s="276"/>
      <c r="C520" s="276"/>
      <c r="D520" s="276"/>
      <c r="E520" s="276"/>
      <c r="F520" s="276"/>
      <c r="G520" s="276"/>
      <c r="H520" s="276"/>
      <c r="I520" s="276"/>
      <c r="J520" s="276"/>
      <c r="K520" s="276"/>
      <c r="L520" s="276"/>
      <c r="M520" s="276"/>
      <c r="N520" s="276"/>
      <c r="O520" s="276"/>
      <c r="P520" s="276"/>
      <c r="Q520" s="276"/>
      <c r="R520" s="276"/>
      <c r="S520" s="276"/>
      <c r="T520" s="276"/>
      <c r="U520" s="276"/>
      <c r="V520" s="276"/>
      <c r="W520" s="276"/>
      <c r="X520" s="276"/>
      <c r="Y520" s="276"/>
      <c r="Z520" s="276"/>
    </row>
    <row r="521" spans="1:26" ht="12.75" customHeight="1">
      <c r="A521" s="276"/>
      <c r="B521" s="276"/>
      <c r="C521" s="276"/>
      <c r="D521" s="276"/>
      <c r="E521" s="276"/>
      <c r="F521" s="276"/>
      <c r="G521" s="276"/>
      <c r="H521" s="276"/>
      <c r="I521" s="276"/>
      <c r="J521" s="276"/>
      <c r="K521" s="276"/>
      <c r="L521" s="276"/>
      <c r="M521" s="276"/>
      <c r="N521" s="276"/>
      <c r="O521" s="276"/>
      <c r="P521" s="276"/>
      <c r="Q521" s="276"/>
      <c r="R521" s="276"/>
      <c r="S521" s="276"/>
      <c r="T521" s="276"/>
      <c r="U521" s="276"/>
      <c r="V521" s="276"/>
      <c r="W521" s="276"/>
      <c r="X521" s="276"/>
      <c r="Y521" s="276"/>
      <c r="Z521" s="276"/>
    </row>
    <row r="522" spans="1:26" ht="12.75" customHeight="1">
      <c r="A522" s="276"/>
      <c r="B522" s="276"/>
      <c r="C522" s="276"/>
      <c r="D522" s="276"/>
      <c r="E522" s="276"/>
      <c r="F522" s="276"/>
      <c r="G522" s="276"/>
      <c r="H522" s="276"/>
      <c r="I522" s="276"/>
      <c r="J522" s="276"/>
      <c r="K522" s="276"/>
      <c r="L522" s="276"/>
      <c r="M522" s="276"/>
      <c r="N522" s="276"/>
      <c r="O522" s="276"/>
      <c r="P522" s="276"/>
      <c r="Q522" s="276"/>
      <c r="R522" s="276"/>
      <c r="S522" s="276"/>
      <c r="T522" s="276"/>
      <c r="U522" s="276"/>
      <c r="V522" s="276"/>
      <c r="W522" s="276"/>
      <c r="X522" s="276"/>
      <c r="Y522" s="276"/>
      <c r="Z522" s="276"/>
    </row>
    <row r="523" spans="1:26" ht="12.75" customHeight="1">
      <c r="A523" s="276"/>
      <c r="B523" s="276"/>
      <c r="C523" s="276"/>
      <c r="D523" s="276"/>
      <c r="E523" s="276"/>
      <c r="F523" s="276"/>
      <c r="G523" s="276"/>
      <c r="H523" s="276"/>
      <c r="I523" s="276"/>
      <c r="J523" s="276"/>
      <c r="K523" s="276"/>
      <c r="L523" s="276"/>
      <c r="M523" s="276"/>
      <c r="N523" s="276"/>
      <c r="O523" s="276"/>
      <c r="P523" s="276"/>
      <c r="Q523" s="276"/>
      <c r="R523" s="276"/>
      <c r="S523" s="276"/>
      <c r="T523" s="276"/>
      <c r="U523" s="276"/>
      <c r="V523" s="276"/>
      <c r="W523" s="276"/>
      <c r="X523" s="276"/>
      <c r="Y523" s="276"/>
      <c r="Z523" s="276"/>
    </row>
    <row r="524" spans="1:26" ht="12.75" customHeight="1">
      <c r="A524" s="276"/>
      <c r="B524" s="276"/>
      <c r="C524" s="276"/>
      <c r="D524" s="276"/>
      <c r="E524" s="276"/>
      <c r="F524" s="276"/>
      <c r="G524" s="276"/>
      <c r="H524" s="276"/>
      <c r="I524" s="276"/>
      <c r="J524" s="276"/>
      <c r="K524" s="276"/>
      <c r="L524" s="276"/>
      <c r="M524" s="276"/>
      <c r="N524" s="276"/>
      <c r="O524" s="276"/>
      <c r="P524" s="276"/>
      <c r="Q524" s="276"/>
      <c r="R524" s="276"/>
      <c r="S524" s="276"/>
      <c r="T524" s="276"/>
      <c r="U524" s="276"/>
      <c r="V524" s="276"/>
      <c r="W524" s="276"/>
      <c r="X524" s="276"/>
      <c r="Y524" s="276"/>
      <c r="Z524" s="276"/>
    </row>
    <row r="525" spans="1:26" ht="12.75" customHeight="1">
      <c r="A525" s="276"/>
      <c r="B525" s="276"/>
      <c r="C525" s="276"/>
      <c r="D525" s="276"/>
      <c r="E525" s="276"/>
      <c r="F525" s="276"/>
      <c r="G525" s="276"/>
      <c r="H525" s="276"/>
      <c r="I525" s="276"/>
      <c r="J525" s="276"/>
      <c r="K525" s="276"/>
      <c r="L525" s="276"/>
      <c r="M525" s="276"/>
      <c r="N525" s="276"/>
      <c r="O525" s="276"/>
      <c r="P525" s="276"/>
      <c r="Q525" s="276"/>
      <c r="R525" s="276"/>
      <c r="S525" s="276"/>
      <c r="T525" s="276"/>
      <c r="U525" s="276"/>
      <c r="V525" s="276"/>
      <c r="W525" s="276"/>
      <c r="X525" s="276"/>
      <c r="Y525" s="276"/>
      <c r="Z525" s="276"/>
    </row>
    <row r="526" spans="1:26" ht="12.75" customHeight="1">
      <c r="A526" s="276"/>
      <c r="B526" s="276"/>
      <c r="C526" s="276"/>
      <c r="D526" s="276"/>
      <c r="E526" s="276"/>
      <c r="F526" s="276"/>
      <c r="G526" s="276"/>
      <c r="H526" s="276"/>
      <c r="I526" s="276"/>
      <c r="J526" s="276"/>
      <c r="K526" s="276"/>
      <c r="L526" s="276"/>
      <c r="M526" s="276"/>
      <c r="N526" s="276"/>
      <c r="O526" s="276"/>
      <c r="P526" s="276"/>
      <c r="Q526" s="276"/>
      <c r="R526" s="276"/>
      <c r="S526" s="276"/>
      <c r="T526" s="276"/>
      <c r="U526" s="276"/>
      <c r="V526" s="276"/>
      <c r="W526" s="276"/>
      <c r="X526" s="276"/>
      <c r="Y526" s="276"/>
      <c r="Z526" s="276"/>
    </row>
    <row r="527" spans="1:26" ht="12.75" customHeight="1">
      <c r="A527" s="276"/>
      <c r="B527" s="276"/>
      <c r="C527" s="276"/>
      <c r="D527" s="276"/>
      <c r="E527" s="276"/>
      <c r="F527" s="276"/>
      <c r="G527" s="276"/>
      <c r="H527" s="276"/>
      <c r="I527" s="276"/>
      <c r="J527" s="276"/>
      <c r="K527" s="276"/>
      <c r="L527" s="276"/>
      <c r="M527" s="276"/>
      <c r="N527" s="276"/>
      <c r="O527" s="276"/>
      <c r="P527" s="276"/>
      <c r="Q527" s="276"/>
      <c r="R527" s="276"/>
      <c r="S527" s="276"/>
      <c r="T527" s="276"/>
      <c r="U527" s="276"/>
      <c r="V527" s="276"/>
      <c r="W527" s="276"/>
      <c r="X527" s="276"/>
      <c r="Y527" s="276"/>
      <c r="Z527" s="276"/>
    </row>
    <row r="528" spans="1:26" ht="12.75" customHeight="1">
      <c r="A528" s="276"/>
      <c r="B528" s="276"/>
      <c r="C528" s="276"/>
      <c r="D528" s="276"/>
      <c r="E528" s="276"/>
      <c r="F528" s="276"/>
      <c r="G528" s="276"/>
      <c r="H528" s="276"/>
      <c r="I528" s="276"/>
      <c r="J528" s="276"/>
      <c r="K528" s="276"/>
      <c r="L528" s="276"/>
      <c r="M528" s="276"/>
      <c r="N528" s="276"/>
      <c r="O528" s="276"/>
      <c r="P528" s="276"/>
      <c r="Q528" s="276"/>
      <c r="R528" s="276"/>
      <c r="S528" s="276"/>
      <c r="T528" s="276"/>
      <c r="U528" s="276"/>
      <c r="V528" s="276"/>
      <c r="W528" s="276"/>
      <c r="X528" s="276"/>
      <c r="Y528" s="276"/>
      <c r="Z528" s="276"/>
    </row>
    <row r="529" spans="1:26" ht="12.75" customHeight="1">
      <c r="A529" s="276"/>
      <c r="B529" s="276"/>
      <c r="C529" s="276"/>
      <c r="D529" s="276"/>
      <c r="E529" s="276"/>
      <c r="F529" s="276"/>
      <c r="G529" s="276"/>
      <c r="H529" s="276"/>
      <c r="I529" s="276"/>
      <c r="J529" s="276"/>
      <c r="K529" s="276"/>
      <c r="L529" s="276"/>
      <c r="M529" s="276"/>
      <c r="N529" s="276"/>
      <c r="O529" s="276"/>
      <c r="P529" s="276"/>
      <c r="Q529" s="276"/>
      <c r="R529" s="276"/>
      <c r="S529" s="276"/>
      <c r="T529" s="276"/>
      <c r="U529" s="276"/>
      <c r="V529" s="276"/>
      <c r="W529" s="276"/>
      <c r="X529" s="276"/>
      <c r="Y529" s="276"/>
      <c r="Z529" s="276"/>
    </row>
    <row r="530" spans="1:26" ht="12.75" customHeight="1">
      <c r="A530" s="276"/>
      <c r="B530" s="276"/>
      <c r="C530" s="276"/>
      <c r="D530" s="276"/>
      <c r="E530" s="276"/>
      <c r="F530" s="276"/>
      <c r="G530" s="276"/>
      <c r="H530" s="276"/>
      <c r="I530" s="276"/>
      <c r="J530" s="276"/>
      <c r="K530" s="276"/>
      <c r="L530" s="276"/>
      <c r="M530" s="276"/>
      <c r="N530" s="276"/>
      <c r="O530" s="276"/>
      <c r="P530" s="276"/>
      <c r="Q530" s="276"/>
      <c r="R530" s="276"/>
      <c r="S530" s="276"/>
      <c r="T530" s="276"/>
      <c r="U530" s="276"/>
      <c r="V530" s="276"/>
      <c r="W530" s="276"/>
      <c r="X530" s="276"/>
      <c r="Y530" s="276"/>
      <c r="Z530" s="276"/>
    </row>
    <row r="531" spans="1:26" ht="12.75" customHeight="1">
      <c r="A531" s="276"/>
      <c r="B531" s="276"/>
      <c r="C531" s="276"/>
      <c r="D531" s="276"/>
      <c r="E531" s="276"/>
      <c r="F531" s="276"/>
      <c r="G531" s="276"/>
      <c r="H531" s="276"/>
      <c r="I531" s="276"/>
      <c r="J531" s="276"/>
      <c r="K531" s="276"/>
      <c r="L531" s="276"/>
      <c r="M531" s="276"/>
      <c r="N531" s="276"/>
      <c r="O531" s="276"/>
      <c r="P531" s="276"/>
      <c r="Q531" s="276"/>
      <c r="R531" s="276"/>
      <c r="S531" s="276"/>
      <c r="T531" s="276"/>
      <c r="U531" s="276"/>
      <c r="V531" s="276"/>
      <c r="W531" s="276"/>
      <c r="X531" s="276"/>
      <c r="Y531" s="276"/>
      <c r="Z531" s="276"/>
    </row>
    <row r="532" spans="1:26" ht="12.75" customHeight="1">
      <c r="A532" s="276"/>
      <c r="B532" s="276"/>
      <c r="C532" s="276"/>
      <c r="D532" s="276"/>
      <c r="E532" s="276"/>
      <c r="F532" s="276"/>
      <c r="G532" s="276"/>
      <c r="H532" s="276"/>
      <c r="I532" s="276"/>
      <c r="J532" s="276"/>
      <c r="K532" s="276"/>
      <c r="L532" s="276"/>
      <c r="M532" s="276"/>
      <c r="N532" s="276"/>
      <c r="O532" s="276"/>
      <c r="P532" s="276"/>
      <c r="Q532" s="276"/>
      <c r="R532" s="276"/>
      <c r="S532" s="276"/>
      <c r="T532" s="276"/>
      <c r="U532" s="276"/>
      <c r="V532" s="276"/>
      <c r="W532" s="276"/>
      <c r="X532" s="276"/>
      <c r="Y532" s="276"/>
      <c r="Z532" s="276"/>
    </row>
    <row r="533" spans="1:26" ht="12.75" customHeight="1">
      <c r="A533" s="276"/>
      <c r="B533" s="276"/>
      <c r="C533" s="276"/>
      <c r="D533" s="276"/>
      <c r="E533" s="276"/>
      <c r="F533" s="276"/>
      <c r="G533" s="276"/>
      <c r="H533" s="276"/>
      <c r="I533" s="276"/>
      <c r="J533" s="276"/>
      <c r="K533" s="276"/>
      <c r="L533" s="276"/>
      <c r="M533" s="276"/>
      <c r="N533" s="276"/>
      <c r="O533" s="276"/>
      <c r="P533" s="276"/>
      <c r="Q533" s="276"/>
      <c r="R533" s="276"/>
      <c r="S533" s="276"/>
      <c r="T533" s="276"/>
      <c r="U533" s="276"/>
      <c r="V533" s="276"/>
      <c r="W533" s="276"/>
      <c r="X533" s="276"/>
      <c r="Y533" s="276"/>
      <c r="Z533" s="276"/>
    </row>
    <row r="534" spans="1:26" ht="12.75" customHeight="1">
      <c r="A534" s="276"/>
      <c r="B534" s="276"/>
      <c r="C534" s="276"/>
      <c r="D534" s="276"/>
      <c r="E534" s="276"/>
      <c r="F534" s="276"/>
      <c r="G534" s="276"/>
      <c r="H534" s="276"/>
      <c r="I534" s="276"/>
      <c r="J534" s="276"/>
      <c r="K534" s="276"/>
      <c r="L534" s="276"/>
      <c r="M534" s="276"/>
      <c r="N534" s="276"/>
      <c r="O534" s="276"/>
      <c r="P534" s="276"/>
      <c r="Q534" s="276"/>
      <c r="R534" s="276"/>
      <c r="S534" s="276"/>
      <c r="T534" s="276"/>
      <c r="U534" s="276"/>
      <c r="V534" s="276"/>
      <c r="W534" s="276"/>
      <c r="X534" s="276"/>
      <c r="Y534" s="276"/>
      <c r="Z534" s="276"/>
    </row>
    <row r="535" spans="1:26" ht="12.75" customHeight="1">
      <c r="A535" s="276"/>
      <c r="B535" s="276"/>
      <c r="C535" s="276"/>
      <c r="D535" s="276"/>
      <c r="E535" s="276"/>
      <c r="F535" s="276"/>
      <c r="G535" s="276"/>
      <c r="H535" s="276"/>
      <c r="I535" s="276"/>
      <c r="J535" s="276"/>
      <c r="K535" s="276"/>
      <c r="L535" s="276"/>
      <c r="M535" s="276"/>
      <c r="N535" s="276"/>
      <c r="O535" s="276"/>
      <c r="P535" s="276"/>
      <c r="Q535" s="276"/>
      <c r="R535" s="276"/>
      <c r="S535" s="276"/>
      <c r="T535" s="276"/>
      <c r="U535" s="276"/>
      <c r="V535" s="276"/>
      <c r="W535" s="276"/>
      <c r="X535" s="276"/>
      <c r="Y535" s="276"/>
      <c r="Z535" s="276"/>
    </row>
    <row r="536" spans="1:26" ht="12.75" customHeight="1">
      <c r="A536" s="276"/>
      <c r="B536" s="276"/>
      <c r="C536" s="276"/>
      <c r="D536" s="276"/>
      <c r="E536" s="276"/>
      <c r="F536" s="276"/>
      <c r="G536" s="276"/>
      <c r="H536" s="276"/>
      <c r="I536" s="276"/>
      <c r="J536" s="276"/>
      <c r="K536" s="276"/>
      <c r="L536" s="276"/>
      <c r="M536" s="276"/>
      <c r="N536" s="276"/>
      <c r="O536" s="276"/>
      <c r="P536" s="276"/>
      <c r="Q536" s="276"/>
      <c r="R536" s="276"/>
      <c r="S536" s="276"/>
      <c r="T536" s="276"/>
      <c r="U536" s="276"/>
      <c r="V536" s="276"/>
      <c r="W536" s="276"/>
      <c r="X536" s="276"/>
      <c r="Y536" s="276"/>
      <c r="Z536" s="276"/>
    </row>
    <row r="537" spans="1:26" ht="12.75" customHeight="1">
      <c r="A537" s="276"/>
      <c r="B537" s="276"/>
      <c r="C537" s="276"/>
      <c r="D537" s="276"/>
      <c r="E537" s="276"/>
      <c r="F537" s="276"/>
      <c r="G537" s="276"/>
      <c r="H537" s="276"/>
      <c r="I537" s="276"/>
      <c r="J537" s="276"/>
      <c r="K537" s="276"/>
      <c r="L537" s="276"/>
      <c r="M537" s="276"/>
      <c r="N537" s="276"/>
      <c r="O537" s="276"/>
      <c r="P537" s="276"/>
      <c r="Q537" s="276"/>
      <c r="R537" s="276"/>
      <c r="S537" s="276"/>
      <c r="T537" s="276"/>
      <c r="U537" s="276"/>
      <c r="V537" s="276"/>
      <c r="W537" s="276"/>
      <c r="X537" s="276"/>
      <c r="Y537" s="276"/>
      <c r="Z537" s="276"/>
    </row>
    <row r="538" spans="1:26" ht="12.75" customHeight="1">
      <c r="A538" s="276"/>
      <c r="B538" s="276"/>
      <c r="C538" s="276"/>
      <c r="D538" s="276"/>
      <c r="E538" s="276"/>
      <c r="F538" s="276"/>
      <c r="G538" s="276"/>
      <c r="H538" s="276"/>
      <c r="I538" s="276"/>
      <c r="J538" s="276"/>
      <c r="K538" s="276"/>
      <c r="L538" s="276"/>
      <c r="M538" s="276"/>
      <c r="N538" s="276"/>
      <c r="O538" s="276"/>
      <c r="P538" s="276"/>
      <c r="Q538" s="276"/>
      <c r="R538" s="276"/>
      <c r="S538" s="276"/>
      <c r="T538" s="276"/>
      <c r="U538" s="276"/>
      <c r="V538" s="276"/>
      <c r="W538" s="276"/>
      <c r="X538" s="276"/>
      <c r="Y538" s="276"/>
      <c r="Z538" s="276"/>
    </row>
    <row r="539" spans="1:26" ht="12.75" customHeight="1">
      <c r="A539" s="276"/>
      <c r="B539" s="276"/>
      <c r="C539" s="276"/>
      <c r="D539" s="276"/>
      <c r="E539" s="276"/>
      <c r="F539" s="276"/>
      <c r="G539" s="276"/>
      <c r="H539" s="276"/>
      <c r="I539" s="276"/>
      <c r="J539" s="276"/>
      <c r="K539" s="276"/>
      <c r="L539" s="276"/>
      <c r="M539" s="276"/>
      <c r="N539" s="276"/>
      <c r="O539" s="276"/>
      <c r="P539" s="276"/>
      <c r="Q539" s="276"/>
      <c r="R539" s="276"/>
      <c r="S539" s="276"/>
      <c r="T539" s="276"/>
      <c r="U539" s="276"/>
      <c r="V539" s="276"/>
      <c r="W539" s="276"/>
      <c r="X539" s="276"/>
      <c r="Y539" s="276"/>
      <c r="Z539" s="276"/>
    </row>
    <row r="540" spans="1:26" ht="12.75" customHeight="1">
      <c r="A540" s="276"/>
      <c r="B540" s="276"/>
      <c r="C540" s="276"/>
      <c r="D540" s="276"/>
      <c r="E540" s="276"/>
      <c r="F540" s="276"/>
      <c r="G540" s="276"/>
      <c r="H540" s="276"/>
      <c r="I540" s="276"/>
      <c r="J540" s="276"/>
      <c r="K540" s="276"/>
      <c r="L540" s="276"/>
      <c r="M540" s="276"/>
      <c r="N540" s="276"/>
      <c r="O540" s="276"/>
      <c r="P540" s="276"/>
      <c r="Q540" s="276"/>
      <c r="R540" s="276"/>
      <c r="S540" s="276"/>
      <c r="T540" s="276"/>
      <c r="U540" s="276"/>
      <c r="V540" s="276"/>
      <c r="W540" s="276"/>
      <c r="X540" s="276"/>
      <c r="Y540" s="276"/>
      <c r="Z540" s="276"/>
    </row>
    <row r="541" spans="1:26" ht="12.75" customHeight="1">
      <c r="A541" s="276"/>
      <c r="B541" s="276"/>
      <c r="C541" s="276"/>
      <c r="D541" s="276"/>
      <c r="E541" s="276"/>
      <c r="F541" s="276"/>
      <c r="G541" s="276"/>
      <c r="H541" s="276"/>
      <c r="I541" s="276"/>
      <c r="J541" s="276"/>
      <c r="K541" s="276"/>
      <c r="L541" s="276"/>
      <c r="M541" s="276"/>
      <c r="N541" s="276"/>
      <c r="O541" s="276"/>
      <c r="P541" s="276"/>
      <c r="Q541" s="276"/>
      <c r="R541" s="276"/>
      <c r="S541" s="276"/>
      <c r="T541" s="276"/>
      <c r="U541" s="276"/>
      <c r="V541" s="276"/>
      <c r="W541" s="276"/>
      <c r="X541" s="276"/>
      <c r="Y541" s="276"/>
      <c r="Z541" s="276"/>
    </row>
    <row r="542" spans="1:26" ht="12.75" customHeight="1">
      <c r="A542" s="276"/>
      <c r="B542" s="276"/>
      <c r="C542" s="276"/>
      <c r="D542" s="276"/>
      <c r="E542" s="276"/>
      <c r="F542" s="276"/>
      <c r="G542" s="276"/>
      <c r="H542" s="276"/>
      <c r="I542" s="276"/>
      <c r="J542" s="276"/>
      <c r="K542" s="276"/>
      <c r="L542" s="276"/>
      <c r="M542" s="276"/>
      <c r="N542" s="276"/>
      <c r="O542" s="276"/>
      <c r="P542" s="276"/>
      <c r="Q542" s="276"/>
      <c r="R542" s="276"/>
      <c r="S542" s="276"/>
      <c r="T542" s="276"/>
      <c r="U542" s="276"/>
      <c r="V542" s="276"/>
      <c r="W542" s="276"/>
      <c r="X542" s="276"/>
      <c r="Y542" s="276"/>
      <c r="Z542" s="276"/>
    </row>
    <row r="543" spans="1:26" ht="12.75" customHeight="1">
      <c r="A543" s="276"/>
      <c r="B543" s="276"/>
      <c r="C543" s="276"/>
      <c r="D543" s="276"/>
      <c r="E543" s="276"/>
      <c r="F543" s="276"/>
      <c r="G543" s="276"/>
      <c r="H543" s="276"/>
      <c r="I543" s="276"/>
      <c r="J543" s="276"/>
      <c r="K543" s="276"/>
      <c r="L543" s="276"/>
      <c r="M543" s="276"/>
      <c r="N543" s="276"/>
      <c r="O543" s="276"/>
      <c r="P543" s="276"/>
      <c r="Q543" s="276"/>
      <c r="R543" s="276"/>
      <c r="S543" s="276"/>
      <c r="T543" s="276"/>
      <c r="U543" s="276"/>
      <c r="V543" s="276"/>
      <c r="W543" s="276"/>
      <c r="X543" s="276"/>
      <c r="Y543" s="276"/>
      <c r="Z543" s="276"/>
    </row>
    <row r="544" spans="1:26" ht="12.75" customHeight="1">
      <c r="A544" s="276"/>
      <c r="B544" s="276"/>
      <c r="C544" s="276"/>
      <c r="D544" s="276"/>
      <c r="E544" s="276"/>
      <c r="F544" s="276"/>
      <c r="G544" s="276"/>
      <c r="H544" s="276"/>
      <c r="I544" s="276"/>
      <c r="J544" s="276"/>
      <c r="K544" s="276"/>
      <c r="L544" s="276"/>
      <c r="M544" s="276"/>
      <c r="N544" s="276"/>
      <c r="O544" s="276"/>
      <c r="P544" s="276"/>
      <c r="Q544" s="276"/>
      <c r="R544" s="276"/>
      <c r="S544" s="276"/>
      <c r="T544" s="276"/>
      <c r="U544" s="276"/>
      <c r="V544" s="276"/>
      <c r="W544" s="276"/>
      <c r="X544" s="276"/>
      <c r="Y544" s="276"/>
      <c r="Z544" s="276"/>
    </row>
    <row r="545" spans="1:26" ht="12.75" customHeight="1">
      <c r="A545" s="276"/>
      <c r="B545" s="276"/>
      <c r="C545" s="276"/>
      <c r="D545" s="276"/>
      <c r="E545" s="276"/>
      <c r="F545" s="276"/>
      <c r="G545" s="276"/>
      <c r="H545" s="276"/>
      <c r="I545" s="276"/>
      <c r="J545" s="276"/>
      <c r="K545" s="276"/>
      <c r="L545" s="276"/>
      <c r="M545" s="276"/>
      <c r="N545" s="276"/>
      <c r="O545" s="276"/>
      <c r="P545" s="276"/>
      <c r="Q545" s="276"/>
      <c r="R545" s="276"/>
      <c r="S545" s="276"/>
      <c r="T545" s="276"/>
      <c r="U545" s="276"/>
      <c r="V545" s="276"/>
      <c r="W545" s="276"/>
      <c r="X545" s="276"/>
      <c r="Y545" s="276"/>
      <c r="Z545" s="276"/>
    </row>
    <row r="546" spans="1:26" ht="12.75" customHeight="1">
      <c r="A546" s="276"/>
      <c r="B546" s="276"/>
      <c r="C546" s="276"/>
      <c r="D546" s="276"/>
      <c r="E546" s="276"/>
      <c r="F546" s="276"/>
      <c r="G546" s="276"/>
      <c r="H546" s="276"/>
      <c r="I546" s="276"/>
      <c r="J546" s="276"/>
      <c r="K546" s="276"/>
      <c r="L546" s="276"/>
      <c r="M546" s="276"/>
      <c r="N546" s="276"/>
      <c r="O546" s="276"/>
      <c r="P546" s="276"/>
      <c r="Q546" s="276"/>
      <c r="R546" s="276"/>
      <c r="S546" s="276"/>
      <c r="T546" s="276"/>
      <c r="U546" s="276"/>
      <c r="V546" s="276"/>
      <c r="W546" s="276"/>
      <c r="X546" s="276"/>
      <c r="Y546" s="276"/>
      <c r="Z546" s="276"/>
    </row>
    <row r="547" spans="1:26" ht="12.75" customHeight="1">
      <c r="A547" s="276"/>
      <c r="B547" s="276"/>
      <c r="C547" s="276"/>
      <c r="D547" s="276"/>
      <c r="E547" s="276"/>
      <c r="F547" s="276"/>
      <c r="G547" s="276"/>
      <c r="H547" s="276"/>
      <c r="I547" s="276"/>
      <c r="J547" s="276"/>
      <c r="K547" s="276"/>
      <c r="L547" s="276"/>
      <c r="M547" s="276"/>
      <c r="N547" s="276"/>
      <c r="O547" s="276"/>
      <c r="P547" s="276"/>
      <c r="Q547" s="276"/>
      <c r="R547" s="276"/>
      <c r="S547" s="276"/>
      <c r="T547" s="276"/>
      <c r="U547" s="276"/>
      <c r="V547" s="276"/>
      <c r="W547" s="276"/>
      <c r="X547" s="276"/>
      <c r="Y547" s="276"/>
      <c r="Z547" s="276"/>
    </row>
    <row r="548" spans="1:26" ht="12.75" customHeight="1">
      <c r="A548" s="276"/>
      <c r="B548" s="276"/>
      <c r="C548" s="276"/>
      <c r="D548" s="276"/>
      <c r="E548" s="276"/>
      <c r="F548" s="276"/>
      <c r="G548" s="276"/>
      <c r="H548" s="276"/>
      <c r="I548" s="276"/>
      <c r="J548" s="276"/>
      <c r="K548" s="276"/>
      <c r="L548" s="276"/>
      <c r="M548" s="276"/>
      <c r="N548" s="276"/>
      <c r="O548" s="276"/>
      <c r="P548" s="276"/>
      <c r="Q548" s="276"/>
      <c r="R548" s="276"/>
      <c r="S548" s="276"/>
      <c r="T548" s="276"/>
      <c r="U548" s="276"/>
      <c r="V548" s="276"/>
      <c r="W548" s="276"/>
      <c r="X548" s="276"/>
      <c r="Y548" s="276"/>
      <c r="Z548" s="276"/>
    </row>
    <row r="549" spans="1:26" ht="12.75" customHeight="1">
      <c r="A549" s="276"/>
      <c r="B549" s="276"/>
      <c r="C549" s="276"/>
      <c r="D549" s="276"/>
      <c r="E549" s="276"/>
      <c r="F549" s="276"/>
      <c r="G549" s="276"/>
      <c r="H549" s="276"/>
      <c r="I549" s="276"/>
      <c r="J549" s="276"/>
      <c r="K549" s="276"/>
      <c r="L549" s="276"/>
      <c r="M549" s="276"/>
      <c r="N549" s="276"/>
      <c r="O549" s="276"/>
      <c r="P549" s="276"/>
      <c r="Q549" s="276"/>
      <c r="R549" s="276"/>
      <c r="S549" s="276"/>
      <c r="T549" s="276"/>
      <c r="U549" s="276"/>
      <c r="V549" s="276"/>
      <c r="W549" s="276"/>
      <c r="X549" s="276"/>
      <c r="Y549" s="276"/>
      <c r="Z549" s="276"/>
    </row>
    <row r="550" spans="1:26" ht="12.75" customHeight="1">
      <c r="A550" s="276"/>
      <c r="B550" s="276"/>
      <c r="C550" s="276"/>
      <c r="D550" s="276"/>
      <c r="E550" s="276"/>
      <c r="F550" s="276"/>
      <c r="G550" s="276"/>
      <c r="H550" s="276"/>
      <c r="I550" s="276"/>
      <c r="J550" s="276"/>
      <c r="K550" s="276"/>
      <c r="L550" s="276"/>
      <c r="M550" s="276"/>
      <c r="N550" s="276"/>
      <c r="O550" s="276"/>
      <c r="P550" s="276"/>
      <c r="Q550" s="276"/>
      <c r="R550" s="276"/>
      <c r="S550" s="276"/>
      <c r="T550" s="276"/>
      <c r="U550" s="276"/>
      <c r="V550" s="276"/>
      <c r="W550" s="276"/>
      <c r="X550" s="276"/>
      <c r="Y550" s="276"/>
      <c r="Z550" s="276"/>
    </row>
    <row r="551" spans="1:26" ht="12.75" customHeight="1">
      <c r="A551" s="276"/>
      <c r="B551" s="276"/>
      <c r="C551" s="276"/>
      <c r="D551" s="276"/>
      <c r="E551" s="276"/>
      <c r="F551" s="276"/>
      <c r="G551" s="276"/>
      <c r="H551" s="276"/>
      <c r="I551" s="276"/>
      <c r="J551" s="276"/>
      <c r="K551" s="276"/>
      <c r="L551" s="276"/>
      <c r="M551" s="276"/>
      <c r="N551" s="276"/>
      <c r="O551" s="276"/>
      <c r="P551" s="276"/>
      <c r="Q551" s="276"/>
      <c r="R551" s="276"/>
      <c r="S551" s="276"/>
      <c r="T551" s="276"/>
      <c r="U551" s="276"/>
      <c r="V551" s="276"/>
      <c r="W551" s="276"/>
      <c r="X551" s="276"/>
      <c r="Y551" s="276"/>
      <c r="Z551" s="276"/>
    </row>
    <row r="552" spans="1:26" ht="12.75" customHeight="1">
      <c r="A552" s="276"/>
      <c r="B552" s="276"/>
      <c r="C552" s="276"/>
      <c r="D552" s="276"/>
      <c r="E552" s="276"/>
      <c r="F552" s="276"/>
      <c r="G552" s="276"/>
      <c r="H552" s="276"/>
      <c r="I552" s="276"/>
      <c r="J552" s="276"/>
      <c r="K552" s="276"/>
      <c r="L552" s="276"/>
      <c r="M552" s="276"/>
      <c r="N552" s="276"/>
      <c r="O552" s="276"/>
      <c r="P552" s="276"/>
      <c r="Q552" s="276"/>
      <c r="R552" s="276"/>
      <c r="S552" s="276"/>
      <c r="T552" s="276"/>
      <c r="U552" s="276"/>
      <c r="V552" s="276"/>
      <c r="W552" s="276"/>
      <c r="X552" s="276"/>
      <c r="Y552" s="276"/>
      <c r="Z552" s="276"/>
    </row>
    <row r="553" spans="1:26" ht="12.75" customHeight="1">
      <c r="A553" s="276"/>
      <c r="B553" s="276"/>
      <c r="C553" s="276"/>
      <c r="D553" s="276"/>
      <c r="E553" s="276"/>
      <c r="F553" s="276"/>
      <c r="G553" s="276"/>
      <c r="H553" s="276"/>
      <c r="I553" s="276"/>
      <c r="J553" s="276"/>
      <c r="K553" s="276"/>
      <c r="L553" s="276"/>
      <c r="M553" s="276"/>
      <c r="N553" s="276"/>
      <c r="O553" s="276"/>
      <c r="P553" s="276"/>
      <c r="Q553" s="276"/>
      <c r="R553" s="276"/>
      <c r="S553" s="276"/>
      <c r="T553" s="276"/>
      <c r="U553" s="276"/>
      <c r="V553" s="276"/>
      <c r="W553" s="276"/>
      <c r="X553" s="276"/>
      <c r="Y553" s="276"/>
      <c r="Z553" s="276"/>
    </row>
    <row r="554" spans="1:26" ht="12.75" customHeight="1">
      <c r="A554" s="276"/>
      <c r="B554" s="276"/>
      <c r="C554" s="276"/>
      <c r="D554" s="276"/>
      <c r="E554" s="276"/>
      <c r="F554" s="276"/>
      <c r="G554" s="276"/>
      <c r="H554" s="276"/>
      <c r="I554" s="276"/>
      <c r="J554" s="276"/>
      <c r="K554" s="276"/>
      <c r="L554" s="276"/>
      <c r="M554" s="276"/>
      <c r="N554" s="276"/>
      <c r="O554" s="276"/>
      <c r="P554" s="276"/>
      <c r="Q554" s="276"/>
      <c r="R554" s="276"/>
      <c r="S554" s="276"/>
      <c r="T554" s="276"/>
      <c r="U554" s="276"/>
      <c r="V554" s="276"/>
      <c r="W554" s="276"/>
      <c r="X554" s="276"/>
      <c r="Y554" s="276"/>
      <c r="Z554" s="276"/>
    </row>
    <row r="555" spans="1:26" ht="12.75" customHeight="1">
      <c r="A555" s="276"/>
      <c r="B555" s="276"/>
      <c r="C555" s="276"/>
      <c r="D555" s="276"/>
      <c r="E555" s="276"/>
      <c r="F555" s="276"/>
      <c r="G555" s="276"/>
      <c r="H555" s="276"/>
      <c r="I555" s="276"/>
      <c r="J555" s="276"/>
      <c r="K555" s="276"/>
      <c r="L555" s="276"/>
      <c r="M555" s="276"/>
      <c r="N555" s="276"/>
      <c r="O555" s="276"/>
      <c r="P555" s="276"/>
      <c r="Q555" s="276"/>
      <c r="R555" s="276"/>
      <c r="S555" s="276"/>
      <c r="T555" s="276"/>
      <c r="U555" s="276"/>
      <c r="V555" s="276"/>
      <c r="W555" s="276"/>
      <c r="X555" s="276"/>
      <c r="Y555" s="276"/>
      <c r="Z555" s="276"/>
    </row>
    <row r="556" spans="1:26" ht="12.75" customHeight="1">
      <c r="A556" s="276"/>
      <c r="B556" s="276"/>
      <c r="C556" s="276"/>
      <c r="D556" s="276"/>
      <c r="E556" s="276"/>
      <c r="F556" s="276"/>
      <c r="G556" s="276"/>
      <c r="H556" s="276"/>
      <c r="I556" s="276"/>
      <c r="J556" s="276"/>
      <c r="K556" s="276"/>
      <c r="L556" s="276"/>
      <c r="M556" s="276"/>
      <c r="N556" s="276"/>
      <c r="O556" s="276"/>
      <c r="P556" s="276"/>
      <c r="Q556" s="276"/>
      <c r="R556" s="276"/>
      <c r="S556" s="276"/>
      <c r="T556" s="276"/>
      <c r="U556" s="276"/>
      <c r="V556" s="276"/>
      <c r="W556" s="276"/>
      <c r="X556" s="276"/>
      <c r="Y556" s="276"/>
      <c r="Z556" s="276"/>
    </row>
    <row r="557" spans="1:26" ht="12.75" customHeight="1">
      <c r="A557" s="276"/>
      <c r="B557" s="276"/>
      <c r="C557" s="276"/>
      <c r="D557" s="276"/>
      <c r="E557" s="276"/>
      <c r="F557" s="276"/>
      <c r="G557" s="276"/>
      <c r="H557" s="276"/>
      <c r="I557" s="276"/>
      <c r="J557" s="276"/>
      <c r="K557" s="276"/>
      <c r="L557" s="276"/>
      <c r="M557" s="276"/>
      <c r="N557" s="276"/>
      <c r="O557" s="276"/>
      <c r="P557" s="276"/>
      <c r="Q557" s="276"/>
      <c r="R557" s="276"/>
      <c r="S557" s="276"/>
      <c r="T557" s="276"/>
      <c r="U557" s="276"/>
      <c r="V557" s="276"/>
      <c r="W557" s="276"/>
      <c r="X557" s="276"/>
      <c r="Y557" s="276"/>
      <c r="Z557" s="276"/>
    </row>
    <row r="558" spans="1:26" ht="12.75" customHeight="1">
      <c r="A558" s="276"/>
      <c r="B558" s="276"/>
      <c r="C558" s="276"/>
      <c r="D558" s="276"/>
      <c r="E558" s="276"/>
      <c r="F558" s="276"/>
      <c r="G558" s="276"/>
      <c r="H558" s="276"/>
      <c r="I558" s="276"/>
      <c r="J558" s="276"/>
      <c r="K558" s="276"/>
      <c r="L558" s="276"/>
      <c r="M558" s="276"/>
      <c r="N558" s="276"/>
      <c r="O558" s="276"/>
      <c r="P558" s="276"/>
      <c r="Q558" s="276"/>
      <c r="R558" s="276"/>
      <c r="S558" s="276"/>
      <c r="T558" s="276"/>
      <c r="U558" s="276"/>
      <c r="V558" s="276"/>
      <c r="W558" s="276"/>
      <c r="X558" s="276"/>
      <c r="Y558" s="276"/>
      <c r="Z558" s="276"/>
    </row>
    <row r="559" spans="1:26" ht="12.75" customHeight="1">
      <c r="A559" s="276"/>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row>
    <row r="560" spans="1:26" ht="12.75" customHeight="1">
      <c r="A560" s="276"/>
      <c r="B560" s="276"/>
      <c r="C560" s="276"/>
      <c r="D560" s="276"/>
      <c r="E560" s="276"/>
      <c r="F560" s="276"/>
      <c r="G560" s="276"/>
      <c r="H560" s="276"/>
      <c r="I560" s="276"/>
      <c r="J560" s="276"/>
      <c r="K560" s="276"/>
      <c r="L560" s="276"/>
      <c r="M560" s="276"/>
      <c r="N560" s="276"/>
      <c r="O560" s="276"/>
      <c r="P560" s="276"/>
      <c r="Q560" s="276"/>
      <c r="R560" s="276"/>
      <c r="S560" s="276"/>
      <c r="T560" s="276"/>
      <c r="U560" s="276"/>
      <c r="V560" s="276"/>
      <c r="W560" s="276"/>
      <c r="X560" s="276"/>
      <c r="Y560" s="276"/>
      <c r="Z560" s="276"/>
    </row>
    <row r="561" spans="1:26" ht="12.75" customHeight="1">
      <c r="A561" s="276"/>
      <c r="B561" s="276"/>
      <c r="C561" s="276"/>
      <c r="D561" s="276"/>
      <c r="E561" s="276"/>
      <c r="F561" s="276"/>
      <c r="G561" s="276"/>
      <c r="H561" s="276"/>
      <c r="I561" s="276"/>
      <c r="J561" s="276"/>
      <c r="K561" s="276"/>
      <c r="L561" s="276"/>
      <c r="M561" s="276"/>
      <c r="N561" s="276"/>
      <c r="O561" s="276"/>
      <c r="P561" s="276"/>
      <c r="Q561" s="276"/>
      <c r="R561" s="276"/>
      <c r="S561" s="276"/>
      <c r="T561" s="276"/>
      <c r="U561" s="276"/>
      <c r="V561" s="276"/>
      <c r="W561" s="276"/>
      <c r="X561" s="276"/>
      <c r="Y561" s="276"/>
      <c r="Z561" s="276"/>
    </row>
    <row r="562" spans="1:26" ht="12.75" customHeight="1">
      <c r="A562" s="276"/>
      <c r="B562" s="276"/>
      <c r="C562" s="276"/>
      <c r="D562" s="276"/>
      <c r="E562" s="276"/>
      <c r="F562" s="276"/>
      <c r="G562" s="276"/>
      <c r="H562" s="276"/>
      <c r="I562" s="276"/>
      <c r="J562" s="276"/>
      <c r="K562" s="276"/>
      <c r="L562" s="276"/>
      <c r="M562" s="276"/>
      <c r="N562" s="276"/>
      <c r="O562" s="276"/>
      <c r="P562" s="276"/>
      <c r="Q562" s="276"/>
      <c r="R562" s="276"/>
      <c r="S562" s="276"/>
      <c r="T562" s="276"/>
      <c r="U562" s="276"/>
      <c r="V562" s="276"/>
      <c r="W562" s="276"/>
      <c r="X562" s="276"/>
      <c r="Y562" s="276"/>
      <c r="Z562" s="276"/>
    </row>
    <row r="563" spans="1:26" ht="12.75" customHeight="1">
      <c r="A563" s="276"/>
      <c r="B563" s="276"/>
      <c r="C563" s="276"/>
      <c r="D563" s="276"/>
      <c r="E563" s="276"/>
      <c r="F563" s="276"/>
      <c r="G563" s="276"/>
      <c r="H563" s="276"/>
      <c r="I563" s="276"/>
      <c r="J563" s="276"/>
      <c r="K563" s="276"/>
      <c r="L563" s="276"/>
      <c r="M563" s="276"/>
      <c r="N563" s="276"/>
      <c r="O563" s="276"/>
      <c r="P563" s="276"/>
      <c r="Q563" s="276"/>
      <c r="R563" s="276"/>
      <c r="S563" s="276"/>
      <c r="T563" s="276"/>
      <c r="U563" s="276"/>
      <c r="V563" s="276"/>
      <c r="W563" s="276"/>
      <c r="X563" s="276"/>
      <c r="Y563" s="276"/>
      <c r="Z563" s="276"/>
    </row>
    <row r="564" spans="1:26" ht="12.75" customHeight="1">
      <c r="A564" s="276"/>
      <c r="B564" s="276"/>
      <c r="C564" s="276"/>
      <c r="D564" s="276"/>
      <c r="E564" s="276"/>
      <c r="F564" s="276"/>
      <c r="G564" s="276"/>
      <c r="H564" s="276"/>
      <c r="I564" s="276"/>
      <c r="J564" s="276"/>
      <c r="K564" s="276"/>
      <c r="L564" s="276"/>
      <c r="M564" s="276"/>
      <c r="N564" s="276"/>
      <c r="O564" s="276"/>
      <c r="P564" s="276"/>
      <c r="Q564" s="276"/>
      <c r="R564" s="276"/>
      <c r="S564" s="276"/>
      <c r="T564" s="276"/>
      <c r="U564" s="276"/>
      <c r="V564" s="276"/>
      <c r="W564" s="276"/>
      <c r="X564" s="276"/>
      <c r="Y564" s="276"/>
      <c r="Z564" s="276"/>
    </row>
    <row r="565" spans="1:26" ht="12.75" customHeight="1">
      <c r="A565" s="276"/>
      <c r="B565" s="276"/>
      <c r="C565" s="276"/>
      <c r="D565" s="276"/>
      <c r="E565" s="276"/>
      <c r="F565" s="276"/>
      <c r="G565" s="276"/>
      <c r="H565" s="276"/>
      <c r="I565" s="276"/>
      <c r="J565" s="276"/>
      <c r="K565" s="276"/>
      <c r="L565" s="276"/>
      <c r="M565" s="276"/>
      <c r="N565" s="276"/>
      <c r="O565" s="276"/>
      <c r="P565" s="276"/>
      <c r="Q565" s="276"/>
      <c r="R565" s="276"/>
      <c r="S565" s="276"/>
      <c r="T565" s="276"/>
      <c r="U565" s="276"/>
      <c r="V565" s="276"/>
      <c r="W565" s="276"/>
      <c r="X565" s="276"/>
      <c r="Y565" s="276"/>
      <c r="Z565" s="276"/>
    </row>
    <row r="566" spans="1:26" ht="12.75" customHeight="1">
      <c r="A566" s="276"/>
      <c r="B566" s="276"/>
      <c r="C566" s="276"/>
      <c r="D566" s="276"/>
      <c r="E566" s="276"/>
      <c r="F566" s="276"/>
      <c r="G566" s="276"/>
      <c r="H566" s="276"/>
      <c r="I566" s="276"/>
      <c r="J566" s="276"/>
      <c r="K566" s="276"/>
      <c r="L566" s="276"/>
      <c r="M566" s="276"/>
      <c r="N566" s="276"/>
      <c r="O566" s="276"/>
      <c r="P566" s="276"/>
      <c r="Q566" s="276"/>
      <c r="R566" s="276"/>
      <c r="S566" s="276"/>
      <c r="T566" s="276"/>
      <c r="U566" s="276"/>
      <c r="V566" s="276"/>
      <c r="W566" s="276"/>
      <c r="X566" s="276"/>
      <c r="Y566" s="276"/>
      <c r="Z566" s="276"/>
    </row>
    <row r="567" spans="1:26" ht="12.75" customHeight="1">
      <c r="A567" s="276"/>
      <c r="B567" s="276"/>
      <c r="C567" s="276"/>
      <c r="D567" s="276"/>
      <c r="E567" s="276"/>
      <c r="F567" s="276"/>
      <c r="G567" s="276"/>
      <c r="H567" s="276"/>
      <c r="I567" s="276"/>
      <c r="J567" s="276"/>
      <c r="K567" s="276"/>
      <c r="L567" s="276"/>
      <c r="M567" s="276"/>
      <c r="N567" s="276"/>
      <c r="O567" s="276"/>
      <c r="P567" s="276"/>
      <c r="Q567" s="276"/>
      <c r="R567" s="276"/>
      <c r="S567" s="276"/>
      <c r="T567" s="276"/>
      <c r="U567" s="276"/>
      <c r="V567" s="276"/>
      <c r="W567" s="276"/>
      <c r="X567" s="276"/>
      <c r="Y567" s="276"/>
      <c r="Z567" s="276"/>
    </row>
    <row r="568" spans="1:26" ht="12.75" customHeight="1">
      <c r="A568" s="276"/>
      <c r="B568" s="276"/>
      <c r="C568" s="276"/>
      <c r="D568" s="276"/>
      <c r="E568" s="276"/>
      <c r="F568" s="276"/>
      <c r="G568" s="276"/>
      <c r="H568" s="276"/>
      <c r="I568" s="276"/>
      <c r="J568" s="276"/>
      <c r="K568" s="276"/>
      <c r="L568" s="276"/>
      <c r="M568" s="276"/>
      <c r="N568" s="276"/>
      <c r="O568" s="276"/>
      <c r="P568" s="276"/>
      <c r="Q568" s="276"/>
      <c r="R568" s="276"/>
      <c r="S568" s="276"/>
      <c r="T568" s="276"/>
      <c r="U568" s="276"/>
      <c r="V568" s="276"/>
      <c r="W568" s="276"/>
      <c r="X568" s="276"/>
      <c r="Y568" s="276"/>
      <c r="Z568" s="276"/>
    </row>
    <row r="569" spans="1:26" ht="12.75" customHeight="1">
      <c r="A569" s="276"/>
      <c r="B569" s="276"/>
      <c r="C569" s="276"/>
      <c r="D569" s="276"/>
      <c r="E569" s="276"/>
      <c r="F569" s="276"/>
      <c r="G569" s="276"/>
      <c r="H569" s="276"/>
      <c r="I569" s="276"/>
      <c r="J569" s="276"/>
      <c r="K569" s="276"/>
      <c r="L569" s="276"/>
      <c r="M569" s="276"/>
      <c r="N569" s="276"/>
      <c r="O569" s="276"/>
      <c r="P569" s="276"/>
      <c r="Q569" s="276"/>
      <c r="R569" s="276"/>
      <c r="S569" s="276"/>
      <c r="T569" s="276"/>
      <c r="U569" s="276"/>
      <c r="V569" s="276"/>
      <c r="W569" s="276"/>
      <c r="X569" s="276"/>
      <c r="Y569" s="276"/>
      <c r="Z569" s="276"/>
    </row>
    <row r="570" spans="1:26" ht="12.75" customHeight="1">
      <c r="A570" s="276"/>
      <c r="B570" s="276"/>
      <c r="C570" s="276"/>
      <c r="D570" s="276"/>
      <c r="E570" s="276"/>
      <c r="F570" s="276"/>
      <c r="G570" s="276"/>
      <c r="H570" s="276"/>
      <c r="I570" s="276"/>
      <c r="J570" s="276"/>
      <c r="K570" s="276"/>
      <c r="L570" s="276"/>
      <c r="M570" s="276"/>
      <c r="N570" s="276"/>
      <c r="O570" s="276"/>
      <c r="P570" s="276"/>
      <c r="Q570" s="276"/>
      <c r="R570" s="276"/>
      <c r="S570" s="276"/>
      <c r="T570" s="276"/>
      <c r="U570" s="276"/>
      <c r="V570" s="276"/>
      <c r="W570" s="276"/>
      <c r="X570" s="276"/>
      <c r="Y570" s="276"/>
      <c r="Z570" s="276"/>
    </row>
    <row r="571" spans="1:26" ht="12.75" customHeight="1">
      <c r="A571" s="276"/>
      <c r="B571" s="276"/>
      <c r="C571" s="276"/>
      <c r="D571" s="276"/>
      <c r="E571" s="276"/>
      <c r="F571" s="276"/>
      <c r="G571" s="276"/>
      <c r="H571" s="276"/>
      <c r="I571" s="276"/>
      <c r="J571" s="276"/>
      <c r="K571" s="276"/>
      <c r="L571" s="276"/>
      <c r="M571" s="276"/>
      <c r="N571" s="276"/>
      <c r="O571" s="276"/>
      <c r="P571" s="276"/>
      <c r="Q571" s="276"/>
      <c r="R571" s="276"/>
      <c r="S571" s="276"/>
      <c r="T571" s="276"/>
      <c r="U571" s="276"/>
      <c r="V571" s="276"/>
      <c r="W571" s="276"/>
      <c r="X571" s="276"/>
      <c r="Y571" s="276"/>
      <c r="Z571" s="276"/>
    </row>
    <row r="572" spans="1:26" ht="12.75" customHeight="1">
      <c r="A572" s="276"/>
      <c r="B572" s="276"/>
      <c r="C572" s="276"/>
      <c r="D572" s="276"/>
      <c r="E572" s="276"/>
      <c r="F572" s="276"/>
      <c r="G572" s="276"/>
      <c r="H572" s="276"/>
      <c r="I572" s="276"/>
      <c r="J572" s="276"/>
      <c r="K572" s="276"/>
      <c r="L572" s="276"/>
      <c r="M572" s="276"/>
      <c r="N572" s="276"/>
      <c r="O572" s="276"/>
      <c r="P572" s="276"/>
      <c r="Q572" s="276"/>
      <c r="R572" s="276"/>
      <c r="S572" s="276"/>
      <c r="T572" s="276"/>
      <c r="U572" s="276"/>
      <c r="V572" s="276"/>
      <c r="W572" s="276"/>
      <c r="X572" s="276"/>
      <c r="Y572" s="276"/>
      <c r="Z572" s="276"/>
    </row>
    <row r="573" spans="1:26" ht="12.75" customHeight="1">
      <c r="A573" s="276"/>
      <c r="B573" s="276"/>
      <c r="C573" s="276"/>
      <c r="D573" s="276"/>
      <c r="E573" s="276"/>
      <c r="F573" s="276"/>
      <c r="G573" s="276"/>
      <c r="H573" s="276"/>
      <c r="I573" s="276"/>
      <c r="J573" s="276"/>
      <c r="K573" s="276"/>
      <c r="L573" s="276"/>
      <c r="M573" s="276"/>
      <c r="N573" s="276"/>
      <c r="O573" s="276"/>
      <c r="P573" s="276"/>
      <c r="Q573" s="276"/>
      <c r="R573" s="276"/>
      <c r="S573" s="276"/>
      <c r="T573" s="276"/>
      <c r="U573" s="276"/>
      <c r="V573" s="276"/>
      <c r="W573" s="276"/>
      <c r="X573" s="276"/>
      <c r="Y573" s="276"/>
      <c r="Z573" s="276"/>
    </row>
    <row r="574" spans="1:26" ht="12.75" customHeight="1">
      <c r="A574" s="276"/>
      <c r="B574" s="276"/>
      <c r="C574" s="276"/>
      <c r="D574" s="276"/>
      <c r="E574" s="276"/>
      <c r="F574" s="276"/>
      <c r="G574" s="276"/>
      <c r="H574" s="276"/>
      <c r="I574" s="276"/>
      <c r="J574" s="276"/>
      <c r="K574" s="276"/>
      <c r="L574" s="276"/>
      <c r="M574" s="276"/>
      <c r="N574" s="276"/>
      <c r="O574" s="276"/>
      <c r="P574" s="276"/>
      <c r="Q574" s="276"/>
      <c r="R574" s="276"/>
      <c r="S574" s="276"/>
      <c r="T574" s="276"/>
      <c r="U574" s="276"/>
      <c r="V574" s="276"/>
      <c r="W574" s="276"/>
      <c r="X574" s="276"/>
      <c r="Y574" s="276"/>
      <c r="Z574" s="276"/>
    </row>
    <row r="575" spans="1:26" ht="12.75" customHeight="1">
      <c r="A575" s="276"/>
      <c r="B575" s="276"/>
      <c r="C575" s="276"/>
      <c r="D575" s="276"/>
      <c r="E575" s="276"/>
      <c r="F575" s="276"/>
      <c r="G575" s="276"/>
      <c r="H575" s="276"/>
      <c r="I575" s="276"/>
      <c r="J575" s="276"/>
      <c r="K575" s="276"/>
      <c r="L575" s="276"/>
      <c r="M575" s="276"/>
      <c r="N575" s="276"/>
      <c r="O575" s="276"/>
      <c r="P575" s="276"/>
      <c r="Q575" s="276"/>
      <c r="R575" s="276"/>
      <c r="S575" s="276"/>
      <c r="T575" s="276"/>
      <c r="U575" s="276"/>
      <c r="V575" s="276"/>
      <c r="W575" s="276"/>
      <c r="X575" s="276"/>
      <c r="Y575" s="276"/>
      <c r="Z575" s="276"/>
    </row>
    <row r="576" spans="1:26" ht="12.75" customHeight="1">
      <c r="A576" s="276"/>
      <c r="B576" s="276"/>
      <c r="C576" s="276"/>
      <c r="D576" s="276"/>
      <c r="E576" s="276"/>
      <c r="F576" s="276"/>
      <c r="G576" s="276"/>
      <c r="H576" s="276"/>
      <c r="I576" s="276"/>
      <c r="J576" s="276"/>
      <c r="K576" s="276"/>
      <c r="L576" s="276"/>
      <c r="M576" s="276"/>
      <c r="N576" s="276"/>
      <c r="O576" s="276"/>
      <c r="P576" s="276"/>
      <c r="Q576" s="276"/>
      <c r="R576" s="276"/>
      <c r="S576" s="276"/>
      <c r="T576" s="276"/>
      <c r="U576" s="276"/>
      <c r="V576" s="276"/>
      <c r="W576" s="276"/>
      <c r="X576" s="276"/>
      <c r="Y576" s="276"/>
      <c r="Z576" s="276"/>
    </row>
    <row r="577" spans="1:26" ht="12.75" customHeight="1">
      <c r="A577" s="276"/>
      <c r="B577" s="276"/>
      <c r="C577" s="276"/>
      <c r="D577" s="276"/>
      <c r="E577" s="276"/>
      <c r="F577" s="276"/>
      <c r="G577" s="276"/>
      <c r="H577" s="276"/>
      <c r="I577" s="276"/>
      <c r="J577" s="276"/>
      <c r="K577" s="276"/>
      <c r="L577" s="276"/>
      <c r="M577" s="276"/>
      <c r="N577" s="276"/>
      <c r="O577" s="276"/>
      <c r="P577" s="276"/>
      <c r="Q577" s="276"/>
      <c r="R577" s="276"/>
      <c r="S577" s="276"/>
      <c r="T577" s="276"/>
      <c r="U577" s="276"/>
      <c r="V577" s="276"/>
      <c r="W577" s="276"/>
      <c r="X577" s="276"/>
      <c r="Y577" s="276"/>
      <c r="Z577" s="276"/>
    </row>
    <row r="578" spans="1:26" ht="12.75" customHeight="1">
      <c r="A578" s="276"/>
      <c r="B578" s="276"/>
      <c r="C578" s="276"/>
      <c r="D578" s="276"/>
      <c r="E578" s="276"/>
      <c r="F578" s="276"/>
      <c r="G578" s="276"/>
      <c r="H578" s="276"/>
      <c r="I578" s="276"/>
      <c r="J578" s="276"/>
      <c r="K578" s="276"/>
      <c r="L578" s="276"/>
      <c r="M578" s="276"/>
      <c r="N578" s="276"/>
      <c r="O578" s="276"/>
      <c r="P578" s="276"/>
      <c r="Q578" s="276"/>
      <c r="R578" s="276"/>
      <c r="S578" s="276"/>
      <c r="T578" s="276"/>
      <c r="U578" s="276"/>
      <c r="V578" s="276"/>
      <c r="W578" s="276"/>
      <c r="X578" s="276"/>
      <c r="Y578" s="276"/>
      <c r="Z578" s="276"/>
    </row>
    <row r="579" spans="1:26" ht="12.75" customHeight="1">
      <c r="A579" s="276"/>
      <c r="B579" s="276"/>
      <c r="C579" s="276"/>
      <c r="D579" s="276"/>
      <c r="E579" s="276"/>
      <c r="F579" s="276"/>
      <c r="G579" s="276"/>
      <c r="H579" s="276"/>
      <c r="I579" s="276"/>
      <c r="J579" s="276"/>
      <c r="K579" s="276"/>
      <c r="L579" s="276"/>
      <c r="M579" s="276"/>
      <c r="N579" s="276"/>
      <c r="O579" s="276"/>
      <c r="P579" s="276"/>
      <c r="Q579" s="276"/>
      <c r="R579" s="276"/>
      <c r="S579" s="276"/>
      <c r="T579" s="276"/>
      <c r="U579" s="276"/>
      <c r="V579" s="276"/>
      <c r="W579" s="276"/>
      <c r="X579" s="276"/>
      <c r="Y579" s="276"/>
      <c r="Z579" s="276"/>
    </row>
    <row r="580" spans="1:26" ht="12.75" customHeight="1">
      <c r="A580" s="276"/>
      <c r="B580" s="276"/>
      <c r="C580" s="276"/>
      <c r="D580" s="276"/>
      <c r="E580" s="276"/>
      <c r="F580" s="276"/>
      <c r="G580" s="276"/>
      <c r="H580" s="276"/>
      <c r="I580" s="276"/>
      <c r="J580" s="276"/>
      <c r="K580" s="276"/>
      <c r="L580" s="276"/>
      <c r="M580" s="276"/>
      <c r="N580" s="276"/>
      <c r="O580" s="276"/>
      <c r="P580" s="276"/>
      <c r="Q580" s="276"/>
      <c r="R580" s="276"/>
      <c r="S580" s="276"/>
      <c r="T580" s="276"/>
      <c r="U580" s="276"/>
      <c r="V580" s="276"/>
      <c r="W580" s="276"/>
      <c r="X580" s="276"/>
      <c r="Y580" s="276"/>
      <c r="Z580" s="276"/>
    </row>
    <row r="581" spans="1:26" ht="12.75" customHeight="1">
      <c r="A581" s="276"/>
      <c r="B581" s="276"/>
      <c r="C581" s="276"/>
      <c r="D581" s="276"/>
      <c r="E581" s="276"/>
      <c r="F581" s="276"/>
      <c r="G581" s="276"/>
      <c r="H581" s="276"/>
      <c r="I581" s="276"/>
      <c r="J581" s="276"/>
      <c r="K581" s="276"/>
      <c r="L581" s="276"/>
      <c r="M581" s="276"/>
      <c r="N581" s="276"/>
      <c r="O581" s="276"/>
      <c r="P581" s="276"/>
      <c r="Q581" s="276"/>
      <c r="R581" s="276"/>
      <c r="S581" s="276"/>
      <c r="T581" s="276"/>
      <c r="U581" s="276"/>
      <c r="V581" s="276"/>
      <c r="W581" s="276"/>
      <c r="X581" s="276"/>
      <c r="Y581" s="276"/>
      <c r="Z581" s="276"/>
    </row>
    <row r="582" spans="1:26" ht="12.75" customHeight="1">
      <c r="A582" s="276"/>
      <c r="B582" s="276"/>
      <c r="C582" s="276"/>
      <c r="D582" s="276"/>
      <c r="E582" s="276"/>
      <c r="F582" s="276"/>
      <c r="G582" s="276"/>
      <c r="H582" s="276"/>
      <c r="I582" s="276"/>
      <c r="J582" s="276"/>
      <c r="K582" s="276"/>
      <c r="L582" s="276"/>
      <c r="M582" s="276"/>
      <c r="N582" s="276"/>
      <c r="O582" s="276"/>
      <c r="P582" s="276"/>
      <c r="Q582" s="276"/>
      <c r="R582" s="276"/>
      <c r="S582" s="276"/>
      <c r="T582" s="276"/>
      <c r="U582" s="276"/>
      <c r="V582" s="276"/>
      <c r="W582" s="276"/>
      <c r="X582" s="276"/>
      <c r="Y582" s="276"/>
      <c r="Z582" s="276"/>
    </row>
    <row r="583" spans="1:26" ht="12.75" customHeight="1">
      <c r="A583" s="276"/>
      <c r="B583" s="276"/>
      <c r="C583" s="276"/>
      <c r="D583" s="276"/>
      <c r="E583" s="276"/>
      <c r="F583" s="276"/>
      <c r="G583" s="276"/>
      <c r="H583" s="276"/>
      <c r="I583" s="276"/>
      <c r="J583" s="276"/>
      <c r="K583" s="276"/>
      <c r="L583" s="276"/>
      <c r="M583" s="276"/>
      <c r="N583" s="276"/>
      <c r="O583" s="276"/>
      <c r="P583" s="276"/>
      <c r="Q583" s="276"/>
      <c r="R583" s="276"/>
      <c r="S583" s="276"/>
      <c r="T583" s="276"/>
      <c r="U583" s="276"/>
      <c r="V583" s="276"/>
      <c r="W583" s="276"/>
      <c r="X583" s="276"/>
      <c r="Y583" s="276"/>
      <c r="Z583" s="276"/>
    </row>
    <row r="584" spans="1:26" ht="12.75" customHeight="1">
      <c r="A584" s="276"/>
      <c r="B584" s="276"/>
      <c r="C584" s="276"/>
      <c r="D584" s="276"/>
      <c r="E584" s="276"/>
      <c r="F584" s="276"/>
      <c r="G584" s="276"/>
      <c r="H584" s="276"/>
      <c r="I584" s="276"/>
      <c r="J584" s="276"/>
      <c r="K584" s="276"/>
      <c r="L584" s="276"/>
      <c r="M584" s="276"/>
      <c r="N584" s="276"/>
      <c r="O584" s="276"/>
      <c r="P584" s="276"/>
      <c r="Q584" s="276"/>
      <c r="R584" s="276"/>
      <c r="S584" s="276"/>
      <c r="T584" s="276"/>
      <c r="U584" s="276"/>
      <c r="V584" s="276"/>
      <c r="W584" s="276"/>
      <c r="X584" s="276"/>
      <c r="Y584" s="276"/>
      <c r="Z584" s="276"/>
    </row>
    <row r="585" spans="1:26" ht="12.75" customHeight="1">
      <c r="A585" s="276"/>
      <c r="B585" s="276"/>
      <c r="C585" s="276"/>
      <c r="D585" s="276"/>
      <c r="E585" s="276"/>
      <c r="F585" s="276"/>
      <c r="G585" s="276"/>
      <c r="H585" s="276"/>
      <c r="I585" s="276"/>
      <c r="J585" s="276"/>
      <c r="K585" s="276"/>
      <c r="L585" s="276"/>
      <c r="M585" s="276"/>
      <c r="N585" s="276"/>
      <c r="O585" s="276"/>
      <c r="P585" s="276"/>
      <c r="Q585" s="276"/>
      <c r="R585" s="276"/>
      <c r="S585" s="276"/>
      <c r="T585" s="276"/>
      <c r="U585" s="276"/>
      <c r="V585" s="276"/>
      <c r="W585" s="276"/>
      <c r="X585" s="276"/>
      <c r="Y585" s="276"/>
      <c r="Z585" s="276"/>
    </row>
    <row r="586" spans="1:26" ht="12.75" customHeight="1">
      <c r="A586" s="276"/>
      <c r="B586" s="276"/>
      <c r="C586" s="276"/>
      <c r="D586" s="276"/>
      <c r="E586" s="276"/>
      <c r="F586" s="276"/>
      <c r="G586" s="276"/>
      <c r="H586" s="276"/>
      <c r="I586" s="276"/>
      <c r="J586" s="276"/>
      <c r="K586" s="276"/>
      <c r="L586" s="276"/>
      <c r="M586" s="276"/>
      <c r="N586" s="276"/>
      <c r="O586" s="276"/>
      <c r="P586" s="276"/>
      <c r="Q586" s="276"/>
      <c r="R586" s="276"/>
      <c r="S586" s="276"/>
      <c r="T586" s="276"/>
      <c r="U586" s="276"/>
      <c r="V586" s="276"/>
      <c r="W586" s="276"/>
      <c r="X586" s="276"/>
      <c r="Y586" s="276"/>
      <c r="Z586" s="276"/>
    </row>
    <row r="587" spans="1:26" ht="12.75" customHeight="1">
      <c r="A587" s="276"/>
      <c r="B587" s="276"/>
      <c r="C587" s="276"/>
      <c r="D587" s="276"/>
      <c r="E587" s="276"/>
      <c r="F587" s="276"/>
      <c r="G587" s="276"/>
      <c r="H587" s="276"/>
      <c r="I587" s="276"/>
      <c r="J587" s="276"/>
      <c r="K587" s="276"/>
      <c r="L587" s="276"/>
      <c r="M587" s="276"/>
      <c r="N587" s="276"/>
      <c r="O587" s="276"/>
      <c r="P587" s="276"/>
      <c r="Q587" s="276"/>
      <c r="R587" s="276"/>
      <c r="S587" s="276"/>
      <c r="T587" s="276"/>
      <c r="U587" s="276"/>
      <c r="V587" s="276"/>
      <c r="W587" s="276"/>
      <c r="X587" s="276"/>
      <c r="Y587" s="276"/>
      <c r="Z587" s="276"/>
    </row>
    <row r="588" spans="1:26" ht="12.75" customHeight="1">
      <c r="A588" s="276"/>
      <c r="B588" s="276"/>
      <c r="C588" s="276"/>
      <c r="D588" s="276"/>
      <c r="E588" s="276"/>
      <c r="F588" s="276"/>
      <c r="G588" s="276"/>
      <c r="H588" s="276"/>
      <c r="I588" s="276"/>
      <c r="J588" s="276"/>
      <c r="K588" s="276"/>
      <c r="L588" s="276"/>
      <c r="M588" s="276"/>
      <c r="N588" s="276"/>
      <c r="O588" s="276"/>
      <c r="P588" s="276"/>
      <c r="Q588" s="276"/>
      <c r="R588" s="276"/>
      <c r="S588" s="276"/>
      <c r="T588" s="276"/>
      <c r="U588" s="276"/>
      <c r="V588" s="276"/>
      <c r="W588" s="276"/>
      <c r="X588" s="276"/>
      <c r="Y588" s="276"/>
      <c r="Z588" s="276"/>
    </row>
    <row r="589" spans="1:26" ht="12.75" customHeight="1">
      <c r="A589" s="276"/>
      <c r="B589" s="276"/>
      <c r="C589" s="276"/>
      <c r="D589" s="276"/>
      <c r="E589" s="276"/>
      <c r="F589" s="276"/>
      <c r="G589" s="276"/>
      <c r="H589" s="276"/>
      <c r="I589" s="276"/>
      <c r="J589" s="276"/>
      <c r="K589" s="276"/>
      <c r="L589" s="276"/>
      <c r="M589" s="276"/>
      <c r="N589" s="276"/>
      <c r="O589" s="276"/>
      <c r="P589" s="276"/>
      <c r="Q589" s="276"/>
      <c r="R589" s="276"/>
      <c r="S589" s="276"/>
      <c r="T589" s="276"/>
      <c r="U589" s="276"/>
      <c r="V589" s="276"/>
      <c r="W589" s="276"/>
      <c r="X589" s="276"/>
      <c r="Y589" s="276"/>
      <c r="Z589" s="276"/>
    </row>
    <row r="590" spans="1:26" ht="12.75" customHeight="1">
      <c r="A590" s="276"/>
      <c r="B590" s="276"/>
      <c r="C590" s="276"/>
      <c r="D590" s="276"/>
      <c r="E590" s="276"/>
      <c r="F590" s="276"/>
      <c r="G590" s="276"/>
      <c r="H590" s="276"/>
      <c r="I590" s="276"/>
      <c r="J590" s="276"/>
      <c r="K590" s="276"/>
      <c r="L590" s="276"/>
      <c r="M590" s="276"/>
      <c r="N590" s="276"/>
      <c r="O590" s="276"/>
      <c r="P590" s="276"/>
      <c r="Q590" s="276"/>
      <c r="R590" s="276"/>
      <c r="S590" s="276"/>
      <c r="T590" s="276"/>
      <c r="U590" s="276"/>
      <c r="V590" s="276"/>
      <c r="W590" s="276"/>
      <c r="X590" s="276"/>
      <c r="Y590" s="276"/>
      <c r="Z590" s="276"/>
    </row>
    <row r="591" spans="1:26" ht="12.75" customHeight="1">
      <c r="A591" s="276"/>
      <c r="B591" s="276"/>
      <c r="C591" s="276"/>
      <c r="D591" s="276"/>
      <c r="E591" s="276"/>
      <c r="F591" s="276"/>
      <c r="G591" s="276"/>
      <c r="H591" s="276"/>
      <c r="I591" s="276"/>
      <c r="J591" s="276"/>
      <c r="K591" s="276"/>
      <c r="L591" s="276"/>
      <c r="M591" s="276"/>
      <c r="N591" s="276"/>
      <c r="O591" s="276"/>
      <c r="P591" s="276"/>
      <c r="Q591" s="276"/>
      <c r="R591" s="276"/>
      <c r="S591" s="276"/>
      <c r="T591" s="276"/>
      <c r="U591" s="276"/>
      <c r="V591" s="276"/>
      <c r="W591" s="276"/>
      <c r="X591" s="276"/>
      <c r="Y591" s="276"/>
      <c r="Z591" s="276"/>
    </row>
    <row r="592" spans="1:26" ht="12.75" customHeight="1">
      <c r="A592" s="276"/>
      <c r="B592" s="276"/>
      <c r="C592" s="276"/>
      <c r="D592" s="276"/>
      <c r="E592" s="276"/>
      <c r="F592" s="276"/>
      <c r="G592" s="276"/>
      <c r="H592" s="276"/>
      <c r="I592" s="276"/>
      <c r="J592" s="276"/>
      <c r="K592" s="276"/>
      <c r="L592" s="276"/>
      <c r="M592" s="276"/>
      <c r="N592" s="276"/>
      <c r="O592" s="276"/>
      <c r="P592" s="276"/>
      <c r="Q592" s="276"/>
      <c r="R592" s="276"/>
      <c r="S592" s="276"/>
      <c r="T592" s="276"/>
      <c r="U592" s="276"/>
      <c r="V592" s="276"/>
      <c r="W592" s="276"/>
      <c r="X592" s="276"/>
      <c r="Y592" s="276"/>
      <c r="Z592" s="276"/>
    </row>
    <row r="593" spans="1:26" ht="12.75" customHeight="1">
      <c r="A593" s="276"/>
      <c r="B593" s="276"/>
      <c r="C593" s="276"/>
      <c r="D593" s="276"/>
      <c r="E593" s="276"/>
      <c r="F593" s="276"/>
      <c r="G593" s="276"/>
      <c r="H593" s="276"/>
      <c r="I593" s="276"/>
      <c r="J593" s="276"/>
      <c r="K593" s="276"/>
      <c r="L593" s="276"/>
      <c r="M593" s="276"/>
      <c r="N593" s="276"/>
      <c r="O593" s="276"/>
      <c r="P593" s="276"/>
      <c r="Q593" s="276"/>
      <c r="R593" s="276"/>
      <c r="S593" s="276"/>
      <c r="T593" s="276"/>
      <c r="U593" s="276"/>
      <c r="V593" s="276"/>
      <c r="W593" s="276"/>
      <c r="X593" s="276"/>
      <c r="Y593" s="276"/>
      <c r="Z593" s="276"/>
    </row>
    <row r="594" spans="1:26" ht="12.75" customHeight="1">
      <c r="A594" s="276"/>
      <c r="B594" s="276"/>
      <c r="C594" s="276"/>
      <c r="D594" s="276"/>
      <c r="E594" s="276"/>
      <c r="F594" s="276"/>
      <c r="G594" s="276"/>
      <c r="H594" s="276"/>
      <c r="I594" s="276"/>
      <c r="J594" s="276"/>
      <c r="K594" s="276"/>
      <c r="L594" s="276"/>
      <c r="M594" s="276"/>
      <c r="N594" s="276"/>
      <c r="O594" s="276"/>
      <c r="P594" s="276"/>
      <c r="Q594" s="276"/>
      <c r="R594" s="276"/>
      <c r="S594" s="276"/>
      <c r="T594" s="276"/>
      <c r="U594" s="276"/>
      <c r="V594" s="276"/>
      <c r="W594" s="276"/>
      <c r="X594" s="276"/>
      <c r="Y594" s="276"/>
      <c r="Z594" s="276"/>
    </row>
    <row r="595" spans="1:26" ht="12.75" customHeight="1">
      <c r="A595" s="276"/>
      <c r="B595" s="276"/>
      <c r="C595" s="276"/>
      <c r="D595" s="276"/>
      <c r="E595" s="276"/>
      <c r="F595" s="276"/>
      <c r="G595" s="276"/>
      <c r="H595" s="276"/>
      <c r="I595" s="276"/>
      <c r="J595" s="276"/>
      <c r="K595" s="276"/>
      <c r="L595" s="276"/>
      <c r="M595" s="276"/>
      <c r="N595" s="276"/>
      <c r="O595" s="276"/>
      <c r="P595" s="276"/>
      <c r="Q595" s="276"/>
      <c r="R595" s="276"/>
      <c r="S595" s="276"/>
      <c r="T595" s="276"/>
      <c r="U595" s="276"/>
      <c r="V595" s="276"/>
      <c r="W595" s="276"/>
      <c r="X595" s="276"/>
      <c r="Y595" s="276"/>
      <c r="Z595" s="276"/>
    </row>
    <row r="596" spans="1:26" ht="12.75" customHeight="1">
      <c r="A596" s="276"/>
      <c r="B596" s="276"/>
      <c r="C596" s="276"/>
      <c r="D596" s="276"/>
      <c r="E596" s="276"/>
      <c r="F596" s="276"/>
      <c r="G596" s="276"/>
      <c r="H596" s="276"/>
      <c r="I596" s="276"/>
      <c r="J596" s="276"/>
      <c r="K596" s="276"/>
      <c r="L596" s="276"/>
      <c r="M596" s="276"/>
      <c r="N596" s="276"/>
      <c r="O596" s="276"/>
      <c r="P596" s="276"/>
      <c r="Q596" s="276"/>
      <c r="R596" s="276"/>
      <c r="S596" s="276"/>
      <c r="T596" s="276"/>
      <c r="U596" s="276"/>
      <c r="V596" s="276"/>
      <c r="W596" s="276"/>
      <c r="X596" s="276"/>
      <c r="Y596" s="276"/>
      <c r="Z596" s="276"/>
    </row>
    <row r="597" spans="1:26" ht="12.75" customHeight="1">
      <c r="A597" s="276"/>
      <c r="B597" s="276"/>
      <c r="C597" s="276"/>
      <c r="D597" s="276"/>
      <c r="E597" s="276"/>
      <c r="F597" s="276"/>
      <c r="G597" s="276"/>
      <c r="H597" s="276"/>
      <c r="I597" s="276"/>
      <c r="J597" s="276"/>
      <c r="K597" s="276"/>
      <c r="L597" s="276"/>
      <c r="M597" s="276"/>
      <c r="N597" s="276"/>
      <c r="O597" s="276"/>
      <c r="P597" s="276"/>
      <c r="Q597" s="276"/>
      <c r="R597" s="276"/>
      <c r="S597" s="276"/>
      <c r="T597" s="276"/>
      <c r="U597" s="276"/>
      <c r="V597" s="276"/>
      <c r="W597" s="276"/>
      <c r="X597" s="276"/>
      <c r="Y597" s="276"/>
      <c r="Z597" s="276"/>
    </row>
    <row r="598" spans="1:26" ht="12.75" customHeight="1">
      <c r="A598" s="276"/>
      <c r="B598" s="276"/>
      <c r="C598" s="276"/>
      <c r="D598" s="276"/>
      <c r="E598" s="276"/>
      <c r="F598" s="276"/>
      <c r="G598" s="276"/>
      <c r="H598" s="276"/>
      <c r="I598" s="276"/>
      <c r="J598" s="276"/>
      <c r="K598" s="276"/>
      <c r="L598" s="276"/>
      <c r="M598" s="276"/>
      <c r="N598" s="276"/>
      <c r="O598" s="276"/>
      <c r="P598" s="276"/>
      <c r="Q598" s="276"/>
      <c r="R598" s="276"/>
      <c r="S598" s="276"/>
      <c r="T598" s="276"/>
      <c r="U598" s="276"/>
      <c r="V598" s="276"/>
      <c r="W598" s="276"/>
      <c r="X598" s="276"/>
      <c r="Y598" s="276"/>
      <c r="Z598" s="276"/>
    </row>
    <row r="599" spans="1:26" ht="12.75" customHeight="1">
      <c r="A599" s="276"/>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row>
    <row r="600" spans="1:26" ht="12.75" customHeight="1">
      <c r="A600" s="276"/>
      <c r="B600" s="276"/>
      <c r="C600" s="276"/>
      <c r="D600" s="276"/>
      <c r="E600" s="276"/>
      <c r="F600" s="276"/>
      <c r="G600" s="276"/>
      <c r="H600" s="276"/>
      <c r="I600" s="276"/>
      <c r="J600" s="276"/>
      <c r="K600" s="276"/>
      <c r="L600" s="276"/>
      <c r="M600" s="276"/>
      <c r="N600" s="276"/>
      <c r="O600" s="276"/>
      <c r="P600" s="276"/>
      <c r="Q600" s="276"/>
      <c r="R600" s="276"/>
      <c r="S600" s="276"/>
      <c r="T600" s="276"/>
      <c r="U600" s="276"/>
      <c r="V600" s="276"/>
      <c r="W600" s="276"/>
      <c r="X600" s="276"/>
      <c r="Y600" s="276"/>
      <c r="Z600" s="276"/>
    </row>
    <row r="601" spans="1:26" ht="12.75" customHeight="1">
      <c r="A601" s="276"/>
      <c r="B601" s="276"/>
      <c r="C601" s="276"/>
      <c r="D601" s="276"/>
      <c r="E601" s="276"/>
      <c r="F601" s="276"/>
      <c r="G601" s="276"/>
      <c r="H601" s="276"/>
      <c r="I601" s="276"/>
      <c r="J601" s="276"/>
      <c r="K601" s="276"/>
      <c r="L601" s="276"/>
      <c r="M601" s="276"/>
      <c r="N601" s="276"/>
      <c r="O601" s="276"/>
      <c r="P601" s="276"/>
      <c r="Q601" s="276"/>
      <c r="R601" s="276"/>
      <c r="S601" s="276"/>
      <c r="T601" s="276"/>
      <c r="U601" s="276"/>
      <c r="V601" s="276"/>
      <c r="W601" s="276"/>
      <c r="X601" s="276"/>
      <c r="Y601" s="276"/>
      <c r="Z601" s="276"/>
    </row>
    <row r="602" spans="1:26" ht="12.75" customHeight="1">
      <c r="A602" s="276"/>
      <c r="B602" s="276"/>
      <c r="C602" s="276"/>
      <c r="D602" s="276"/>
      <c r="E602" s="276"/>
      <c r="F602" s="276"/>
      <c r="G602" s="276"/>
      <c r="H602" s="276"/>
      <c r="I602" s="276"/>
      <c r="J602" s="276"/>
      <c r="K602" s="276"/>
      <c r="L602" s="276"/>
      <c r="M602" s="276"/>
      <c r="N602" s="276"/>
      <c r="O602" s="276"/>
      <c r="P602" s="276"/>
      <c r="Q602" s="276"/>
      <c r="R602" s="276"/>
      <c r="S602" s="276"/>
      <c r="T602" s="276"/>
      <c r="U602" s="276"/>
      <c r="V602" s="276"/>
      <c r="W602" s="276"/>
      <c r="X602" s="276"/>
      <c r="Y602" s="276"/>
      <c r="Z602" s="276"/>
    </row>
    <row r="603" spans="1:26" ht="12.75" customHeight="1">
      <c r="A603" s="276"/>
      <c r="B603" s="276"/>
      <c r="C603" s="276"/>
      <c r="D603" s="276"/>
      <c r="E603" s="276"/>
      <c r="F603" s="276"/>
      <c r="G603" s="276"/>
      <c r="H603" s="276"/>
      <c r="I603" s="276"/>
      <c r="J603" s="276"/>
      <c r="K603" s="276"/>
      <c r="L603" s="276"/>
      <c r="M603" s="276"/>
      <c r="N603" s="276"/>
      <c r="O603" s="276"/>
      <c r="P603" s="276"/>
      <c r="Q603" s="276"/>
      <c r="R603" s="276"/>
      <c r="S603" s="276"/>
      <c r="T603" s="276"/>
      <c r="U603" s="276"/>
      <c r="V603" s="276"/>
      <c r="W603" s="276"/>
      <c r="X603" s="276"/>
      <c r="Y603" s="276"/>
      <c r="Z603" s="276"/>
    </row>
    <row r="604" spans="1:26" ht="12.75" customHeight="1">
      <c r="A604" s="276"/>
      <c r="B604" s="276"/>
      <c r="C604" s="276"/>
      <c r="D604" s="276"/>
      <c r="E604" s="276"/>
      <c r="F604" s="276"/>
      <c r="G604" s="276"/>
      <c r="H604" s="276"/>
      <c r="I604" s="276"/>
      <c r="J604" s="276"/>
      <c r="K604" s="276"/>
      <c r="L604" s="276"/>
      <c r="M604" s="276"/>
      <c r="N604" s="276"/>
      <c r="O604" s="276"/>
      <c r="P604" s="276"/>
      <c r="Q604" s="276"/>
      <c r="R604" s="276"/>
      <c r="S604" s="276"/>
      <c r="T604" s="276"/>
      <c r="U604" s="276"/>
      <c r="V604" s="276"/>
      <c r="W604" s="276"/>
      <c r="X604" s="276"/>
      <c r="Y604" s="276"/>
      <c r="Z604" s="276"/>
    </row>
    <row r="605" spans="1:26" ht="12.75" customHeight="1">
      <c r="A605" s="276"/>
      <c r="B605" s="276"/>
      <c r="C605" s="276"/>
      <c r="D605" s="276"/>
      <c r="E605" s="276"/>
      <c r="F605" s="276"/>
      <c r="G605" s="276"/>
      <c r="H605" s="276"/>
      <c r="I605" s="276"/>
      <c r="J605" s="276"/>
      <c r="K605" s="276"/>
      <c r="L605" s="276"/>
      <c r="M605" s="276"/>
      <c r="N605" s="276"/>
      <c r="O605" s="276"/>
      <c r="P605" s="276"/>
      <c r="Q605" s="276"/>
      <c r="R605" s="276"/>
      <c r="S605" s="276"/>
      <c r="T605" s="276"/>
      <c r="U605" s="276"/>
      <c r="V605" s="276"/>
      <c r="W605" s="276"/>
      <c r="X605" s="276"/>
      <c r="Y605" s="276"/>
      <c r="Z605" s="276"/>
    </row>
    <row r="606" spans="1:26" ht="12.75" customHeight="1">
      <c r="A606" s="276"/>
      <c r="B606" s="276"/>
      <c r="C606" s="276"/>
      <c r="D606" s="276"/>
      <c r="E606" s="276"/>
      <c r="F606" s="276"/>
      <c r="G606" s="276"/>
      <c r="H606" s="276"/>
      <c r="I606" s="276"/>
      <c r="J606" s="276"/>
      <c r="K606" s="276"/>
      <c r="L606" s="276"/>
      <c r="M606" s="276"/>
      <c r="N606" s="276"/>
      <c r="O606" s="276"/>
      <c r="P606" s="276"/>
      <c r="Q606" s="276"/>
      <c r="R606" s="276"/>
      <c r="S606" s="276"/>
      <c r="T606" s="276"/>
      <c r="U606" s="276"/>
      <c r="V606" s="276"/>
      <c r="W606" s="276"/>
      <c r="X606" s="276"/>
      <c r="Y606" s="276"/>
      <c r="Z606" s="276"/>
    </row>
    <row r="607" spans="1:26" ht="12.75" customHeight="1">
      <c r="A607" s="276"/>
      <c r="B607" s="276"/>
      <c r="C607" s="276"/>
      <c r="D607" s="276"/>
      <c r="E607" s="276"/>
      <c r="F607" s="276"/>
      <c r="G607" s="276"/>
      <c r="H607" s="276"/>
      <c r="I607" s="276"/>
      <c r="J607" s="276"/>
      <c r="K607" s="276"/>
      <c r="L607" s="276"/>
      <c r="M607" s="276"/>
      <c r="N607" s="276"/>
      <c r="O607" s="276"/>
      <c r="P607" s="276"/>
      <c r="Q607" s="276"/>
      <c r="R607" s="276"/>
      <c r="S607" s="276"/>
      <c r="T607" s="276"/>
      <c r="U607" s="276"/>
      <c r="V607" s="276"/>
      <c r="W607" s="276"/>
      <c r="X607" s="276"/>
      <c r="Y607" s="276"/>
      <c r="Z607" s="276"/>
    </row>
    <row r="608" spans="1:26" ht="12.75" customHeight="1">
      <c r="A608" s="276"/>
      <c r="B608" s="276"/>
      <c r="C608" s="276"/>
      <c r="D608" s="276"/>
      <c r="E608" s="276"/>
      <c r="F608" s="276"/>
      <c r="G608" s="276"/>
      <c r="H608" s="276"/>
      <c r="I608" s="276"/>
      <c r="J608" s="276"/>
      <c r="K608" s="276"/>
      <c r="L608" s="276"/>
      <c r="M608" s="276"/>
      <c r="N608" s="276"/>
      <c r="O608" s="276"/>
      <c r="P608" s="276"/>
      <c r="Q608" s="276"/>
      <c r="R608" s="276"/>
      <c r="S608" s="276"/>
      <c r="T608" s="276"/>
      <c r="U608" s="276"/>
      <c r="V608" s="276"/>
      <c r="W608" s="276"/>
      <c r="X608" s="276"/>
      <c r="Y608" s="276"/>
      <c r="Z608" s="276"/>
    </row>
    <row r="609" spans="1:26" ht="12.75" customHeight="1">
      <c r="A609" s="276"/>
      <c r="B609" s="276"/>
      <c r="C609" s="276"/>
      <c r="D609" s="276"/>
      <c r="E609" s="276"/>
      <c r="F609" s="276"/>
      <c r="G609" s="276"/>
      <c r="H609" s="276"/>
      <c r="I609" s="276"/>
      <c r="J609" s="276"/>
      <c r="K609" s="276"/>
      <c r="L609" s="276"/>
      <c r="M609" s="276"/>
      <c r="N609" s="276"/>
      <c r="O609" s="276"/>
      <c r="P609" s="276"/>
      <c r="Q609" s="276"/>
      <c r="R609" s="276"/>
      <c r="S609" s="276"/>
      <c r="T609" s="276"/>
      <c r="U609" s="276"/>
      <c r="V609" s="276"/>
      <c r="W609" s="276"/>
      <c r="X609" s="276"/>
      <c r="Y609" s="276"/>
      <c r="Z609" s="276"/>
    </row>
    <row r="610" spans="1:26" ht="12.75" customHeight="1">
      <c r="A610" s="276"/>
      <c r="B610" s="276"/>
      <c r="C610" s="276"/>
      <c r="D610" s="276"/>
      <c r="E610" s="276"/>
      <c r="F610" s="276"/>
      <c r="G610" s="276"/>
      <c r="H610" s="276"/>
      <c r="I610" s="276"/>
      <c r="J610" s="276"/>
      <c r="K610" s="276"/>
      <c r="L610" s="276"/>
      <c r="M610" s="276"/>
      <c r="N610" s="276"/>
      <c r="O610" s="276"/>
      <c r="P610" s="276"/>
      <c r="Q610" s="276"/>
      <c r="R610" s="276"/>
      <c r="S610" s="276"/>
      <c r="T610" s="276"/>
      <c r="U610" s="276"/>
      <c r="V610" s="276"/>
      <c r="W610" s="276"/>
      <c r="X610" s="276"/>
      <c r="Y610" s="276"/>
      <c r="Z610" s="276"/>
    </row>
    <row r="611" spans="1:26" ht="12.75" customHeight="1">
      <c r="A611" s="276"/>
      <c r="B611" s="276"/>
      <c r="C611" s="276"/>
      <c r="D611" s="276"/>
      <c r="E611" s="276"/>
      <c r="F611" s="276"/>
      <c r="G611" s="276"/>
      <c r="H611" s="276"/>
      <c r="I611" s="276"/>
      <c r="J611" s="276"/>
      <c r="K611" s="276"/>
      <c r="L611" s="276"/>
      <c r="M611" s="276"/>
      <c r="N611" s="276"/>
      <c r="O611" s="276"/>
      <c r="P611" s="276"/>
      <c r="Q611" s="276"/>
      <c r="R611" s="276"/>
      <c r="S611" s="276"/>
      <c r="T611" s="276"/>
      <c r="U611" s="276"/>
      <c r="V611" s="276"/>
      <c r="W611" s="276"/>
      <c r="X611" s="276"/>
      <c r="Y611" s="276"/>
      <c r="Z611" s="276"/>
    </row>
    <row r="612" spans="1:26" ht="12.75" customHeight="1">
      <c r="A612" s="276"/>
      <c r="B612" s="276"/>
      <c r="C612" s="276"/>
      <c r="D612" s="276"/>
      <c r="E612" s="276"/>
      <c r="F612" s="276"/>
      <c r="G612" s="276"/>
      <c r="H612" s="276"/>
      <c r="I612" s="276"/>
      <c r="J612" s="276"/>
      <c r="K612" s="276"/>
      <c r="L612" s="276"/>
      <c r="M612" s="276"/>
      <c r="N612" s="276"/>
      <c r="O612" s="276"/>
      <c r="P612" s="276"/>
      <c r="Q612" s="276"/>
      <c r="R612" s="276"/>
      <c r="S612" s="276"/>
      <c r="T612" s="276"/>
      <c r="U612" s="276"/>
      <c r="V612" s="276"/>
      <c r="W612" s="276"/>
      <c r="X612" s="276"/>
      <c r="Y612" s="276"/>
      <c r="Z612" s="276"/>
    </row>
    <row r="613" spans="1:26" ht="12.75" customHeight="1">
      <c r="A613" s="276"/>
      <c r="B613" s="276"/>
      <c r="C613" s="276"/>
      <c r="D613" s="276"/>
      <c r="E613" s="276"/>
      <c r="F613" s="276"/>
      <c r="G613" s="276"/>
      <c r="H613" s="276"/>
      <c r="I613" s="276"/>
      <c r="J613" s="276"/>
      <c r="K613" s="276"/>
      <c r="L613" s="276"/>
      <c r="M613" s="276"/>
      <c r="N613" s="276"/>
      <c r="O613" s="276"/>
      <c r="P613" s="276"/>
      <c r="Q613" s="276"/>
      <c r="R613" s="276"/>
      <c r="S613" s="276"/>
      <c r="T613" s="276"/>
      <c r="U613" s="276"/>
      <c r="V613" s="276"/>
      <c r="W613" s="276"/>
      <c r="X613" s="276"/>
      <c r="Y613" s="276"/>
      <c r="Z613" s="276"/>
    </row>
    <row r="614" spans="1:26" ht="12.75" customHeight="1">
      <c r="A614" s="276"/>
      <c r="B614" s="276"/>
      <c r="C614" s="276"/>
      <c r="D614" s="276"/>
      <c r="E614" s="276"/>
      <c r="F614" s="276"/>
      <c r="G614" s="276"/>
      <c r="H614" s="276"/>
      <c r="I614" s="276"/>
      <c r="J614" s="276"/>
      <c r="K614" s="276"/>
      <c r="L614" s="276"/>
      <c r="M614" s="276"/>
      <c r="N614" s="276"/>
      <c r="O614" s="276"/>
      <c r="P614" s="276"/>
      <c r="Q614" s="276"/>
      <c r="R614" s="276"/>
      <c r="S614" s="276"/>
      <c r="T614" s="276"/>
      <c r="U614" s="276"/>
      <c r="V614" s="276"/>
      <c r="W614" s="276"/>
      <c r="X614" s="276"/>
      <c r="Y614" s="276"/>
      <c r="Z614" s="276"/>
    </row>
    <row r="615" spans="1:26" ht="12.75" customHeight="1">
      <c r="A615" s="276"/>
      <c r="B615" s="276"/>
      <c r="C615" s="276"/>
      <c r="D615" s="276"/>
      <c r="E615" s="276"/>
      <c r="F615" s="276"/>
      <c r="G615" s="276"/>
      <c r="H615" s="276"/>
      <c r="I615" s="276"/>
      <c r="J615" s="276"/>
      <c r="K615" s="276"/>
      <c r="L615" s="276"/>
      <c r="M615" s="276"/>
      <c r="N615" s="276"/>
      <c r="O615" s="276"/>
      <c r="P615" s="276"/>
      <c r="Q615" s="276"/>
      <c r="R615" s="276"/>
      <c r="S615" s="276"/>
      <c r="T615" s="276"/>
      <c r="U615" s="276"/>
      <c r="V615" s="276"/>
      <c r="W615" s="276"/>
      <c r="X615" s="276"/>
      <c r="Y615" s="276"/>
      <c r="Z615" s="276"/>
    </row>
    <row r="616" spans="1:26" ht="12.75" customHeight="1">
      <c r="A616" s="276"/>
      <c r="B616" s="276"/>
      <c r="C616" s="276"/>
      <c r="D616" s="276"/>
      <c r="E616" s="276"/>
      <c r="F616" s="276"/>
      <c r="G616" s="276"/>
      <c r="H616" s="276"/>
      <c r="I616" s="276"/>
      <c r="J616" s="276"/>
      <c r="K616" s="276"/>
      <c r="L616" s="276"/>
      <c r="M616" s="276"/>
      <c r="N616" s="276"/>
      <c r="O616" s="276"/>
      <c r="P616" s="276"/>
      <c r="Q616" s="276"/>
      <c r="R616" s="276"/>
      <c r="S616" s="276"/>
      <c r="T616" s="276"/>
      <c r="U616" s="276"/>
      <c r="V616" s="276"/>
      <c r="W616" s="276"/>
      <c r="X616" s="276"/>
      <c r="Y616" s="276"/>
      <c r="Z616" s="276"/>
    </row>
    <row r="617" spans="1:26" ht="12.75" customHeight="1">
      <c r="A617" s="276"/>
      <c r="B617" s="276"/>
      <c r="C617" s="276"/>
      <c r="D617" s="276"/>
      <c r="E617" s="276"/>
      <c r="F617" s="276"/>
      <c r="G617" s="276"/>
      <c r="H617" s="276"/>
      <c r="I617" s="276"/>
      <c r="J617" s="276"/>
      <c r="K617" s="276"/>
      <c r="L617" s="276"/>
      <c r="M617" s="276"/>
      <c r="N617" s="276"/>
      <c r="O617" s="276"/>
      <c r="P617" s="276"/>
      <c r="Q617" s="276"/>
      <c r="R617" s="276"/>
      <c r="S617" s="276"/>
      <c r="T617" s="276"/>
      <c r="U617" s="276"/>
      <c r="V617" s="276"/>
      <c r="W617" s="276"/>
      <c r="X617" s="276"/>
      <c r="Y617" s="276"/>
      <c r="Z617" s="276"/>
    </row>
    <row r="618" spans="1:26" ht="12.75" customHeight="1">
      <c r="A618" s="276"/>
      <c r="B618" s="276"/>
      <c r="C618" s="276"/>
      <c r="D618" s="276"/>
      <c r="E618" s="276"/>
      <c r="F618" s="276"/>
      <c r="G618" s="276"/>
      <c r="H618" s="276"/>
      <c r="I618" s="276"/>
      <c r="J618" s="276"/>
      <c r="K618" s="276"/>
      <c r="L618" s="276"/>
      <c r="M618" s="276"/>
      <c r="N618" s="276"/>
      <c r="O618" s="276"/>
      <c r="P618" s="276"/>
      <c r="Q618" s="276"/>
      <c r="R618" s="276"/>
      <c r="S618" s="276"/>
      <c r="T618" s="276"/>
      <c r="U618" s="276"/>
      <c r="V618" s="276"/>
      <c r="W618" s="276"/>
      <c r="X618" s="276"/>
      <c r="Y618" s="276"/>
      <c r="Z618" s="276"/>
    </row>
    <row r="619" spans="1:26" ht="12.75" customHeight="1">
      <c r="A619" s="276"/>
      <c r="B619" s="276"/>
      <c r="C619" s="276"/>
      <c r="D619" s="276"/>
      <c r="E619" s="276"/>
      <c r="F619" s="276"/>
      <c r="G619" s="276"/>
      <c r="H619" s="276"/>
      <c r="I619" s="276"/>
      <c r="J619" s="276"/>
      <c r="K619" s="276"/>
      <c r="L619" s="276"/>
      <c r="M619" s="276"/>
      <c r="N619" s="276"/>
      <c r="O619" s="276"/>
      <c r="P619" s="276"/>
      <c r="Q619" s="276"/>
      <c r="R619" s="276"/>
      <c r="S619" s="276"/>
      <c r="T619" s="276"/>
      <c r="U619" s="276"/>
      <c r="V619" s="276"/>
      <c r="W619" s="276"/>
      <c r="X619" s="276"/>
      <c r="Y619" s="276"/>
      <c r="Z619" s="276"/>
    </row>
    <row r="620" spans="1:26" ht="12.75" customHeight="1">
      <c r="A620" s="276"/>
      <c r="B620" s="276"/>
      <c r="C620" s="276"/>
      <c r="D620" s="276"/>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row>
    <row r="621" spans="1:26" ht="12.75" customHeight="1">
      <c r="A621" s="276"/>
      <c r="B621" s="276"/>
      <c r="C621" s="276"/>
      <c r="D621" s="276"/>
      <c r="E621" s="276"/>
      <c r="F621" s="276"/>
      <c r="G621" s="276"/>
      <c r="H621" s="276"/>
      <c r="I621" s="276"/>
      <c r="J621" s="276"/>
      <c r="K621" s="276"/>
      <c r="L621" s="276"/>
      <c r="M621" s="276"/>
      <c r="N621" s="276"/>
      <c r="O621" s="276"/>
      <c r="P621" s="276"/>
      <c r="Q621" s="276"/>
      <c r="R621" s="276"/>
      <c r="S621" s="276"/>
      <c r="T621" s="276"/>
      <c r="U621" s="276"/>
      <c r="V621" s="276"/>
      <c r="W621" s="276"/>
      <c r="X621" s="276"/>
      <c r="Y621" s="276"/>
      <c r="Z621" s="276"/>
    </row>
    <row r="622" spans="1:26" ht="12.75" customHeight="1">
      <c r="A622" s="276"/>
      <c r="B622" s="276"/>
      <c r="C622" s="276"/>
      <c r="D622" s="276"/>
      <c r="E622" s="276"/>
      <c r="F622" s="276"/>
      <c r="G622" s="276"/>
      <c r="H622" s="276"/>
      <c r="I622" s="276"/>
      <c r="J622" s="276"/>
      <c r="K622" s="276"/>
      <c r="L622" s="276"/>
      <c r="M622" s="276"/>
      <c r="N622" s="276"/>
      <c r="O622" s="276"/>
      <c r="P622" s="276"/>
      <c r="Q622" s="276"/>
      <c r="R622" s="276"/>
      <c r="S622" s="276"/>
      <c r="T622" s="276"/>
      <c r="U622" s="276"/>
      <c r="V622" s="276"/>
      <c r="W622" s="276"/>
      <c r="X622" s="276"/>
      <c r="Y622" s="276"/>
      <c r="Z622" s="276"/>
    </row>
    <row r="623" spans="1:26" ht="12.75" customHeight="1">
      <c r="A623" s="276"/>
      <c r="B623" s="276"/>
      <c r="C623" s="276"/>
      <c r="D623" s="276"/>
      <c r="E623" s="276"/>
      <c r="F623" s="276"/>
      <c r="G623" s="276"/>
      <c r="H623" s="276"/>
      <c r="I623" s="276"/>
      <c r="J623" s="276"/>
      <c r="K623" s="276"/>
      <c r="L623" s="276"/>
      <c r="M623" s="276"/>
      <c r="N623" s="276"/>
      <c r="O623" s="276"/>
      <c r="P623" s="276"/>
      <c r="Q623" s="276"/>
      <c r="R623" s="276"/>
      <c r="S623" s="276"/>
      <c r="T623" s="276"/>
      <c r="U623" s="276"/>
      <c r="V623" s="276"/>
      <c r="W623" s="276"/>
      <c r="X623" s="276"/>
      <c r="Y623" s="276"/>
      <c r="Z623" s="276"/>
    </row>
    <row r="624" spans="1:26" ht="12.75" customHeight="1">
      <c r="A624" s="276"/>
      <c r="B624" s="276"/>
      <c r="C624" s="276"/>
      <c r="D624" s="276"/>
      <c r="E624" s="276"/>
      <c r="F624" s="276"/>
      <c r="G624" s="276"/>
      <c r="H624" s="276"/>
      <c r="I624" s="276"/>
      <c r="J624" s="276"/>
      <c r="K624" s="276"/>
      <c r="L624" s="276"/>
      <c r="M624" s="276"/>
      <c r="N624" s="276"/>
      <c r="O624" s="276"/>
      <c r="P624" s="276"/>
      <c r="Q624" s="276"/>
      <c r="R624" s="276"/>
      <c r="S624" s="276"/>
      <c r="T624" s="276"/>
      <c r="U624" s="276"/>
      <c r="V624" s="276"/>
      <c r="W624" s="276"/>
      <c r="X624" s="276"/>
      <c r="Y624" s="276"/>
      <c r="Z624" s="276"/>
    </row>
    <row r="625" spans="1:26" ht="12.75" customHeight="1">
      <c r="A625" s="276"/>
      <c r="B625" s="276"/>
      <c r="C625" s="276"/>
      <c r="D625" s="276"/>
      <c r="E625" s="276"/>
      <c r="F625" s="276"/>
      <c r="G625" s="276"/>
      <c r="H625" s="276"/>
      <c r="I625" s="276"/>
      <c r="J625" s="276"/>
      <c r="K625" s="276"/>
      <c r="L625" s="276"/>
      <c r="M625" s="276"/>
      <c r="N625" s="276"/>
      <c r="O625" s="276"/>
      <c r="P625" s="276"/>
      <c r="Q625" s="276"/>
      <c r="R625" s="276"/>
      <c r="S625" s="276"/>
      <c r="T625" s="276"/>
      <c r="U625" s="276"/>
      <c r="V625" s="276"/>
      <c r="W625" s="276"/>
      <c r="X625" s="276"/>
      <c r="Y625" s="276"/>
      <c r="Z625" s="276"/>
    </row>
    <row r="626" spans="1:26" ht="12.75" customHeight="1">
      <c r="A626" s="276"/>
      <c r="B626" s="276"/>
      <c r="C626" s="276"/>
      <c r="D626" s="276"/>
      <c r="E626" s="276"/>
      <c r="F626" s="276"/>
      <c r="G626" s="276"/>
      <c r="H626" s="276"/>
      <c r="I626" s="276"/>
      <c r="J626" s="276"/>
      <c r="K626" s="276"/>
      <c r="L626" s="276"/>
      <c r="M626" s="276"/>
      <c r="N626" s="276"/>
      <c r="O626" s="276"/>
      <c r="P626" s="276"/>
      <c r="Q626" s="276"/>
      <c r="R626" s="276"/>
      <c r="S626" s="276"/>
      <c r="T626" s="276"/>
      <c r="U626" s="276"/>
      <c r="V626" s="276"/>
      <c r="W626" s="276"/>
      <c r="X626" s="276"/>
      <c r="Y626" s="276"/>
      <c r="Z626" s="276"/>
    </row>
    <row r="627" spans="1:26" ht="12.75" customHeight="1">
      <c r="A627" s="276"/>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row>
    <row r="628" spans="1:26" ht="12.75" customHeight="1">
      <c r="A628" s="276"/>
      <c r="B628" s="276"/>
      <c r="C628" s="276"/>
      <c r="D628" s="276"/>
      <c r="E628" s="276"/>
      <c r="F628" s="276"/>
      <c r="G628" s="276"/>
      <c r="H628" s="276"/>
      <c r="I628" s="276"/>
      <c r="J628" s="276"/>
      <c r="K628" s="276"/>
      <c r="L628" s="276"/>
      <c r="M628" s="276"/>
      <c r="N628" s="276"/>
      <c r="O628" s="276"/>
      <c r="P628" s="276"/>
      <c r="Q628" s="276"/>
      <c r="R628" s="276"/>
      <c r="S628" s="276"/>
      <c r="T628" s="276"/>
      <c r="U628" s="276"/>
      <c r="V628" s="276"/>
      <c r="W628" s="276"/>
      <c r="X628" s="276"/>
      <c r="Y628" s="276"/>
      <c r="Z628" s="276"/>
    </row>
    <row r="629" spans="1:26" ht="12.75" customHeight="1">
      <c r="A629" s="276"/>
      <c r="B629" s="276"/>
      <c r="C629" s="276"/>
      <c r="D629" s="276"/>
      <c r="E629" s="276"/>
      <c r="F629" s="276"/>
      <c r="G629" s="276"/>
      <c r="H629" s="276"/>
      <c r="I629" s="276"/>
      <c r="J629" s="276"/>
      <c r="K629" s="276"/>
      <c r="L629" s="276"/>
      <c r="M629" s="276"/>
      <c r="N629" s="276"/>
      <c r="O629" s="276"/>
      <c r="P629" s="276"/>
      <c r="Q629" s="276"/>
      <c r="R629" s="276"/>
      <c r="S629" s="276"/>
      <c r="T629" s="276"/>
      <c r="U629" s="276"/>
      <c r="V629" s="276"/>
      <c r="W629" s="276"/>
      <c r="X629" s="276"/>
      <c r="Y629" s="276"/>
      <c r="Z629" s="276"/>
    </row>
    <row r="630" spans="1:26" ht="12.75" customHeight="1">
      <c r="A630" s="276"/>
      <c r="B630" s="276"/>
      <c r="C630" s="276"/>
      <c r="D630" s="276"/>
      <c r="E630" s="276"/>
      <c r="F630" s="276"/>
      <c r="G630" s="276"/>
      <c r="H630" s="276"/>
      <c r="I630" s="276"/>
      <c r="J630" s="276"/>
      <c r="K630" s="276"/>
      <c r="L630" s="276"/>
      <c r="M630" s="276"/>
      <c r="N630" s="276"/>
      <c r="O630" s="276"/>
      <c r="P630" s="276"/>
      <c r="Q630" s="276"/>
      <c r="R630" s="276"/>
      <c r="S630" s="276"/>
      <c r="T630" s="276"/>
      <c r="U630" s="276"/>
      <c r="V630" s="276"/>
      <c r="W630" s="276"/>
      <c r="X630" s="276"/>
      <c r="Y630" s="276"/>
      <c r="Z630" s="276"/>
    </row>
    <row r="631" spans="1:26" ht="12.75" customHeight="1">
      <c r="A631" s="276"/>
      <c r="B631" s="276"/>
      <c r="C631" s="276"/>
      <c r="D631" s="276"/>
      <c r="E631" s="276"/>
      <c r="F631" s="276"/>
      <c r="G631" s="276"/>
      <c r="H631" s="276"/>
      <c r="I631" s="276"/>
      <c r="J631" s="276"/>
      <c r="K631" s="276"/>
      <c r="L631" s="276"/>
      <c r="M631" s="276"/>
      <c r="N631" s="276"/>
      <c r="O631" s="276"/>
      <c r="P631" s="276"/>
      <c r="Q631" s="276"/>
      <c r="R631" s="276"/>
      <c r="S631" s="276"/>
      <c r="T631" s="276"/>
      <c r="U631" s="276"/>
      <c r="V631" s="276"/>
      <c r="W631" s="276"/>
      <c r="X631" s="276"/>
      <c r="Y631" s="276"/>
      <c r="Z631" s="276"/>
    </row>
    <row r="632" spans="1:26" ht="12.75" customHeight="1">
      <c r="A632" s="276"/>
      <c r="B632" s="276"/>
      <c r="C632" s="276"/>
      <c r="D632" s="276"/>
      <c r="E632" s="276"/>
      <c r="F632" s="276"/>
      <c r="G632" s="276"/>
      <c r="H632" s="276"/>
      <c r="I632" s="276"/>
      <c r="J632" s="276"/>
      <c r="K632" s="276"/>
      <c r="L632" s="276"/>
      <c r="M632" s="276"/>
      <c r="N632" s="276"/>
      <c r="O632" s="276"/>
      <c r="P632" s="276"/>
      <c r="Q632" s="276"/>
      <c r="R632" s="276"/>
      <c r="S632" s="276"/>
      <c r="T632" s="276"/>
      <c r="U632" s="276"/>
      <c r="V632" s="276"/>
      <c r="W632" s="276"/>
      <c r="X632" s="276"/>
      <c r="Y632" s="276"/>
      <c r="Z632" s="276"/>
    </row>
    <row r="633" spans="1:26" ht="12.75" customHeight="1">
      <c r="A633" s="276"/>
      <c r="B633" s="276"/>
      <c r="C633" s="276"/>
      <c r="D633" s="276"/>
      <c r="E633" s="276"/>
      <c r="F633" s="276"/>
      <c r="G633" s="276"/>
      <c r="H633" s="276"/>
      <c r="I633" s="276"/>
      <c r="J633" s="276"/>
      <c r="K633" s="276"/>
      <c r="L633" s="276"/>
      <c r="M633" s="276"/>
      <c r="N633" s="276"/>
      <c r="O633" s="276"/>
      <c r="P633" s="276"/>
      <c r="Q633" s="276"/>
      <c r="R633" s="276"/>
      <c r="S633" s="276"/>
      <c r="T633" s="276"/>
      <c r="U633" s="276"/>
      <c r="V633" s="276"/>
      <c r="W633" s="276"/>
      <c r="X633" s="276"/>
      <c r="Y633" s="276"/>
      <c r="Z633" s="276"/>
    </row>
    <row r="634" spans="1:26" ht="12.75" customHeight="1">
      <c r="A634" s="276"/>
      <c r="B634" s="276"/>
      <c r="C634" s="276"/>
      <c r="D634" s="276"/>
      <c r="E634" s="276"/>
      <c r="F634" s="276"/>
      <c r="G634" s="276"/>
      <c r="H634" s="276"/>
      <c r="I634" s="276"/>
      <c r="J634" s="276"/>
      <c r="K634" s="276"/>
      <c r="L634" s="276"/>
      <c r="M634" s="276"/>
      <c r="N634" s="276"/>
      <c r="O634" s="276"/>
      <c r="P634" s="276"/>
      <c r="Q634" s="276"/>
      <c r="R634" s="276"/>
      <c r="S634" s="276"/>
      <c r="T634" s="276"/>
      <c r="U634" s="276"/>
      <c r="V634" s="276"/>
      <c r="W634" s="276"/>
      <c r="X634" s="276"/>
      <c r="Y634" s="276"/>
      <c r="Z634" s="276"/>
    </row>
    <row r="635" spans="1:26" ht="12.75" customHeight="1">
      <c r="A635" s="276"/>
      <c r="B635" s="276"/>
      <c r="C635" s="276"/>
      <c r="D635" s="276"/>
      <c r="E635" s="276"/>
      <c r="F635" s="276"/>
      <c r="G635" s="276"/>
      <c r="H635" s="276"/>
      <c r="I635" s="276"/>
      <c r="J635" s="276"/>
      <c r="K635" s="276"/>
      <c r="L635" s="276"/>
      <c r="M635" s="276"/>
      <c r="N635" s="276"/>
      <c r="O635" s="276"/>
      <c r="P635" s="276"/>
      <c r="Q635" s="276"/>
      <c r="R635" s="276"/>
      <c r="S635" s="276"/>
      <c r="T635" s="276"/>
      <c r="U635" s="276"/>
      <c r="V635" s="276"/>
      <c r="W635" s="276"/>
      <c r="X635" s="276"/>
      <c r="Y635" s="276"/>
      <c r="Z635" s="276"/>
    </row>
    <row r="636" spans="1:26" ht="12.75" customHeight="1">
      <c r="A636" s="276"/>
      <c r="B636" s="276"/>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row>
    <row r="637" spans="1:26" ht="12.75" customHeight="1">
      <c r="A637" s="276"/>
      <c r="B637" s="276"/>
      <c r="C637" s="276"/>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row>
    <row r="638" spans="1:26" ht="12.75" customHeight="1">
      <c r="A638" s="276"/>
      <c r="B638" s="276"/>
      <c r="C638" s="276"/>
      <c r="D638" s="276"/>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row>
    <row r="639" spans="1:26" ht="12.75" customHeight="1">
      <c r="A639" s="276"/>
      <c r="B639" s="276"/>
      <c r="C639" s="276"/>
      <c r="D639" s="276"/>
      <c r="E639" s="276"/>
      <c r="F639" s="276"/>
      <c r="G639" s="276"/>
      <c r="H639" s="276"/>
      <c r="I639" s="276"/>
      <c r="J639" s="276"/>
      <c r="K639" s="276"/>
      <c r="L639" s="276"/>
      <c r="M639" s="276"/>
      <c r="N639" s="276"/>
      <c r="O639" s="276"/>
      <c r="P639" s="276"/>
      <c r="Q639" s="276"/>
      <c r="R639" s="276"/>
      <c r="S639" s="276"/>
      <c r="T639" s="276"/>
      <c r="U639" s="276"/>
      <c r="V639" s="276"/>
      <c r="W639" s="276"/>
      <c r="X639" s="276"/>
      <c r="Y639" s="276"/>
      <c r="Z639" s="276"/>
    </row>
    <row r="640" spans="1:26" ht="12.75" customHeight="1">
      <c r="A640" s="276"/>
      <c r="B640" s="276"/>
      <c r="C640" s="276"/>
      <c r="D640" s="276"/>
      <c r="E640" s="276"/>
      <c r="F640" s="276"/>
      <c r="G640" s="276"/>
      <c r="H640" s="276"/>
      <c r="I640" s="276"/>
      <c r="J640" s="276"/>
      <c r="K640" s="276"/>
      <c r="L640" s="276"/>
      <c r="M640" s="276"/>
      <c r="N640" s="276"/>
      <c r="O640" s="276"/>
      <c r="P640" s="276"/>
      <c r="Q640" s="276"/>
      <c r="R640" s="276"/>
      <c r="S640" s="276"/>
      <c r="T640" s="276"/>
      <c r="U640" s="276"/>
      <c r="V640" s="276"/>
      <c r="W640" s="276"/>
      <c r="X640" s="276"/>
      <c r="Y640" s="276"/>
      <c r="Z640" s="276"/>
    </row>
    <row r="641" spans="1:26" ht="12.75" customHeight="1">
      <c r="A641" s="276"/>
      <c r="B641" s="276"/>
      <c r="C641" s="276"/>
      <c r="D641" s="276"/>
      <c r="E641" s="276"/>
      <c r="F641" s="276"/>
      <c r="G641" s="276"/>
      <c r="H641" s="276"/>
      <c r="I641" s="276"/>
      <c r="J641" s="276"/>
      <c r="K641" s="276"/>
      <c r="L641" s="276"/>
      <c r="M641" s="276"/>
      <c r="N641" s="276"/>
      <c r="O641" s="276"/>
      <c r="P641" s="276"/>
      <c r="Q641" s="276"/>
      <c r="R641" s="276"/>
      <c r="S641" s="276"/>
      <c r="T641" s="276"/>
      <c r="U641" s="276"/>
      <c r="V641" s="276"/>
      <c r="W641" s="276"/>
      <c r="X641" s="276"/>
      <c r="Y641" s="276"/>
      <c r="Z641" s="276"/>
    </row>
    <row r="642" spans="1:26" ht="12.75" customHeight="1">
      <c r="A642" s="276"/>
      <c r="B642" s="276"/>
      <c r="C642" s="276"/>
      <c r="D642" s="276"/>
      <c r="E642" s="276"/>
      <c r="F642" s="276"/>
      <c r="G642" s="276"/>
      <c r="H642" s="276"/>
      <c r="I642" s="276"/>
      <c r="J642" s="276"/>
      <c r="K642" s="276"/>
      <c r="L642" s="276"/>
      <c r="M642" s="276"/>
      <c r="N642" s="276"/>
      <c r="O642" s="276"/>
      <c r="P642" s="276"/>
      <c r="Q642" s="276"/>
      <c r="R642" s="276"/>
      <c r="S642" s="276"/>
      <c r="T642" s="276"/>
      <c r="U642" s="276"/>
      <c r="V642" s="276"/>
      <c r="W642" s="276"/>
      <c r="X642" s="276"/>
      <c r="Y642" s="276"/>
      <c r="Z642" s="276"/>
    </row>
    <row r="643" spans="1:26" ht="12.75" customHeight="1">
      <c r="A643" s="276"/>
      <c r="B643" s="276"/>
      <c r="C643" s="276"/>
      <c r="D643" s="276"/>
      <c r="E643" s="276"/>
      <c r="F643" s="276"/>
      <c r="G643" s="276"/>
      <c r="H643" s="276"/>
      <c r="I643" s="276"/>
      <c r="J643" s="276"/>
      <c r="K643" s="276"/>
      <c r="L643" s="276"/>
      <c r="M643" s="276"/>
      <c r="N643" s="276"/>
      <c r="O643" s="276"/>
      <c r="P643" s="276"/>
      <c r="Q643" s="276"/>
      <c r="R643" s="276"/>
      <c r="S643" s="276"/>
      <c r="T643" s="276"/>
      <c r="U643" s="276"/>
      <c r="V643" s="276"/>
      <c r="W643" s="276"/>
      <c r="X643" s="276"/>
      <c r="Y643" s="276"/>
      <c r="Z643" s="276"/>
    </row>
    <row r="644" spans="1:26" ht="12.75" customHeight="1">
      <c r="A644" s="276"/>
      <c r="B644" s="276"/>
      <c r="C644" s="276"/>
      <c r="D644" s="276"/>
      <c r="E644" s="276"/>
      <c r="F644" s="276"/>
      <c r="G644" s="276"/>
      <c r="H644" s="276"/>
      <c r="I644" s="276"/>
      <c r="J644" s="276"/>
      <c r="K644" s="276"/>
      <c r="L644" s="276"/>
      <c r="M644" s="276"/>
      <c r="N644" s="276"/>
      <c r="O644" s="276"/>
      <c r="P644" s="276"/>
      <c r="Q644" s="276"/>
      <c r="R644" s="276"/>
      <c r="S644" s="276"/>
      <c r="T644" s="276"/>
      <c r="U644" s="276"/>
      <c r="V644" s="276"/>
      <c r="W644" s="276"/>
      <c r="X644" s="276"/>
      <c r="Y644" s="276"/>
      <c r="Z644" s="276"/>
    </row>
    <row r="645" spans="1:26" ht="12.75" customHeight="1">
      <c r="A645" s="276"/>
      <c r="B645" s="276"/>
      <c r="C645" s="276"/>
      <c r="D645" s="276"/>
      <c r="E645" s="276"/>
      <c r="F645" s="276"/>
      <c r="G645" s="276"/>
      <c r="H645" s="276"/>
      <c r="I645" s="276"/>
      <c r="J645" s="276"/>
      <c r="K645" s="276"/>
      <c r="L645" s="276"/>
      <c r="M645" s="276"/>
      <c r="N645" s="276"/>
      <c r="O645" s="276"/>
      <c r="P645" s="276"/>
      <c r="Q645" s="276"/>
      <c r="R645" s="276"/>
      <c r="S645" s="276"/>
      <c r="T645" s="276"/>
      <c r="U645" s="276"/>
      <c r="V645" s="276"/>
      <c r="W645" s="276"/>
      <c r="X645" s="276"/>
      <c r="Y645" s="276"/>
      <c r="Z645" s="276"/>
    </row>
    <row r="646" spans="1:26" ht="12.75" customHeight="1">
      <c r="A646" s="276"/>
      <c r="B646" s="276"/>
      <c r="C646" s="276"/>
      <c r="D646" s="276"/>
      <c r="E646" s="276"/>
      <c r="F646" s="276"/>
      <c r="G646" s="276"/>
      <c r="H646" s="276"/>
      <c r="I646" s="276"/>
      <c r="J646" s="276"/>
      <c r="K646" s="276"/>
      <c r="L646" s="276"/>
      <c r="M646" s="276"/>
      <c r="N646" s="276"/>
      <c r="O646" s="276"/>
      <c r="P646" s="276"/>
      <c r="Q646" s="276"/>
      <c r="R646" s="276"/>
      <c r="S646" s="276"/>
      <c r="T646" s="276"/>
      <c r="U646" s="276"/>
      <c r="V646" s="276"/>
      <c r="W646" s="276"/>
      <c r="X646" s="276"/>
      <c r="Y646" s="276"/>
      <c r="Z646" s="276"/>
    </row>
    <row r="647" spans="1:26" ht="12.75" customHeight="1">
      <c r="A647" s="276"/>
      <c r="B647" s="276"/>
      <c r="C647" s="276"/>
      <c r="D647" s="276"/>
      <c r="E647" s="276"/>
      <c r="F647" s="276"/>
      <c r="G647" s="276"/>
      <c r="H647" s="276"/>
      <c r="I647" s="276"/>
      <c r="J647" s="276"/>
      <c r="K647" s="276"/>
      <c r="L647" s="276"/>
      <c r="M647" s="276"/>
      <c r="N647" s="276"/>
      <c r="O647" s="276"/>
      <c r="P647" s="276"/>
      <c r="Q647" s="276"/>
      <c r="R647" s="276"/>
      <c r="S647" s="276"/>
      <c r="T647" s="276"/>
      <c r="U647" s="276"/>
      <c r="V647" s="276"/>
      <c r="W647" s="276"/>
      <c r="X647" s="276"/>
      <c r="Y647" s="276"/>
      <c r="Z647" s="276"/>
    </row>
    <row r="648" spans="1:26" ht="12.75" customHeight="1">
      <c r="A648" s="276"/>
      <c r="B648" s="276"/>
      <c r="C648" s="276"/>
      <c r="D648" s="276"/>
      <c r="E648" s="276"/>
      <c r="F648" s="276"/>
      <c r="G648" s="276"/>
      <c r="H648" s="276"/>
      <c r="I648" s="276"/>
      <c r="J648" s="276"/>
      <c r="K648" s="276"/>
      <c r="L648" s="276"/>
      <c r="M648" s="276"/>
      <c r="N648" s="276"/>
      <c r="O648" s="276"/>
      <c r="P648" s="276"/>
      <c r="Q648" s="276"/>
      <c r="R648" s="276"/>
      <c r="S648" s="276"/>
      <c r="T648" s="276"/>
      <c r="U648" s="276"/>
      <c r="V648" s="276"/>
      <c r="W648" s="276"/>
      <c r="X648" s="276"/>
      <c r="Y648" s="276"/>
      <c r="Z648" s="276"/>
    </row>
    <row r="649" spans="1:26" ht="12.75" customHeight="1">
      <c r="A649" s="276"/>
      <c r="B649" s="276"/>
      <c r="C649" s="276"/>
      <c r="D649" s="276"/>
      <c r="E649" s="276"/>
      <c r="F649" s="276"/>
      <c r="G649" s="276"/>
      <c r="H649" s="276"/>
      <c r="I649" s="276"/>
      <c r="J649" s="276"/>
      <c r="K649" s="276"/>
      <c r="L649" s="276"/>
      <c r="M649" s="276"/>
      <c r="N649" s="276"/>
      <c r="O649" s="276"/>
      <c r="P649" s="276"/>
      <c r="Q649" s="276"/>
      <c r="R649" s="276"/>
      <c r="S649" s="276"/>
      <c r="T649" s="276"/>
      <c r="U649" s="276"/>
      <c r="V649" s="276"/>
      <c r="W649" s="276"/>
      <c r="X649" s="276"/>
      <c r="Y649" s="276"/>
      <c r="Z649" s="276"/>
    </row>
    <row r="650" spans="1:26" ht="12.75" customHeight="1">
      <c r="A650" s="276"/>
      <c r="B650" s="276"/>
      <c r="C650" s="276"/>
      <c r="D650" s="276"/>
      <c r="E650" s="276"/>
      <c r="F650" s="276"/>
      <c r="G650" s="276"/>
      <c r="H650" s="276"/>
      <c r="I650" s="276"/>
      <c r="J650" s="276"/>
      <c r="K650" s="276"/>
      <c r="L650" s="276"/>
      <c r="M650" s="276"/>
      <c r="N650" s="276"/>
      <c r="O650" s="276"/>
      <c r="P650" s="276"/>
      <c r="Q650" s="276"/>
      <c r="R650" s="276"/>
      <c r="S650" s="276"/>
      <c r="T650" s="276"/>
      <c r="U650" s="276"/>
      <c r="V650" s="276"/>
      <c r="W650" s="276"/>
      <c r="X650" s="276"/>
      <c r="Y650" s="276"/>
      <c r="Z650" s="276"/>
    </row>
    <row r="651" spans="1:26" ht="12.75" customHeight="1">
      <c r="A651" s="276"/>
      <c r="B651" s="276"/>
      <c r="C651" s="276"/>
      <c r="D651" s="276"/>
      <c r="E651" s="276"/>
      <c r="F651" s="276"/>
      <c r="G651" s="276"/>
      <c r="H651" s="276"/>
      <c r="I651" s="276"/>
      <c r="J651" s="276"/>
      <c r="K651" s="276"/>
      <c r="L651" s="276"/>
      <c r="M651" s="276"/>
      <c r="N651" s="276"/>
      <c r="O651" s="276"/>
      <c r="P651" s="276"/>
      <c r="Q651" s="276"/>
      <c r="R651" s="276"/>
      <c r="S651" s="276"/>
      <c r="T651" s="276"/>
      <c r="U651" s="276"/>
      <c r="V651" s="276"/>
      <c r="W651" s="276"/>
      <c r="X651" s="276"/>
      <c r="Y651" s="276"/>
      <c r="Z651" s="276"/>
    </row>
    <row r="652" spans="1:26" ht="12.75" customHeight="1">
      <c r="A652" s="276"/>
      <c r="B652" s="276"/>
      <c r="C652" s="276"/>
      <c r="D652" s="276"/>
      <c r="E652" s="276"/>
      <c r="F652" s="276"/>
      <c r="G652" s="276"/>
      <c r="H652" s="276"/>
      <c r="I652" s="276"/>
      <c r="J652" s="276"/>
      <c r="K652" s="276"/>
      <c r="L652" s="276"/>
      <c r="M652" s="276"/>
      <c r="N652" s="276"/>
      <c r="O652" s="276"/>
      <c r="P652" s="276"/>
      <c r="Q652" s="276"/>
      <c r="R652" s="276"/>
      <c r="S652" s="276"/>
      <c r="T652" s="276"/>
      <c r="U652" s="276"/>
      <c r="V652" s="276"/>
      <c r="W652" s="276"/>
      <c r="X652" s="276"/>
      <c r="Y652" s="276"/>
      <c r="Z652" s="276"/>
    </row>
    <row r="653" spans="1:26" ht="12.75" customHeight="1">
      <c r="A653" s="276"/>
      <c r="B653" s="276"/>
      <c r="C653" s="276"/>
      <c r="D653" s="276"/>
      <c r="E653" s="276"/>
      <c r="F653" s="276"/>
      <c r="G653" s="276"/>
      <c r="H653" s="276"/>
      <c r="I653" s="276"/>
      <c r="J653" s="276"/>
      <c r="K653" s="276"/>
      <c r="L653" s="276"/>
      <c r="M653" s="276"/>
      <c r="N653" s="276"/>
      <c r="O653" s="276"/>
      <c r="P653" s="276"/>
      <c r="Q653" s="276"/>
      <c r="R653" s="276"/>
      <c r="S653" s="276"/>
      <c r="T653" s="276"/>
      <c r="U653" s="276"/>
      <c r="V653" s="276"/>
      <c r="W653" s="276"/>
      <c r="X653" s="276"/>
      <c r="Y653" s="276"/>
      <c r="Z653" s="276"/>
    </row>
    <row r="654" spans="1:26" ht="12.75" customHeight="1">
      <c r="A654" s="276"/>
      <c r="B654" s="276"/>
      <c r="C654" s="276"/>
      <c r="D654" s="276"/>
      <c r="E654" s="276"/>
      <c r="F654" s="276"/>
      <c r="G654" s="276"/>
      <c r="H654" s="276"/>
      <c r="I654" s="276"/>
      <c r="J654" s="276"/>
      <c r="K654" s="276"/>
      <c r="L654" s="276"/>
      <c r="M654" s="276"/>
      <c r="N654" s="276"/>
      <c r="O654" s="276"/>
      <c r="P654" s="276"/>
      <c r="Q654" s="276"/>
      <c r="R654" s="276"/>
      <c r="S654" s="276"/>
      <c r="T654" s="276"/>
      <c r="U654" s="276"/>
      <c r="V654" s="276"/>
      <c r="W654" s="276"/>
      <c r="X654" s="276"/>
      <c r="Y654" s="276"/>
      <c r="Z654" s="276"/>
    </row>
    <row r="655" spans="1:26" ht="12.75" customHeight="1">
      <c r="A655" s="276"/>
      <c r="B655" s="276"/>
      <c r="C655" s="276"/>
      <c r="D655" s="276"/>
      <c r="E655" s="276"/>
      <c r="F655" s="276"/>
      <c r="G655" s="276"/>
      <c r="H655" s="276"/>
      <c r="I655" s="276"/>
      <c r="J655" s="276"/>
      <c r="K655" s="276"/>
      <c r="L655" s="276"/>
      <c r="M655" s="276"/>
      <c r="N655" s="276"/>
      <c r="O655" s="276"/>
      <c r="P655" s="276"/>
      <c r="Q655" s="276"/>
      <c r="R655" s="276"/>
      <c r="S655" s="276"/>
      <c r="T655" s="276"/>
      <c r="U655" s="276"/>
      <c r="V655" s="276"/>
      <c r="W655" s="276"/>
      <c r="X655" s="276"/>
      <c r="Y655" s="276"/>
      <c r="Z655" s="276"/>
    </row>
    <row r="656" spans="1:26" ht="12.75" customHeight="1">
      <c r="A656" s="276"/>
      <c r="B656" s="276"/>
      <c r="C656" s="276"/>
      <c r="D656" s="276"/>
      <c r="E656" s="276"/>
      <c r="F656" s="276"/>
      <c r="G656" s="276"/>
      <c r="H656" s="276"/>
      <c r="I656" s="276"/>
      <c r="J656" s="276"/>
      <c r="K656" s="276"/>
      <c r="L656" s="276"/>
      <c r="M656" s="276"/>
      <c r="N656" s="276"/>
      <c r="O656" s="276"/>
      <c r="P656" s="276"/>
      <c r="Q656" s="276"/>
      <c r="R656" s="276"/>
      <c r="S656" s="276"/>
      <c r="T656" s="276"/>
      <c r="U656" s="276"/>
      <c r="V656" s="276"/>
      <c r="W656" s="276"/>
      <c r="X656" s="276"/>
      <c r="Y656" s="276"/>
      <c r="Z656" s="276"/>
    </row>
    <row r="657" spans="1:26" ht="12.75" customHeight="1">
      <c r="A657" s="276"/>
      <c r="B657" s="276"/>
      <c r="C657" s="276"/>
      <c r="D657" s="276"/>
      <c r="E657" s="276"/>
      <c r="F657" s="276"/>
      <c r="G657" s="276"/>
      <c r="H657" s="276"/>
      <c r="I657" s="276"/>
      <c r="J657" s="276"/>
      <c r="K657" s="276"/>
      <c r="L657" s="276"/>
      <c r="M657" s="276"/>
      <c r="N657" s="276"/>
      <c r="O657" s="276"/>
      <c r="P657" s="276"/>
      <c r="Q657" s="276"/>
      <c r="R657" s="276"/>
      <c r="S657" s="276"/>
      <c r="T657" s="276"/>
      <c r="U657" s="276"/>
      <c r="V657" s="276"/>
      <c r="W657" s="276"/>
      <c r="X657" s="276"/>
      <c r="Y657" s="276"/>
      <c r="Z657" s="276"/>
    </row>
    <row r="658" spans="1:26" ht="12.75" customHeight="1">
      <c r="A658" s="276"/>
      <c r="B658" s="276"/>
      <c r="C658" s="276"/>
      <c r="D658" s="276"/>
      <c r="E658" s="276"/>
      <c r="F658" s="276"/>
      <c r="G658" s="276"/>
      <c r="H658" s="276"/>
      <c r="I658" s="276"/>
      <c r="J658" s="276"/>
      <c r="K658" s="276"/>
      <c r="L658" s="276"/>
      <c r="M658" s="276"/>
      <c r="N658" s="276"/>
      <c r="O658" s="276"/>
      <c r="P658" s="276"/>
      <c r="Q658" s="276"/>
      <c r="R658" s="276"/>
      <c r="S658" s="276"/>
      <c r="T658" s="276"/>
      <c r="U658" s="276"/>
      <c r="V658" s="276"/>
      <c r="W658" s="276"/>
      <c r="X658" s="276"/>
      <c r="Y658" s="276"/>
      <c r="Z658" s="276"/>
    </row>
    <row r="659" spans="1:26" ht="12.75" customHeight="1">
      <c r="A659" s="276"/>
      <c r="B659" s="276"/>
      <c r="C659" s="276"/>
      <c r="D659" s="276"/>
      <c r="E659" s="276"/>
      <c r="F659" s="276"/>
      <c r="G659" s="276"/>
      <c r="H659" s="276"/>
      <c r="I659" s="276"/>
      <c r="J659" s="276"/>
      <c r="K659" s="276"/>
      <c r="L659" s="276"/>
      <c r="M659" s="276"/>
      <c r="N659" s="276"/>
      <c r="O659" s="276"/>
      <c r="P659" s="276"/>
      <c r="Q659" s="276"/>
      <c r="R659" s="276"/>
      <c r="S659" s="276"/>
      <c r="T659" s="276"/>
      <c r="U659" s="276"/>
      <c r="V659" s="276"/>
      <c r="W659" s="276"/>
      <c r="X659" s="276"/>
      <c r="Y659" s="276"/>
      <c r="Z659" s="276"/>
    </row>
    <row r="660" spans="1:26" ht="12.75" customHeight="1">
      <c r="A660" s="276"/>
      <c r="B660" s="276"/>
      <c r="C660" s="276"/>
      <c r="D660" s="276"/>
      <c r="E660" s="276"/>
      <c r="F660" s="276"/>
      <c r="G660" s="276"/>
      <c r="H660" s="276"/>
      <c r="I660" s="276"/>
      <c r="J660" s="276"/>
      <c r="K660" s="276"/>
      <c r="L660" s="276"/>
      <c r="M660" s="276"/>
      <c r="N660" s="276"/>
      <c r="O660" s="276"/>
      <c r="P660" s="276"/>
      <c r="Q660" s="276"/>
      <c r="R660" s="276"/>
      <c r="S660" s="276"/>
      <c r="T660" s="276"/>
      <c r="U660" s="276"/>
      <c r="V660" s="276"/>
      <c r="W660" s="276"/>
      <c r="X660" s="276"/>
      <c r="Y660" s="276"/>
      <c r="Z660" s="276"/>
    </row>
    <row r="661" spans="1:26" ht="12.75" customHeight="1">
      <c r="A661" s="276"/>
      <c r="B661" s="276"/>
      <c r="C661" s="276"/>
      <c r="D661" s="276"/>
      <c r="E661" s="276"/>
      <c r="F661" s="276"/>
      <c r="G661" s="276"/>
      <c r="H661" s="276"/>
      <c r="I661" s="276"/>
      <c r="J661" s="276"/>
      <c r="K661" s="276"/>
      <c r="L661" s="276"/>
      <c r="M661" s="276"/>
      <c r="N661" s="276"/>
      <c r="O661" s="276"/>
      <c r="P661" s="276"/>
      <c r="Q661" s="276"/>
      <c r="R661" s="276"/>
      <c r="S661" s="276"/>
      <c r="T661" s="276"/>
      <c r="U661" s="276"/>
      <c r="V661" s="276"/>
      <c r="W661" s="276"/>
      <c r="X661" s="276"/>
      <c r="Y661" s="276"/>
      <c r="Z661" s="276"/>
    </row>
    <row r="662" spans="1:26" ht="12.75" customHeight="1">
      <c r="A662" s="276"/>
      <c r="B662" s="276"/>
      <c r="C662" s="276"/>
      <c r="D662" s="276"/>
      <c r="E662" s="276"/>
      <c r="F662" s="276"/>
      <c r="G662" s="276"/>
      <c r="H662" s="276"/>
      <c r="I662" s="276"/>
      <c r="J662" s="276"/>
      <c r="K662" s="276"/>
      <c r="L662" s="276"/>
      <c r="M662" s="276"/>
      <c r="N662" s="276"/>
      <c r="O662" s="276"/>
      <c r="P662" s="276"/>
      <c r="Q662" s="276"/>
      <c r="R662" s="276"/>
      <c r="S662" s="276"/>
      <c r="T662" s="276"/>
      <c r="U662" s="276"/>
      <c r="V662" s="276"/>
      <c r="W662" s="276"/>
      <c r="X662" s="276"/>
      <c r="Y662" s="276"/>
      <c r="Z662" s="276"/>
    </row>
    <row r="663" spans="1:26" ht="12.75" customHeight="1">
      <c r="A663" s="276"/>
      <c r="B663" s="276"/>
      <c r="C663" s="276"/>
      <c r="D663" s="276"/>
      <c r="E663" s="276"/>
      <c r="F663" s="276"/>
      <c r="G663" s="276"/>
      <c r="H663" s="276"/>
      <c r="I663" s="276"/>
      <c r="J663" s="276"/>
      <c r="K663" s="276"/>
      <c r="L663" s="276"/>
      <c r="M663" s="276"/>
      <c r="N663" s="276"/>
      <c r="O663" s="276"/>
      <c r="P663" s="276"/>
      <c r="Q663" s="276"/>
      <c r="R663" s="276"/>
      <c r="S663" s="276"/>
      <c r="T663" s="276"/>
      <c r="U663" s="276"/>
      <c r="V663" s="276"/>
      <c r="W663" s="276"/>
      <c r="X663" s="276"/>
      <c r="Y663" s="276"/>
      <c r="Z663" s="276"/>
    </row>
    <row r="664" spans="1:26" ht="12.75" customHeight="1">
      <c r="A664" s="276"/>
      <c r="B664" s="276"/>
      <c r="C664" s="276"/>
      <c r="D664" s="276"/>
      <c r="E664" s="276"/>
      <c r="F664" s="276"/>
      <c r="G664" s="276"/>
      <c r="H664" s="276"/>
      <c r="I664" s="276"/>
      <c r="J664" s="276"/>
      <c r="K664" s="276"/>
      <c r="L664" s="276"/>
      <c r="M664" s="276"/>
      <c r="N664" s="276"/>
      <c r="O664" s="276"/>
      <c r="P664" s="276"/>
      <c r="Q664" s="276"/>
      <c r="R664" s="276"/>
      <c r="S664" s="276"/>
      <c r="T664" s="276"/>
      <c r="U664" s="276"/>
      <c r="V664" s="276"/>
      <c r="W664" s="276"/>
      <c r="X664" s="276"/>
      <c r="Y664" s="276"/>
      <c r="Z664" s="276"/>
    </row>
    <row r="665" spans="1:26" ht="12.75" customHeight="1">
      <c r="A665" s="276"/>
      <c r="B665" s="276"/>
      <c r="C665" s="276"/>
      <c r="D665" s="276"/>
      <c r="E665" s="276"/>
      <c r="F665" s="276"/>
      <c r="G665" s="276"/>
      <c r="H665" s="276"/>
      <c r="I665" s="276"/>
      <c r="J665" s="276"/>
      <c r="K665" s="276"/>
      <c r="L665" s="276"/>
      <c r="M665" s="276"/>
      <c r="N665" s="276"/>
      <c r="O665" s="276"/>
      <c r="P665" s="276"/>
      <c r="Q665" s="276"/>
      <c r="R665" s="276"/>
      <c r="S665" s="276"/>
      <c r="T665" s="276"/>
      <c r="U665" s="276"/>
      <c r="V665" s="276"/>
      <c r="W665" s="276"/>
      <c r="X665" s="276"/>
      <c r="Y665" s="276"/>
      <c r="Z665" s="276"/>
    </row>
    <row r="666" spans="1:26" ht="12.75" customHeight="1">
      <c r="A666" s="276"/>
      <c r="B666" s="276"/>
      <c r="C666" s="276"/>
      <c r="D666" s="276"/>
      <c r="E666" s="276"/>
      <c r="F666" s="276"/>
      <c r="G666" s="276"/>
      <c r="H666" s="276"/>
      <c r="I666" s="276"/>
      <c r="J666" s="276"/>
      <c r="K666" s="276"/>
      <c r="L666" s="276"/>
      <c r="M666" s="276"/>
      <c r="N666" s="276"/>
      <c r="O666" s="276"/>
      <c r="P666" s="276"/>
      <c r="Q666" s="276"/>
      <c r="R666" s="276"/>
      <c r="S666" s="276"/>
      <c r="T666" s="276"/>
      <c r="U666" s="276"/>
      <c r="V666" s="276"/>
      <c r="W666" s="276"/>
      <c r="X666" s="276"/>
      <c r="Y666" s="276"/>
      <c r="Z666" s="276"/>
    </row>
    <row r="667" spans="1:26" ht="12.75" customHeight="1">
      <c r="A667" s="276"/>
      <c r="B667" s="276"/>
      <c r="C667" s="276"/>
      <c r="D667" s="276"/>
      <c r="E667" s="276"/>
      <c r="F667" s="276"/>
      <c r="G667" s="276"/>
      <c r="H667" s="276"/>
      <c r="I667" s="276"/>
      <c r="J667" s="276"/>
      <c r="K667" s="276"/>
      <c r="L667" s="276"/>
      <c r="M667" s="276"/>
      <c r="N667" s="276"/>
      <c r="O667" s="276"/>
      <c r="P667" s="276"/>
      <c r="Q667" s="276"/>
      <c r="R667" s="276"/>
      <c r="S667" s="276"/>
      <c r="T667" s="276"/>
      <c r="U667" s="276"/>
      <c r="V667" s="276"/>
      <c r="W667" s="276"/>
      <c r="X667" s="276"/>
      <c r="Y667" s="276"/>
      <c r="Z667" s="276"/>
    </row>
    <row r="668" spans="1:26" ht="12.75" customHeight="1">
      <c r="A668" s="276"/>
      <c r="B668" s="276"/>
      <c r="C668" s="276"/>
      <c r="D668" s="276"/>
      <c r="E668" s="276"/>
      <c r="F668" s="276"/>
      <c r="G668" s="276"/>
      <c r="H668" s="276"/>
      <c r="I668" s="276"/>
      <c r="J668" s="276"/>
      <c r="K668" s="276"/>
      <c r="L668" s="276"/>
      <c r="M668" s="276"/>
      <c r="N668" s="276"/>
      <c r="O668" s="276"/>
      <c r="P668" s="276"/>
      <c r="Q668" s="276"/>
      <c r="R668" s="276"/>
      <c r="S668" s="276"/>
      <c r="T668" s="276"/>
      <c r="U668" s="276"/>
      <c r="V668" s="276"/>
      <c r="W668" s="276"/>
      <c r="X668" s="276"/>
      <c r="Y668" s="276"/>
      <c r="Z668" s="276"/>
    </row>
    <row r="669" spans="1:26" ht="12.75" customHeight="1">
      <c r="A669" s="276"/>
      <c r="B669" s="276"/>
      <c r="C669" s="276"/>
      <c r="D669" s="276"/>
      <c r="E669" s="276"/>
      <c r="F669" s="276"/>
      <c r="G669" s="276"/>
      <c r="H669" s="276"/>
      <c r="I669" s="276"/>
      <c r="J669" s="276"/>
      <c r="K669" s="276"/>
      <c r="L669" s="276"/>
      <c r="M669" s="276"/>
      <c r="N669" s="276"/>
      <c r="O669" s="276"/>
      <c r="P669" s="276"/>
      <c r="Q669" s="276"/>
      <c r="R669" s="276"/>
      <c r="S669" s="276"/>
      <c r="T669" s="276"/>
      <c r="U669" s="276"/>
      <c r="V669" s="276"/>
      <c r="W669" s="276"/>
      <c r="X669" s="276"/>
      <c r="Y669" s="276"/>
      <c r="Z669" s="276"/>
    </row>
    <row r="670" spans="1:26" ht="12.75" customHeight="1">
      <c r="A670" s="276"/>
      <c r="B670" s="276"/>
      <c r="C670" s="276"/>
      <c r="D670" s="276"/>
      <c r="E670" s="276"/>
      <c r="F670" s="276"/>
      <c r="G670" s="276"/>
      <c r="H670" s="276"/>
      <c r="I670" s="276"/>
      <c r="J670" s="276"/>
      <c r="K670" s="276"/>
      <c r="L670" s="276"/>
      <c r="M670" s="276"/>
      <c r="N670" s="276"/>
      <c r="O670" s="276"/>
      <c r="P670" s="276"/>
      <c r="Q670" s="276"/>
      <c r="R670" s="276"/>
      <c r="S670" s="276"/>
      <c r="T670" s="276"/>
      <c r="U670" s="276"/>
      <c r="V670" s="276"/>
      <c r="W670" s="276"/>
      <c r="X670" s="276"/>
      <c r="Y670" s="276"/>
      <c r="Z670" s="276"/>
    </row>
    <row r="671" spans="1:26" ht="12.75" customHeight="1">
      <c r="A671" s="276"/>
      <c r="B671" s="276"/>
      <c r="C671" s="276"/>
      <c r="D671" s="276"/>
      <c r="E671" s="276"/>
      <c r="F671" s="276"/>
      <c r="G671" s="276"/>
      <c r="H671" s="276"/>
      <c r="I671" s="276"/>
      <c r="J671" s="276"/>
      <c r="K671" s="276"/>
      <c r="L671" s="276"/>
      <c r="M671" s="276"/>
      <c r="N671" s="276"/>
      <c r="O671" s="276"/>
      <c r="P671" s="276"/>
      <c r="Q671" s="276"/>
      <c r="R671" s="276"/>
      <c r="S671" s="276"/>
      <c r="T671" s="276"/>
      <c r="U671" s="276"/>
      <c r="V671" s="276"/>
      <c r="W671" s="276"/>
      <c r="X671" s="276"/>
      <c r="Y671" s="276"/>
      <c r="Z671" s="276"/>
    </row>
    <row r="672" spans="1:26" ht="12.75" customHeight="1">
      <c r="A672" s="276"/>
      <c r="B672" s="276"/>
      <c r="C672" s="276"/>
      <c r="D672" s="276"/>
      <c r="E672" s="276"/>
      <c r="F672" s="276"/>
      <c r="G672" s="276"/>
      <c r="H672" s="276"/>
      <c r="I672" s="276"/>
      <c r="J672" s="276"/>
      <c r="K672" s="276"/>
      <c r="L672" s="276"/>
      <c r="M672" s="276"/>
      <c r="N672" s="276"/>
      <c r="O672" s="276"/>
      <c r="P672" s="276"/>
      <c r="Q672" s="276"/>
      <c r="R672" s="276"/>
      <c r="S672" s="276"/>
      <c r="T672" s="276"/>
      <c r="U672" s="276"/>
      <c r="V672" s="276"/>
      <c r="W672" s="276"/>
      <c r="X672" s="276"/>
      <c r="Y672" s="276"/>
      <c r="Z672" s="276"/>
    </row>
    <row r="673" spans="1:26" ht="12.75" customHeight="1">
      <c r="A673" s="276"/>
      <c r="B673" s="276"/>
      <c r="C673" s="276"/>
      <c r="D673" s="276"/>
      <c r="E673" s="276"/>
      <c r="F673" s="276"/>
      <c r="G673" s="276"/>
      <c r="H673" s="276"/>
      <c r="I673" s="276"/>
      <c r="J673" s="276"/>
      <c r="K673" s="276"/>
      <c r="L673" s="276"/>
      <c r="M673" s="276"/>
      <c r="N673" s="276"/>
      <c r="O673" s="276"/>
      <c r="P673" s="276"/>
      <c r="Q673" s="276"/>
      <c r="R673" s="276"/>
      <c r="S673" s="276"/>
      <c r="T673" s="276"/>
      <c r="U673" s="276"/>
      <c r="V673" s="276"/>
      <c r="W673" s="276"/>
      <c r="X673" s="276"/>
      <c r="Y673" s="276"/>
      <c r="Z673" s="276"/>
    </row>
    <row r="674" spans="1:26" ht="12.75" customHeight="1">
      <c r="A674" s="276"/>
      <c r="B674" s="276"/>
      <c r="C674" s="276"/>
      <c r="D674" s="276"/>
      <c r="E674" s="276"/>
      <c r="F674" s="276"/>
      <c r="G674" s="276"/>
      <c r="H674" s="276"/>
      <c r="I674" s="276"/>
      <c r="J674" s="276"/>
      <c r="K674" s="276"/>
      <c r="L674" s="276"/>
      <c r="M674" s="276"/>
      <c r="N674" s="276"/>
      <c r="O674" s="276"/>
      <c r="P674" s="276"/>
      <c r="Q674" s="276"/>
      <c r="R674" s="276"/>
      <c r="S674" s="276"/>
      <c r="T674" s="276"/>
      <c r="U674" s="276"/>
      <c r="V674" s="276"/>
      <c r="W674" s="276"/>
      <c r="X674" s="276"/>
      <c r="Y674" s="276"/>
      <c r="Z674" s="276"/>
    </row>
    <row r="675" spans="1:26" ht="12.75" customHeight="1">
      <c r="A675" s="276"/>
      <c r="B675" s="276"/>
      <c r="C675" s="276"/>
      <c r="D675" s="276"/>
      <c r="E675" s="276"/>
      <c r="F675" s="276"/>
      <c r="G675" s="276"/>
      <c r="H675" s="276"/>
      <c r="I675" s="276"/>
      <c r="J675" s="276"/>
      <c r="K675" s="276"/>
      <c r="L675" s="276"/>
      <c r="M675" s="276"/>
      <c r="N675" s="276"/>
      <c r="O675" s="276"/>
      <c r="P675" s="276"/>
      <c r="Q675" s="276"/>
      <c r="R675" s="276"/>
      <c r="S675" s="276"/>
      <c r="T675" s="276"/>
      <c r="U675" s="276"/>
      <c r="V675" s="276"/>
      <c r="W675" s="276"/>
      <c r="X675" s="276"/>
      <c r="Y675" s="276"/>
      <c r="Z675" s="276"/>
    </row>
    <row r="676" spans="1:26" ht="12.75" customHeight="1">
      <c r="A676" s="276"/>
      <c r="B676" s="276"/>
      <c r="C676" s="276"/>
      <c r="D676" s="276"/>
      <c r="E676" s="276"/>
      <c r="F676" s="276"/>
      <c r="G676" s="276"/>
      <c r="H676" s="276"/>
      <c r="I676" s="276"/>
      <c r="J676" s="276"/>
      <c r="K676" s="276"/>
      <c r="L676" s="276"/>
      <c r="M676" s="276"/>
      <c r="N676" s="276"/>
      <c r="O676" s="276"/>
      <c r="P676" s="276"/>
      <c r="Q676" s="276"/>
      <c r="R676" s="276"/>
      <c r="S676" s="276"/>
      <c r="T676" s="276"/>
      <c r="U676" s="276"/>
      <c r="V676" s="276"/>
      <c r="W676" s="276"/>
      <c r="X676" s="276"/>
      <c r="Y676" s="276"/>
      <c r="Z676" s="276"/>
    </row>
    <row r="677" spans="1:26" ht="12.75" customHeight="1">
      <c r="A677" s="276"/>
      <c r="B677" s="276"/>
      <c r="C677" s="276"/>
      <c r="D677" s="276"/>
      <c r="E677" s="276"/>
      <c r="F677" s="276"/>
      <c r="G677" s="276"/>
      <c r="H677" s="276"/>
      <c r="I677" s="276"/>
      <c r="J677" s="276"/>
      <c r="K677" s="276"/>
      <c r="L677" s="276"/>
      <c r="M677" s="276"/>
      <c r="N677" s="276"/>
      <c r="O677" s="276"/>
      <c r="P677" s="276"/>
      <c r="Q677" s="276"/>
      <c r="R677" s="276"/>
      <c r="S677" s="276"/>
      <c r="T677" s="276"/>
      <c r="U677" s="276"/>
      <c r="V677" s="276"/>
      <c r="W677" s="276"/>
      <c r="X677" s="276"/>
      <c r="Y677" s="276"/>
      <c r="Z677" s="276"/>
    </row>
    <row r="678" spans="1:26" ht="12.75" customHeight="1">
      <c r="A678" s="276"/>
      <c r="B678" s="276"/>
      <c r="C678" s="276"/>
      <c r="D678" s="276"/>
      <c r="E678" s="276"/>
      <c r="F678" s="276"/>
      <c r="G678" s="276"/>
      <c r="H678" s="276"/>
      <c r="I678" s="276"/>
      <c r="J678" s="276"/>
      <c r="K678" s="276"/>
      <c r="L678" s="276"/>
      <c r="M678" s="276"/>
      <c r="N678" s="276"/>
      <c r="O678" s="276"/>
      <c r="P678" s="276"/>
      <c r="Q678" s="276"/>
      <c r="R678" s="276"/>
      <c r="S678" s="276"/>
      <c r="T678" s="276"/>
      <c r="U678" s="276"/>
      <c r="V678" s="276"/>
      <c r="W678" s="276"/>
      <c r="X678" s="276"/>
      <c r="Y678" s="276"/>
      <c r="Z678" s="276"/>
    </row>
    <row r="679" spans="1:26" ht="12.75" customHeight="1">
      <c r="A679" s="276"/>
      <c r="B679" s="276"/>
      <c r="C679" s="276"/>
      <c r="D679" s="276"/>
      <c r="E679" s="276"/>
      <c r="F679" s="276"/>
      <c r="G679" s="276"/>
      <c r="H679" s="276"/>
      <c r="I679" s="276"/>
      <c r="J679" s="276"/>
      <c r="K679" s="276"/>
      <c r="L679" s="276"/>
      <c r="M679" s="276"/>
      <c r="N679" s="276"/>
      <c r="O679" s="276"/>
      <c r="P679" s="276"/>
      <c r="Q679" s="276"/>
      <c r="R679" s="276"/>
      <c r="S679" s="276"/>
      <c r="T679" s="276"/>
      <c r="U679" s="276"/>
      <c r="V679" s="276"/>
      <c r="W679" s="276"/>
      <c r="X679" s="276"/>
      <c r="Y679" s="276"/>
      <c r="Z679" s="276"/>
    </row>
    <row r="680" spans="1:26" ht="12.75" customHeight="1">
      <c r="A680" s="276"/>
      <c r="B680" s="276"/>
      <c r="C680" s="276"/>
      <c r="D680" s="276"/>
      <c r="E680" s="276"/>
      <c r="F680" s="276"/>
      <c r="G680" s="276"/>
      <c r="H680" s="276"/>
      <c r="I680" s="276"/>
      <c r="J680" s="276"/>
      <c r="K680" s="276"/>
      <c r="L680" s="276"/>
      <c r="M680" s="276"/>
      <c r="N680" s="276"/>
      <c r="O680" s="276"/>
      <c r="P680" s="276"/>
      <c r="Q680" s="276"/>
      <c r="R680" s="276"/>
      <c r="S680" s="276"/>
      <c r="T680" s="276"/>
      <c r="U680" s="276"/>
      <c r="V680" s="276"/>
      <c r="W680" s="276"/>
      <c r="X680" s="276"/>
      <c r="Y680" s="276"/>
      <c r="Z680" s="276"/>
    </row>
    <row r="681" spans="1:26" ht="12.75" customHeight="1">
      <c r="A681" s="276"/>
      <c r="B681" s="276"/>
      <c r="C681" s="276"/>
      <c r="D681" s="276"/>
      <c r="E681" s="276"/>
      <c r="F681" s="276"/>
      <c r="G681" s="276"/>
      <c r="H681" s="276"/>
      <c r="I681" s="276"/>
      <c r="J681" s="276"/>
      <c r="K681" s="276"/>
      <c r="L681" s="276"/>
      <c r="M681" s="276"/>
      <c r="N681" s="276"/>
      <c r="O681" s="276"/>
      <c r="P681" s="276"/>
      <c r="Q681" s="276"/>
      <c r="R681" s="276"/>
      <c r="S681" s="276"/>
      <c r="T681" s="276"/>
      <c r="U681" s="276"/>
      <c r="V681" s="276"/>
      <c r="W681" s="276"/>
      <c r="X681" s="276"/>
      <c r="Y681" s="276"/>
      <c r="Z681" s="276"/>
    </row>
    <row r="682" spans="1:26" ht="12.75" customHeight="1">
      <c r="A682" s="276"/>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row>
    <row r="683" spans="1:26" ht="12.75" customHeight="1">
      <c r="A683" s="276"/>
      <c r="B683" s="276"/>
      <c r="C683" s="276"/>
      <c r="D683" s="276"/>
      <c r="E683" s="276"/>
      <c r="F683" s="276"/>
      <c r="G683" s="276"/>
      <c r="H683" s="276"/>
      <c r="I683" s="276"/>
      <c r="J683" s="276"/>
      <c r="K683" s="276"/>
      <c r="L683" s="276"/>
      <c r="M683" s="276"/>
      <c r="N683" s="276"/>
      <c r="O683" s="276"/>
      <c r="P683" s="276"/>
      <c r="Q683" s="276"/>
      <c r="R683" s="276"/>
      <c r="S683" s="276"/>
      <c r="T683" s="276"/>
      <c r="U683" s="276"/>
      <c r="V683" s="276"/>
      <c r="W683" s="276"/>
      <c r="X683" s="276"/>
      <c r="Y683" s="276"/>
      <c r="Z683" s="276"/>
    </row>
    <row r="684" spans="1:26" ht="12.75" customHeight="1">
      <c r="A684" s="276"/>
      <c r="B684" s="276"/>
      <c r="C684" s="276"/>
      <c r="D684" s="276"/>
      <c r="E684" s="276"/>
      <c r="F684" s="276"/>
      <c r="G684" s="276"/>
      <c r="H684" s="276"/>
      <c r="I684" s="276"/>
      <c r="J684" s="276"/>
      <c r="K684" s="276"/>
      <c r="L684" s="276"/>
      <c r="M684" s="276"/>
      <c r="N684" s="276"/>
      <c r="O684" s="276"/>
      <c r="P684" s="276"/>
      <c r="Q684" s="276"/>
      <c r="R684" s="276"/>
      <c r="S684" s="276"/>
      <c r="T684" s="276"/>
      <c r="U684" s="276"/>
      <c r="V684" s="276"/>
      <c r="W684" s="276"/>
      <c r="X684" s="276"/>
      <c r="Y684" s="276"/>
      <c r="Z684" s="276"/>
    </row>
    <row r="685" spans="1:26" ht="12.75" customHeight="1">
      <c r="A685" s="276"/>
      <c r="B685" s="276"/>
      <c r="C685" s="276"/>
      <c r="D685" s="276"/>
      <c r="E685" s="276"/>
      <c r="F685" s="276"/>
      <c r="G685" s="276"/>
      <c r="H685" s="276"/>
      <c r="I685" s="276"/>
      <c r="J685" s="276"/>
      <c r="K685" s="276"/>
      <c r="L685" s="276"/>
      <c r="M685" s="276"/>
      <c r="N685" s="276"/>
      <c r="O685" s="276"/>
      <c r="P685" s="276"/>
      <c r="Q685" s="276"/>
      <c r="R685" s="276"/>
      <c r="S685" s="276"/>
      <c r="T685" s="276"/>
      <c r="U685" s="276"/>
      <c r="V685" s="276"/>
      <c r="W685" s="276"/>
      <c r="X685" s="276"/>
      <c r="Y685" s="276"/>
      <c r="Z685" s="276"/>
    </row>
    <row r="686" spans="1:26" ht="12.75" customHeight="1">
      <c r="A686" s="276"/>
      <c r="B686" s="276"/>
      <c r="C686" s="276"/>
      <c r="D686" s="276"/>
      <c r="E686" s="276"/>
      <c r="F686" s="276"/>
      <c r="G686" s="276"/>
      <c r="H686" s="276"/>
      <c r="I686" s="276"/>
      <c r="J686" s="276"/>
      <c r="K686" s="276"/>
      <c r="L686" s="276"/>
      <c r="M686" s="276"/>
      <c r="N686" s="276"/>
      <c r="O686" s="276"/>
      <c r="P686" s="276"/>
      <c r="Q686" s="276"/>
      <c r="R686" s="276"/>
      <c r="S686" s="276"/>
      <c r="T686" s="276"/>
      <c r="U686" s="276"/>
      <c r="V686" s="276"/>
      <c r="W686" s="276"/>
      <c r="X686" s="276"/>
      <c r="Y686" s="276"/>
      <c r="Z686" s="276"/>
    </row>
    <row r="687" spans="1:26" ht="12.75" customHeight="1">
      <c r="A687" s="276"/>
      <c r="B687" s="276"/>
      <c r="C687" s="276"/>
      <c r="D687" s="276"/>
      <c r="E687" s="276"/>
      <c r="F687" s="276"/>
      <c r="G687" s="276"/>
      <c r="H687" s="276"/>
      <c r="I687" s="276"/>
      <c r="J687" s="276"/>
      <c r="K687" s="276"/>
      <c r="L687" s="276"/>
      <c r="M687" s="276"/>
      <c r="N687" s="276"/>
      <c r="O687" s="276"/>
      <c r="P687" s="276"/>
      <c r="Q687" s="276"/>
      <c r="R687" s="276"/>
      <c r="S687" s="276"/>
      <c r="T687" s="276"/>
      <c r="U687" s="276"/>
      <c r="V687" s="276"/>
      <c r="W687" s="276"/>
      <c r="X687" s="276"/>
      <c r="Y687" s="276"/>
      <c r="Z687" s="276"/>
    </row>
    <row r="688" spans="1:26" ht="12.75" customHeight="1">
      <c r="A688" s="276"/>
      <c r="B688" s="276"/>
      <c r="C688" s="276"/>
      <c r="D688" s="276"/>
      <c r="E688" s="276"/>
      <c r="F688" s="276"/>
      <c r="G688" s="276"/>
      <c r="H688" s="276"/>
      <c r="I688" s="276"/>
      <c r="J688" s="276"/>
      <c r="K688" s="276"/>
      <c r="L688" s="276"/>
      <c r="M688" s="276"/>
      <c r="N688" s="276"/>
      <c r="O688" s="276"/>
      <c r="P688" s="276"/>
      <c r="Q688" s="276"/>
      <c r="R688" s="276"/>
      <c r="S688" s="276"/>
      <c r="T688" s="276"/>
      <c r="U688" s="276"/>
      <c r="V688" s="276"/>
      <c r="W688" s="276"/>
      <c r="X688" s="276"/>
      <c r="Y688" s="276"/>
      <c r="Z688" s="276"/>
    </row>
    <row r="689" spans="1:26" ht="12.75" customHeight="1">
      <c r="A689" s="276"/>
      <c r="B689" s="276"/>
      <c r="C689" s="276"/>
      <c r="D689" s="276"/>
      <c r="E689" s="276"/>
      <c r="F689" s="276"/>
      <c r="G689" s="276"/>
      <c r="H689" s="276"/>
      <c r="I689" s="276"/>
      <c r="J689" s="276"/>
      <c r="K689" s="276"/>
      <c r="L689" s="276"/>
      <c r="M689" s="276"/>
      <c r="N689" s="276"/>
      <c r="O689" s="276"/>
      <c r="P689" s="276"/>
      <c r="Q689" s="276"/>
      <c r="R689" s="276"/>
      <c r="S689" s="276"/>
      <c r="T689" s="276"/>
      <c r="U689" s="276"/>
      <c r="V689" s="276"/>
      <c r="W689" s="276"/>
      <c r="X689" s="276"/>
      <c r="Y689" s="276"/>
      <c r="Z689" s="276"/>
    </row>
    <row r="690" spans="1:26" ht="12.75" customHeight="1">
      <c r="A690" s="276"/>
      <c r="B690" s="276"/>
      <c r="C690" s="276"/>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row>
    <row r="691" spans="1:26" ht="12.75" customHeight="1">
      <c r="A691" s="276"/>
      <c r="B691" s="276"/>
      <c r="C691" s="276"/>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row>
    <row r="692" spans="1:26" ht="12.75" customHeight="1">
      <c r="A692" s="276"/>
      <c r="B692" s="276"/>
      <c r="C692" s="276"/>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row>
    <row r="693" spans="1:26" ht="12.75" customHeight="1">
      <c r="A693" s="276"/>
      <c r="B693" s="276"/>
      <c r="C693" s="276"/>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row>
    <row r="694" spans="1:26" ht="12.75" customHeight="1">
      <c r="A694" s="276"/>
      <c r="B694" s="276"/>
      <c r="C694" s="276"/>
      <c r="D694" s="276"/>
      <c r="E694" s="276"/>
      <c r="F694" s="276"/>
      <c r="G694" s="276"/>
      <c r="H694" s="276"/>
      <c r="I694" s="276"/>
      <c r="J694" s="276"/>
      <c r="K694" s="276"/>
      <c r="L694" s="276"/>
      <c r="M694" s="276"/>
      <c r="N694" s="276"/>
      <c r="O694" s="276"/>
      <c r="P694" s="276"/>
      <c r="Q694" s="276"/>
      <c r="R694" s="276"/>
      <c r="S694" s="276"/>
      <c r="T694" s="276"/>
      <c r="U694" s="276"/>
      <c r="V694" s="276"/>
      <c r="W694" s="276"/>
      <c r="X694" s="276"/>
      <c r="Y694" s="276"/>
      <c r="Z694" s="276"/>
    </row>
    <row r="695" spans="1:26" ht="12.75" customHeight="1">
      <c r="A695" s="276"/>
      <c r="B695" s="276"/>
      <c r="C695" s="276"/>
      <c r="D695" s="276"/>
      <c r="E695" s="276"/>
      <c r="F695" s="276"/>
      <c r="G695" s="276"/>
      <c r="H695" s="276"/>
      <c r="I695" s="276"/>
      <c r="J695" s="276"/>
      <c r="K695" s="276"/>
      <c r="L695" s="276"/>
      <c r="M695" s="276"/>
      <c r="N695" s="276"/>
      <c r="O695" s="276"/>
      <c r="P695" s="276"/>
      <c r="Q695" s="276"/>
      <c r="R695" s="276"/>
      <c r="S695" s="276"/>
      <c r="T695" s="276"/>
      <c r="U695" s="276"/>
      <c r="V695" s="276"/>
      <c r="W695" s="276"/>
      <c r="X695" s="276"/>
      <c r="Y695" s="276"/>
      <c r="Z695" s="276"/>
    </row>
    <row r="696" spans="1:26" ht="12.75" customHeight="1">
      <c r="A696" s="276"/>
      <c r="B696" s="276"/>
      <c r="C696" s="276"/>
      <c r="D696" s="276"/>
      <c r="E696" s="276"/>
      <c r="F696" s="276"/>
      <c r="G696" s="276"/>
      <c r="H696" s="276"/>
      <c r="I696" s="276"/>
      <c r="J696" s="276"/>
      <c r="K696" s="276"/>
      <c r="L696" s="276"/>
      <c r="M696" s="276"/>
      <c r="N696" s="276"/>
      <c r="O696" s="276"/>
      <c r="P696" s="276"/>
      <c r="Q696" s="276"/>
      <c r="R696" s="276"/>
      <c r="S696" s="276"/>
      <c r="T696" s="276"/>
      <c r="U696" s="276"/>
      <c r="V696" s="276"/>
      <c r="W696" s="276"/>
      <c r="X696" s="276"/>
      <c r="Y696" s="276"/>
      <c r="Z696" s="276"/>
    </row>
    <row r="697" spans="1:26" ht="12.75" customHeight="1">
      <c r="A697" s="276"/>
      <c r="B697" s="276"/>
      <c r="C697" s="276"/>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row>
    <row r="698" spans="1:26" ht="12.75" customHeight="1">
      <c r="A698" s="276"/>
      <c r="B698" s="276"/>
      <c r="C698" s="276"/>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row>
    <row r="699" spans="1:26" ht="12.75" customHeight="1">
      <c r="A699" s="276"/>
      <c r="B699" s="276"/>
      <c r="C699" s="276"/>
      <c r="D699" s="276"/>
      <c r="E699" s="276"/>
      <c r="F699" s="276"/>
      <c r="G699" s="276"/>
      <c r="H699" s="276"/>
      <c r="I699" s="276"/>
      <c r="J699" s="276"/>
      <c r="K699" s="276"/>
      <c r="L699" s="276"/>
      <c r="M699" s="276"/>
      <c r="N699" s="276"/>
      <c r="O699" s="276"/>
      <c r="P699" s="276"/>
      <c r="Q699" s="276"/>
      <c r="R699" s="276"/>
      <c r="S699" s="276"/>
      <c r="T699" s="276"/>
      <c r="U699" s="276"/>
      <c r="V699" s="276"/>
      <c r="W699" s="276"/>
      <c r="X699" s="276"/>
      <c r="Y699" s="276"/>
      <c r="Z699" s="276"/>
    </row>
    <row r="700" spans="1:26" ht="12.75" customHeight="1">
      <c r="A700" s="276"/>
      <c r="B700" s="276"/>
      <c r="C700" s="276"/>
      <c r="D700" s="276"/>
      <c r="E700" s="276"/>
      <c r="F700" s="276"/>
      <c r="G700" s="276"/>
      <c r="H700" s="276"/>
      <c r="I700" s="276"/>
      <c r="J700" s="276"/>
      <c r="K700" s="276"/>
      <c r="L700" s="276"/>
      <c r="M700" s="276"/>
      <c r="N700" s="276"/>
      <c r="O700" s="276"/>
      <c r="P700" s="276"/>
      <c r="Q700" s="276"/>
      <c r="R700" s="276"/>
      <c r="S700" s="276"/>
      <c r="T700" s="276"/>
      <c r="U700" s="276"/>
      <c r="V700" s="276"/>
      <c r="W700" s="276"/>
      <c r="X700" s="276"/>
      <c r="Y700" s="276"/>
      <c r="Z700" s="276"/>
    </row>
    <row r="701" spans="1:26" ht="12.75" customHeight="1">
      <c r="A701" s="276"/>
      <c r="B701" s="276"/>
      <c r="C701" s="276"/>
      <c r="D701" s="276"/>
      <c r="E701" s="276"/>
      <c r="F701" s="276"/>
      <c r="G701" s="276"/>
      <c r="H701" s="276"/>
      <c r="I701" s="276"/>
      <c r="J701" s="276"/>
      <c r="K701" s="276"/>
      <c r="L701" s="276"/>
      <c r="M701" s="276"/>
      <c r="N701" s="276"/>
      <c r="O701" s="276"/>
      <c r="P701" s="276"/>
      <c r="Q701" s="276"/>
      <c r="R701" s="276"/>
      <c r="S701" s="276"/>
      <c r="T701" s="276"/>
      <c r="U701" s="276"/>
      <c r="V701" s="276"/>
      <c r="W701" s="276"/>
      <c r="X701" s="276"/>
      <c r="Y701" s="276"/>
      <c r="Z701" s="276"/>
    </row>
    <row r="702" spans="1:26" ht="12.75" customHeight="1">
      <c r="A702" s="276"/>
      <c r="B702" s="276"/>
      <c r="C702" s="276"/>
      <c r="D702" s="276"/>
      <c r="E702" s="276"/>
      <c r="F702" s="276"/>
      <c r="G702" s="276"/>
      <c r="H702" s="276"/>
      <c r="I702" s="276"/>
      <c r="J702" s="276"/>
      <c r="K702" s="276"/>
      <c r="L702" s="276"/>
      <c r="M702" s="276"/>
      <c r="N702" s="276"/>
      <c r="O702" s="276"/>
      <c r="P702" s="276"/>
      <c r="Q702" s="276"/>
      <c r="R702" s="276"/>
      <c r="S702" s="276"/>
      <c r="T702" s="276"/>
      <c r="U702" s="276"/>
      <c r="V702" s="276"/>
      <c r="W702" s="276"/>
      <c r="X702" s="276"/>
      <c r="Y702" s="276"/>
      <c r="Z702" s="276"/>
    </row>
    <row r="703" spans="1:26" ht="12.75" customHeight="1">
      <c r="A703" s="276"/>
      <c r="B703" s="276"/>
      <c r="C703" s="276"/>
      <c r="D703" s="276"/>
      <c r="E703" s="276"/>
      <c r="F703" s="276"/>
      <c r="G703" s="276"/>
      <c r="H703" s="276"/>
      <c r="I703" s="276"/>
      <c r="J703" s="276"/>
      <c r="K703" s="276"/>
      <c r="L703" s="276"/>
      <c r="M703" s="276"/>
      <c r="N703" s="276"/>
      <c r="O703" s="276"/>
      <c r="P703" s="276"/>
      <c r="Q703" s="276"/>
      <c r="R703" s="276"/>
      <c r="S703" s="276"/>
      <c r="T703" s="276"/>
      <c r="U703" s="276"/>
      <c r="V703" s="276"/>
      <c r="W703" s="276"/>
      <c r="X703" s="276"/>
      <c r="Y703" s="276"/>
      <c r="Z703" s="276"/>
    </row>
    <row r="704" spans="1:26" ht="12.75" customHeight="1">
      <c r="A704" s="276"/>
      <c r="B704" s="276"/>
      <c r="C704" s="276"/>
      <c r="D704" s="276"/>
      <c r="E704" s="276"/>
      <c r="F704" s="276"/>
      <c r="G704" s="276"/>
      <c r="H704" s="276"/>
      <c r="I704" s="276"/>
      <c r="J704" s="276"/>
      <c r="K704" s="276"/>
      <c r="L704" s="276"/>
      <c r="M704" s="276"/>
      <c r="N704" s="276"/>
      <c r="O704" s="276"/>
      <c r="P704" s="276"/>
      <c r="Q704" s="276"/>
      <c r="R704" s="276"/>
      <c r="S704" s="276"/>
      <c r="T704" s="276"/>
      <c r="U704" s="276"/>
      <c r="V704" s="276"/>
      <c r="W704" s="276"/>
      <c r="X704" s="276"/>
      <c r="Y704" s="276"/>
      <c r="Z704" s="276"/>
    </row>
    <row r="705" spans="1:26" ht="12.75" customHeight="1">
      <c r="A705" s="276"/>
      <c r="B705" s="276"/>
      <c r="C705" s="276"/>
      <c r="D705" s="276"/>
      <c r="E705" s="276"/>
      <c r="F705" s="276"/>
      <c r="G705" s="276"/>
      <c r="H705" s="276"/>
      <c r="I705" s="276"/>
      <c r="J705" s="276"/>
      <c r="K705" s="276"/>
      <c r="L705" s="276"/>
      <c r="M705" s="276"/>
      <c r="N705" s="276"/>
      <c r="O705" s="276"/>
      <c r="P705" s="276"/>
      <c r="Q705" s="276"/>
      <c r="R705" s="276"/>
      <c r="S705" s="276"/>
      <c r="T705" s="276"/>
      <c r="U705" s="276"/>
      <c r="V705" s="276"/>
      <c r="W705" s="276"/>
      <c r="X705" s="276"/>
      <c r="Y705" s="276"/>
      <c r="Z705" s="276"/>
    </row>
    <row r="706" spans="1:26" ht="12.75" customHeight="1">
      <c r="A706" s="276"/>
      <c r="B706" s="276"/>
      <c r="C706" s="276"/>
      <c r="D706" s="276"/>
      <c r="E706" s="276"/>
      <c r="F706" s="276"/>
      <c r="G706" s="276"/>
      <c r="H706" s="276"/>
      <c r="I706" s="276"/>
      <c r="J706" s="276"/>
      <c r="K706" s="276"/>
      <c r="L706" s="276"/>
      <c r="M706" s="276"/>
      <c r="N706" s="276"/>
      <c r="O706" s="276"/>
      <c r="P706" s="276"/>
      <c r="Q706" s="276"/>
      <c r="R706" s="276"/>
      <c r="S706" s="276"/>
      <c r="T706" s="276"/>
      <c r="U706" s="276"/>
      <c r="V706" s="276"/>
      <c r="W706" s="276"/>
      <c r="X706" s="276"/>
      <c r="Y706" s="276"/>
      <c r="Z706" s="276"/>
    </row>
    <row r="707" spans="1:26" ht="12.75" customHeight="1">
      <c r="A707" s="276"/>
      <c r="B707" s="276"/>
      <c r="C707" s="276"/>
      <c r="D707" s="276"/>
      <c r="E707" s="276"/>
      <c r="F707" s="276"/>
      <c r="G707" s="276"/>
      <c r="H707" s="276"/>
      <c r="I707" s="276"/>
      <c r="J707" s="276"/>
      <c r="K707" s="276"/>
      <c r="L707" s="276"/>
      <c r="M707" s="276"/>
      <c r="N707" s="276"/>
      <c r="O707" s="276"/>
      <c r="P707" s="276"/>
      <c r="Q707" s="276"/>
      <c r="R707" s="276"/>
      <c r="S707" s="276"/>
      <c r="T707" s="276"/>
      <c r="U707" s="276"/>
      <c r="V707" s="276"/>
      <c r="W707" s="276"/>
      <c r="X707" s="276"/>
      <c r="Y707" s="276"/>
      <c r="Z707" s="276"/>
    </row>
    <row r="708" spans="1:26" ht="12.75" customHeight="1">
      <c r="A708" s="276"/>
      <c r="B708" s="276"/>
      <c r="C708" s="276"/>
      <c r="D708" s="276"/>
      <c r="E708" s="276"/>
      <c r="F708" s="276"/>
      <c r="G708" s="276"/>
      <c r="H708" s="276"/>
      <c r="I708" s="276"/>
      <c r="J708" s="276"/>
      <c r="K708" s="276"/>
      <c r="L708" s="276"/>
      <c r="M708" s="276"/>
      <c r="N708" s="276"/>
      <c r="O708" s="276"/>
      <c r="P708" s="276"/>
      <c r="Q708" s="276"/>
      <c r="R708" s="276"/>
      <c r="S708" s="276"/>
      <c r="T708" s="276"/>
      <c r="U708" s="276"/>
      <c r="V708" s="276"/>
      <c r="W708" s="276"/>
      <c r="X708" s="276"/>
      <c r="Y708" s="276"/>
      <c r="Z708" s="276"/>
    </row>
    <row r="709" spans="1:26" ht="12.75" customHeight="1">
      <c r="A709" s="276"/>
      <c r="B709" s="276"/>
      <c r="C709" s="276"/>
      <c r="D709" s="276"/>
      <c r="E709" s="276"/>
      <c r="F709" s="276"/>
      <c r="G709" s="276"/>
      <c r="H709" s="276"/>
      <c r="I709" s="276"/>
      <c r="J709" s="276"/>
      <c r="K709" s="276"/>
      <c r="L709" s="276"/>
      <c r="M709" s="276"/>
      <c r="N709" s="276"/>
      <c r="O709" s="276"/>
      <c r="P709" s="276"/>
      <c r="Q709" s="276"/>
      <c r="R709" s="276"/>
      <c r="S709" s="276"/>
      <c r="T709" s="276"/>
      <c r="U709" s="276"/>
      <c r="V709" s="276"/>
      <c r="W709" s="276"/>
      <c r="X709" s="276"/>
      <c r="Y709" s="276"/>
      <c r="Z709" s="276"/>
    </row>
    <row r="710" spans="1:26" ht="12.75" customHeight="1">
      <c r="A710" s="276"/>
      <c r="B710" s="276"/>
      <c r="C710" s="276"/>
      <c r="D710" s="276"/>
      <c r="E710" s="276"/>
      <c r="F710" s="276"/>
      <c r="G710" s="276"/>
      <c r="H710" s="276"/>
      <c r="I710" s="276"/>
      <c r="J710" s="276"/>
      <c r="K710" s="276"/>
      <c r="L710" s="276"/>
      <c r="M710" s="276"/>
      <c r="N710" s="276"/>
      <c r="O710" s="276"/>
      <c r="P710" s="276"/>
      <c r="Q710" s="276"/>
      <c r="R710" s="276"/>
      <c r="S710" s="276"/>
      <c r="T710" s="276"/>
      <c r="U710" s="276"/>
      <c r="V710" s="276"/>
      <c r="W710" s="276"/>
      <c r="X710" s="276"/>
      <c r="Y710" s="276"/>
      <c r="Z710" s="276"/>
    </row>
    <row r="711" spans="1:26" ht="12.75" customHeight="1">
      <c r="A711" s="276"/>
      <c r="B711" s="276"/>
      <c r="C711" s="276"/>
      <c r="D711" s="276"/>
      <c r="E711" s="276"/>
      <c r="F711" s="276"/>
      <c r="G711" s="276"/>
      <c r="H711" s="276"/>
      <c r="I711" s="276"/>
      <c r="J711" s="276"/>
      <c r="K711" s="276"/>
      <c r="L711" s="276"/>
      <c r="M711" s="276"/>
      <c r="N711" s="276"/>
      <c r="O711" s="276"/>
      <c r="P711" s="276"/>
      <c r="Q711" s="276"/>
      <c r="R711" s="276"/>
      <c r="S711" s="276"/>
      <c r="T711" s="276"/>
      <c r="U711" s="276"/>
      <c r="V711" s="276"/>
      <c r="W711" s="276"/>
      <c r="X711" s="276"/>
      <c r="Y711" s="276"/>
      <c r="Z711" s="276"/>
    </row>
    <row r="712" spans="1:26" ht="12.75" customHeight="1">
      <c r="A712" s="276"/>
      <c r="B712" s="276"/>
      <c r="C712" s="276"/>
      <c r="D712" s="276"/>
      <c r="E712" s="276"/>
      <c r="F712" s="276"/>
      <c r="G712" s="276"/>
      <c r="H712" s="276"/>
      <c r="I712" s="276"/>
      <c r="J712" s="276"/>
      <c r="K712" s="276"/>
      <c r="L712" s="276"/>
      <c r="M712" s="276"/>
      <c r="N712" s="276"/>
      <c r="O712" s="276"/>
      <c r="P712" s="276"/>
      <c r="Q712" s="276"/>
      <c r="R712" s="276"/>
      <c r="S712" s="276"/>
      <c r="T712" s="276"/>
      <c r="U712" s="276"/>
      <c r="V712" s="276"/>
      <c r="W712" s="276"/>
      <c r="X712" s="276"/>
      <c r="Y712" s="276"/>
      <c r="Z712" s="276"/>
    </row>
    <row r="713" spans="1:26" ht="12.75" customHeight="1">
      <c r="A713" s="276"/>
      <c r="B713" s="276"/>
      <c r="C713" s="276"/>
      <c r="D713" s="276"/>
      <c r="E713" s="276"/>
      <c r="F713" s="276"/>
      <c r="G713" s="276"/>
      <c r="H713" s="276"/>
      <c r="I713" s="276"/>
      <c r="J713" s="276"/>
      <c r="K713" s="276"/>
      <c r="L713" s="276"/>
      <c r="M713" s="276"/>
      <c r="N713" s="276"/>
      <c r="O713" s="276"/>
      <c r="P713" s="276"/>
      <c r="Q713" s="276"/>
      <c r="R713" s="276"/>
      <c r="S713" s="276"/>
      <c r="T713" s="276"/>
      <c r="U713" s="276"/>
      <c r="V713" s="276"/>
      <c r="W713" s="276"/>
      <c r="X713" s="276"/>
      <c r="Y713" s="276"/>
      <c r="Z713" s="276"/>
    </row>
    <row r="714" spans="1:26" ht="12.75" customHeight="1">
      <c r="A714" s="276"/>
      <c r="B714" s="276"/>
      <c r="C714" s="276"/>
      <c r="D714" s="276"/>
      <c r="E714" s="276"/>
      <c r="F714" s="276"/>
      <c r="G714" s="276"/>
      <c r="H714" s="276"/>
      <c r="I714" s="276"/>
      <c r="J714" s="276"/>
      <c r="K714" s="276"/>
      <c r="L714" s="276"/>
      <c r="M714" s="276"/>
      <c r="N714" s="276"/>
      <c r="O714" s="276"/>
      <c r="P714" s="276"/>
      <c r="Q714" s="276"/>
      <c r="R714" s="276"/>
      <c r="S714" s="276"/>
      <c r="T714" s="276"/>
      <c r="U714" s="276"/>
      <c r="V714" s="276"/>
      <c r="W714" s="276"/>
      <c r="X714" s="276"/>
      <c r="Y714" s="276"/>
      <c r="Z714" s="276"/>
    </row>
    <row r="715" spans="1:26" ht="12.75" customHeight="1">
      <c r="A715" s="276"/>
      <c r="B715" s="276"/>
      <c r="C715" s="276"/>
      <c r="D715" s="276"/>
      <c r="E715" s="276"/>
      <c r="F715" s="276"/>
      <c r="G715" s="276"/>
      <c r="H715" s="276"/>
      <c r="I715" s="276"/>
      <c r="J715" s="276"/>
      <c r="K715" s="276"/>
      <c r="L715" s="276"/>
      <c r="M715" s="276"/>
      <c r="N715" s="276"/>
      <c r="O715" s="276"/>
      <c r="P715" s="276"/>
      <c r="Q715" s="276"/>
      <c r="R715" s="276"/>
      <c r="S715" s="276"/>
      <c r="T715" s="276"/>
      <c r="U715" s="276"/>
      <c r="V715" s="276"/>
      <c r="W715" s="276"/>
      <c r="X715" s="276"/>
      <c r="Y715" s="276"/>
      <c r="Z715" s="276"/>
    </row>
    <row r="716" spans="1:26" ht="12.75" customHeight="1">
      <c r="A716" s="276"/>
      <c r="B716" s="276"/>
      <c r="C716" s="276"/>
      <c r="D716" s="276"/>
      <c r="E716" s="276"/>
      <c r="F716" s="276"/>
      <c r="G716" s="276"/>
      <c r="H716" s="276"/>
      <c r="I716" s="276"/>
      <c r="J716" s="276"/>
      <c r="K716" s="276"/>
      <c r="L716" s="276"/>
      <c r="M716" s="276"/>
      <c r="N716" s="276"/>
      <c r="O716" s="276"/>
      <c r="P716" s="276"/>
      <c r="Q716" s="276"/>
      <c r="R716" s="276"/>
      <c r="S716" s="276"/>
      <c r="T716" s="276"/>
      <c r="U716" s="276"/>
      <c r="V716" s="276"/>
      <c r="W716" s="276"/>
      <c r="X716" s="276"/>
      <c r="Y716" s="276"/>
      <c r="Z716" s="276"/>
    </row>
    <row r="717" spans="1:26" ht="12.75" customHeight="1">
      <c r="A717" s="276"/>
      <c r="B717" s="276"/>
      <c r="C717" s="276"/>
      <c r="D717" s="276"/>
      <c r="E717" s="276"/>
      <c r="F717" s="276"/>
      <c r="G717" s="276"/>
      <c r="H717" s="276"/>
      <c r="I717" s="276"/>
      <c r="J717" s="276"/>
      <c r="K717" s="276"/>
      <c r="L717" s="276"/>
      <c r="M717" s="276"/>
      <c r="N717" s="276"/>
      <c r="O717" s="276"/>
      <c r="P717" s="276"/>
      <c r="Q717" s="276"/>
      <c r="R717" s="276"/>
      <c r="S717" s="276"/>
      <c r="T717" s="276"/>
      <c r="U717" s="276"/>
      <c r="V717" s="276"/>
      <c r="W717" s="276"/>
      <c r="X717" s="276"/>
      <c r="Y717" s="276"/>
      <c r="Z717" s="276"/>
    </row>
    <row r="718" spans="1:26" ht="12.75" customHeight="1">
      <c r="A718" s="276"/>
      <c r="B718" s="276"/>
      <c r="C718" s="276"/>
      <c r="D718" s="276"/>
      <c r="E718" s="276"/>
      <c r="F718" s="276"/>
      <c r="G718" s="276"/>
      <c r="H718" s="276"/>
      <c r="I718" s="276"/>
      <c r="J718" s="276"/>
      <c r="K718" s="276"/>
      <c r="L718" s="276"/>
      <c r="M718" s="276"/>
      <c r="N718" s="276"/>
      <c r="O718" s="276"/>
      <c r="P718" s="276"/>
      <c r="Q718" s="276"/>
      <c r="R718" s="276"/>
      <c r="S718" s="276"/>
      <c r="T718" s="276"/>
      <c r="U718" s="276"/>
      <c r="V718" s="276"/>
      <c r="W718" s="276"/>
      <c r="X718" s="276"/>
      <c r="Y718" s="276"/>
      <c r="Z718" s="276"/>
    </row>
    <row r="719" spans="1:26" ht="12.75" customHeight="1">
      <c r="A719" s="276"/>
      <c r="B719" s="276"/>
      <c r="C719" s="276"/>
      <c r="D719" s="276"/>
      <c r="E719" s="276"/>
      <c r="F719" s="276"/>
      <c r="G719" s="276"/>
      <c r="H719" s="276"/>
      <c r="I719" s="276"/>
      <c r="J719" s="276"/>
      <c r="K719" s="276"/>
      <c r="L719" s="276"/>
      <c r="M719" s="276"/>
      <c r="N719" s="276"/>
      <c r="O719" s="276"/>
      <c r="P719" s="276"/>
      <c r="Q719" s="276"/>
      <c r="R719" s="276"/>
      <c r="S719" s="276"/>
      <c r="T719" s="276"/>
      <c r="U719" s="276"/>
      <c r="V719" s="276"/>
      <c r="W719" s="276"/>
      <c r="X719" s="276"/>
      <c r="Y719" s="276"/>
      <c r="Z719" s="276"/>
    </row>
    <row r="720" spans="1:26" ht="12.75" customHeight="1">
      <c r="A720" s="276"/>
      <c r="B720" s="276"/>
      <c r="C720" s="276"/>
      <c r="D720" s="276"/>
      <c r="E720" s="276"/>
      <c r="F720" s="276"/>
      <c r="G720" s="276"/>
      <c r="H720" s="276"/>
      <c r="I720" s="276"/>
      <c r="J720" s="276"/>
      <c r="K720" s="276"/>
      <c r="L720" s="276"/>
      <c r="M720" s="276"/>
      <c r="N720" s="276"/>
      <c r="O720" s="276"/>
      <c r="P720" s="276"/>
      <c r="Q720" s="276"/>
      <c r="R720" s="276"/>
      <c r="S720" s="276"/>
      <c r="T720" s="276"/>
      <c r="U720" s="276"/>
      <c r="V720" s="276"/>
      <c r="W720" s="276"/>
      <c r="X720" s="276"/>
      <c r="Y720" s="276"/>
      <c r="Z720" s="276"/>
    </row>
    <row r="721" spans="1:26" ht="12.75" customHeight="1">
      <c r="A721" s="276"/>
      <c r="B721" s="276"/>
      <c r="C721" s="276"/>
      <c r="D721" s="276"/>
      <c r="E721" s="276"/>
      <c r="F721" s="276"/>
      <c r="G721" s="276"/>
      <c r="H721" s="276"/>
      <c r="I721" s="276"/>
      <c r="J721" s="276"/>
      <c r="K721" s="276"/>
      <c r="L721" s="276"/>
      <c r="M721" s="276"/>
      <c r="N721" s="276"/>
      <c r="O721" s="276"/>
      <c r="P721" s="276"/>
      <c r="Q721" s="276"/>
      <c r="R721" s="276"/>
      <c r="S721" s="276"/>
      <c r="T721" s="276"/>
      <c r="U721" s="276"/>
      <c r="V721" s="276"/>
      <c r="W721" s="276"/>
      <c r="X721" s="276"/>
      <c r="Y721" s="276"/>
      <c r="Z721" s="276"/>
    </row>
    <row r="722" spans="1:26" ht="12.75" customHeight="1">
      <c r="A722" s="276"/>
      <c r="B722" s="276"/>
      <c r="C722" s="276"/>
      <c r="D722" s="276"/>
      <c r="E722" s="276"/>
      <c r="F722" s="276"/>
      <c r="G722" s="276"/>
      <c r="H722" s="276"/>
      <c r="I722" s="276"/>
      <c r="J722" s="276"/>
      <c r="K722" s="276"/>
      <c r="L722" s="276"/>
      <c r="M722" s="276"/>
      <c r="N722" s="276"/>
      <c r="O722" s="276"/>
      <c r="P722" s="276"/>
      <c r="Q722" s="276"/>
      <c r="R722" s="276"/>
      <c r="S722" s="276"/>
      <c r="T722" s="276"/>
      <c r="U722" s="276"/>
      <c r="V722" s="276"/>
      <c r="W722" s="276"/>
      <c r="X722" s="276"/>
      <c r="Y722" s="276"/>
      <c r="Z722" s="276"/>
    </row>
    <row r="723" spans="1:26" ht="12.75" customHeight="1">
      <c r="A723" s="276"/>
      <c r="B723" s="276"/>
      <c r="C723" s="276"/>
      <c r="D723" s="276"/>
      <c r="E723" s="276"/>
      <c r="F723" s="276"/>
      <c r="G723" s="276"/>
      <c r="H723" s="276"/>
      <c r="I723" s="276"/>
      <c r="J723" s="276"/>
      <c r="K723" s="276"/>
      <c r="L723" s="276"/>
      <c r="M723" s="276"/>
      <c r="N723" s="276"/>
      <c r="O723" s="276"/>
      <c r="P723" s="276"/>
      <c r="Q723" s="276"/>
      <c r="R723" s="276"/>
      <c r="S723" s="276"/>
      <c r="T723" s="276"/>
      <c r="U723" s="276"/>
      <c r="V723" s="276"/>
      <c r="W723" s="276"/>
      <c r="X723" s="276"/>
      <c r="Y723" s="276"/>
      <c r="Z723" s="276"/>
    </row>
    <row r="724" spans="1:26" ht="12.75" customHeight="1">
      <c r="A724" s="276"/>
      <c r="B724" s="276"/>
      <c r="C724" s="276"/>
      <c r="D724" s="276"/>
      <c r="E724" s="276"/>
      <c r="F724" s="276"/>
      <c r="G724" s="276"/>
      <c r="H724" s="276"/>
      <c r="I724" s="276"/>
      <c r="J724" s="276"/>
      <c r="K724" s="276"/>
      <c r="L724" s="276"/>
      <c r="M724" s="276"/>
      <c r="N724" s="276"/>
      <c r="O724" s="276"/>
      <c r="P724" s="276"/>
      <c r="Q724" s="276"/>
      <c r="R724" s="276"/>
      <c r="S724" s="276"/>
      <c r="T724" s="276"/>
      <c r="U724" s="276"/>
      <c r="V724" s="276"/>
      <c r="W724" s="276"/>
      <c r="X724" s="276"/>
      <c r="Y724" s="276"/>
      <c r="Z724" s="276"/>
    </row>
    <row r="725" spans="1:26" ht="12.75" customHeight="1">
      <c r="A725" s="276"/>
      <c r="B725" s="276"/>
      <c r="C725" s="276"/>
      <c r="D725" s="276"/>
      <c r="E725" s="276"/>
      <c r="F725" s="276"/>
      <c r="G725" s="276"/>
      <c r="H725" s="276"/>
      <c r="I725" s="276"/>
      <c r="J725" s="276"/>
      <c r="K725" s="276"/>
      <c r="L725" s="276"/>
      <c r="M725" s="276"/>
      <c r="N725" s="276"/>
      <c r="O725" s="276"/>
      <c r="P725" s="276"/>
      <c r="Q725" s="276"/>
      <c r="R725" s="276"/>
      <c r="S725" s="276"/>
      <c r="T725" s="276"/>
      <c r="U725" s="276"/>
      <c r="V725" s="276"/>
      <c r="W725" s="276"/>
      <c r="X725" s="276"/>
      <c r="Y725" s="276"/>
      <c r="Z725" s="276"/>
    </row>
    <row r="726" spans="1:26" ht="12.75" customHeight="1">
      <c r="A726" s="276"/>
      <c r="B726" s="276"/>
      <c r="C726" s="276"/>
      <c r="D726" s="276"/>
      <c r="E726" s="276"/>
      <c r="F726" s="276"/>
      <c r="G726" s="276"/>
      <c r="H726" s="276"/>
      <c r="I726" s="276"/>
      <c r="J726" s="276"/>
      <c r="K726" s="276"/>
      <c r="L726" s="276"/>
      <c r="M726" s="276"/>
      <c r="N726" s="276"/>
      <c r="O726" s="276"/>
      <c r="P726" s="276"/>
      <c r="Q726" s="276"/>
      <c r="R726" s="276"/>
      <c r="S726" s="276"/>
      <c r="T726" s="276"/>
      <c r="U726" s="276"/>
      <c r="V726" s="276"/>
      <c r="W726" s="276"/>
      <c r="X726" s="276"/>
      <c r="Y726" s="276"/>
      <c r="Z726" s="276"/>
    </row>
    <row r="727" spans="1:26" ht="12.75" customHeight="1">
      <c r="A727" s="276"/>
      <c r="B727" s="276"/>
      <c r="C727" s="276"/>
      <c r="D727" s="276"/>
      <c r="E727" s="276"/>
      <c r="F727" s="276"/>
      <c r="G727" s="276"/>
      <c r="H727" s="276"/>
      <c r="I727" s="276"/>
      <c r="J727" s="276"/>
      <c r="K727" s="276"/>
      <c r="L727" s="276"/>
      <c r="M727" s="276"/>
      <c r="N727" s="276"/>
      <c r="O727" s="276"/>
      <c r="P727" s="276"/>
      <c r="Q727" s="276"/>
      <c r="R727" s="276"/>
      <c r="S727" s="276"/>
      <c r="T727" s="276"/>
      <c r="U727" s="276"/>
      <c r="V727" s="276"/>
      <c r="W727" s="276"/>
      <c r="X727" s="276"/>
      <c r="Y727" s="276"/>
      <c r="Z727" s="276"/>
    </row>
    <row r="728" spans="1:26" ht="12.75" customHeight="1">
      <c r="A728" s="276"/>
      <c r="B728" s="276"/>
      <c r="C728" s="276"/>
      <c r="D728" s="276"/>
      <c r="E728" s="276"/>
      <c r="F728" s="276"/>
      <c r="G728" s="276"/>
      <c r="H728" s="276"/>
      <c r="I728" s="276"/>
      <c r="J728" s="276"/>
      <c r="K728" s="276"/>
      <c r="L728" s="276"/>
      <c r="M728" s="276"/>
      <c r="N728" s="276"/>
      <c r="O728" s="276"/>
      <c r="P728" s="276"/>
      <c r="Q728" s="276"/>
      <c r="R728" s="276"/>
      <c r="S728" s="276"/>
      <c r="T728" s="276"/>
      <c r="U728" s="276"/>
      <c r="V728" s="276"/>
      <c r="W728" s="276"/>
      <c r="X728" s="276"/>
      <c r="Y728" s="276"/>
      <c r="Z728" s="276"/>
    </row>
    <row r="729" spans="1:26" ht="12.75" customHeight="1">
      <c r="A729" s="276"/>
      <c r="B729" s="276"/>
      <c r="C729" s="276"/>
      <c r="D729" s="276"/>
      <c r="E729" s="276"/>
      <c r="F729" s="276"/>
      <c r="G729" s="276"/>
      <c r="H729" s="276"/>
      <c r="I729" s="276"/>
      <c r="J729" s="276"/>
      <c r="K729" s="276"/>
      <c r="L729" s="276"/>
      <c r="M729" s="276"/>
      <c r="N729" s="276"/>
      <c r="O729" s="276"/>
      <c r="P729" s="276"/>
      <c r="Q729" s="276"/>
      <c r="R729" s="276"/>
      <c r="S729" s="276"/>
      <c r="T729" s="276"/>
      <c r="U729" s="276"/>
      <c r="V729" s="276"/>
      <c r="W729" s="276"/>
      <c r="X729" s="276"/>
      <c r="Y729" s="276"/>
      <c r="Z729" s="276"/>
    </row>
    <row r="730" spans="1:26" ht="12.75" customHeight="1">
      <c r="A730" s="276"/>
      <c r="B730" s="276"/>
      <c r="C730" s="276"/>
      <c r="D730" s="276"/>
      <c r="E730" s="276"/>
      <c r="F730" s="276"/>
      <c r="G730" s="276"/>
      <c r="H730" s="276"/>
      <c r="I730" s="276"/>
      <c r="J730" s="276"/>
      <c r="K730" s="276"/>
      <c r="L730" s="276"/>
      <c r="M730" s="276"/>
      <c r="N730" s="276"/>
      <c r="O730" s="276"/>
      <c r="P730" s="276"/>
      <c r="Q730" s="276"/>
      <c r="R730" s="276"/>
      <c r="S730" s="276"/>
      <c r="T730" s="276"/>
      <c r="U730" s="276"/>
      <c r="V730" s="276"/>
      <c r="W730" s="276"/>
      <c r="X730" s="276"/>
      <c r="Y730" s="276"/>
      <c r="Z730" s="276"/>
    </row>
    <row r="731" spans="1:26" ht="12.75" customHeight="1">
      <c r="A731" s="276"/>
      <c r="B731" s="276"/>
      <c r="C731" s="276"/>
      <c r="D731" s="276"/>
      <c r="E731" s="276"/>
      <c r="F731" s="276"/>
      <c r="G731" s="276"/>
      <c r="H731" s="276"/>
      <c r="I731" s="276"/>
      <c r="J731" s="276"/>
      <c r="K731" s="276"/>
      <c r="L731" s="276"/>
      <c r="M731" s="276"/>
      <c r="N731" s="276"/>
      <c r="O731" s="276"/>
      <c r="P731" s="276"/>
      <c r="Q731" s="276"/>
      <c r="R731" s="276"/>
      <c r="S731" s="276"/>
      <c r="T731" s="276"/>
      <c r="U731" s="276"/>
      <c r="V731" s="276"/>
      <c r="W731" s="276"/>
      <c r="X731" s="276"/>
      <c r="Y731" s="276"/>
      <c r="Z731" s="276"/>
    </row>
    <row r="732" spans="1:26" ht="12.75" customHeight="1">
      <c r="A732" s="276"/>
      <c r="B732" s="276"/>
      <c r="C732" s="276"/>
      <c r="D732" s="276"/>
      <c r="E732" s="276"/>
      <c r="F732" s="276"/>
      <c r="G732" s="276"/>
      <c r="H732" s="276"/>
      <c r="I732" s="276"/>
      <c r="J732" s="276"/>
      <c r="K732" s="276"/>
      <c r="L732" s="276"/>
      <c r="M732" s="276"/>
      <c r="N732" s="276"/>
      <c r="O732" s="276"/>
      <c r="P732" s="276"/>
      <c r="Q732" s="276"/>
      <c r="R732" s="276"/>
      <c r="S732" s="276"/>
      <c r="T732" s="276"/>
      <c r="U732" s="276"/>
      <c r="V732" s="276"/>
      <c r="W732" s="276"/>
      <c r="X732" s="276"/>
      <c r="Y732" s="276"/>
      <c r="Z732" s="276"/>
    </row>
    <row r="733" spans="1:26" ht="12.75" customHeight="1">
      <c r="A733" s="276"/>
      <c r="B733" s="276"/>
      <c r="C733" s="276"/>
      <c r="D733" s="276"/>
      <c r="E733" s="276"/>
      <c r="F733" s="276"/>
      <c r="G733" s="276"/>
      <c r="H733" s="276"/>
      <c r="I733" s="276"/>
      <c r="J733" s="276"/>
      <c r="K733" s="276"/>
      <c r="L733" s="276"/>
      <c r="M733" s="276"/>
      <c r="N733" s="276"/>
      <c r="O733" s="276"/>
      <c r="P733" s="276"/>
      <c r="Q733" s="276"/>
      <c r="R733" s="276"/>
      <c r="S733" s="276"/>
      <c r="T733" s="276"/>
      <c r="U733" s="276"/>
      <c r="V733" s="276"/>
      <c r="W733" s="276"/>
      <c r="X733" s="276"/>
      <c r="Y733" s="276"/>
      <c r="Z733" s="276"/>
    </row>
    <row r="734" spans="1:26" ht="12.75" customHeight="1">
      <c r="A734" s="276"/>
      <c r="B734" s="276"/>
      <c r="C734" s="276"/>
      <c r="D734" s="276"/>
      <c r="E734" s="276"/>
      <c r="F734" s="276"/>
      <c r="G734" s="276"/>
      <c r="H734" s="276"/>
      <c r="I734" s="276"/>
      <c r="J734" s="276"/>
      <c r="K734" s="276"/>
      <c r="L734" s="276"/>
      <c r="M734" s="276"/>
      <c r="N734" s="276"/>
      <c r="O734" s="276"/>
      <c r="P734" s="276"/>
      <c r="Q734" s="276"/>
      <c r="R734" s="276"/>
      <c r="S734" s="276"/>
      <c r="T734" s="276"/>
      <c r="U734" s="276"/>
      <c r="V734" s="276"/>
      <c r="W734" s="276"/>
      <c r="X734" s="276"/>
      <c r="Y734" s="276"/>
      <c r="Z734" s="276"/>
    </row>
    <row r="735" spans="1:26" ht="12.75" customHeight="1">
      <c r="A735" s="276"/>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row>
    <row r="736" spans="1:26" ht="12.75" customHeight="1">
      <c r="A736" s="276"/>
      <c r="B736" s="276"/>
      <c r="C736" s="276"/>
      <c r="D736" s="276"/>
      <c r="E736" s="276"/>
      <c r="F736" s="276"/>
      <c r="G736" s="276"/>
      <c r="H736" s="276"/>
      <c r="I736" s="276"/>
      <c r="J736" s="276"/>
      <c r="K736" s="276"/>
      <c r="L736" s="276"/>
      <c r="M736" s="276"/>
      <c r="N736" s="276"/>
      <c r="O736" s="276"/>
      <c r="P736" s="276"/>
      <c r="Q736" s="276"/>
      <c r="R736" s="276"/>
      <c r="S736" s="276"/>
      <c r="T736" s="276"/>
      <c r="U736" s="276"/>
      <c r="V736" s="276"/>
      <c r="W736" s="276"/>
      <c r="X736" s="276"/>
      <c r="Y736" s="276"/>
      <c r="Z736" s="276"/>
    </row>
    <row r="737" spans="1:26" ht="12.75" customHeight="1">
      <c r="A737" s="276"/>
      <c r="B737" s="276"/>
      <c r="C737" s="276"/>
      <c r="D737" s="276"/>
      <c r="E737" s="276"/>
      <c r="F737" s="276"/>
      <c r="G737" s="276"/>
      <c r="H737" s="276"/>
      <c r="I737" s="276"/>
      <c r="J737" s="276"/>
      <c r="K737" s="276"/>
      <c r="L737" s="276"/>
      <c r="M737" s="276"/>
      <c r="N737" s="276"/>
      <c r="O737" s="276"/>
      <c r="P737" s="276"/>
      <c r="Q737" s="276"/>
      <c r="R737" s="276"/>
      <c r="S737" s="276"/>
      <c r="T737" s="276"/>
      <c r="U737" s="276"/>
      <c r="V737" s="276"/>
      <c r="W737" s="276"/>
      <c r="X737" s="276"/>
      <c r="Y737" s="276"/>
      <c r="Z737" s="276"/>
    </row>
    <row r="738" spans="1:26" ht="12.75" customHeight="1">
      <c r="A738" s="276"/>
      <c r="B738" s="276"/>
      <c r="C738" s="276"/>
      <c r="D738" s="276"/>
      <c r="E738" s="276"/>
      <c r="F738" s="276"/>
      <c r="G738" s="276"/>
      <c r="H738" s="276"/>
      <c r="I738" s="276"/>
      <c r="J738" s="276"/>
      <c r="K738" s="276"/>
      <c r="L738" s="276"/>
      <c r="M738" s="276"/>
      <c r="N738" s="276"/>
      <c r="O738" s="276"/>
      <c r="P738" s="276"/>
      <c r="Q738" s="276"/>
      <c r="R738" s="276"/>
      <c r="S738" s="276"/>
      <c r="T738" s="276"/>
      <c r="U738" s="276"/>
      <c r="V738" s="276"/>
      <c r="W738" s="276"/>
      <c r="X738" s="276"/>
      <c r="Y738" s="276"/>
      <c r="Z738" s="276"/>
    </row>
    <row r="739" spans="1:26" ht="12.75" customHeight="1">
      <c r="A739" s="276"/>
      <c r="B739" s="276"/>
      <c r="C739" s="276"/>
      <c r="D739" s="276"/>
      <c r="E739" s="276"/>
      <c r="F739" s="276"/>
      <c r="G739" s="276"/>
      <c r="H739" s="276"/>
      <c r="I739" s="276"/>
      <c r="J739" s="276"/>
      <c r="K739" s="276"/>
      <c r="L739" s="276"/>
      <c r="M739" s="276"/>
      <c r="N739" s="276"/>
      <c r="O739" s="276"/>
      <c r="P739" s="276"/>
      <c r="Q739" s="276"/>
      <c r="R739" s="276"/>
      <c r="S739" s="276"/>
      <c r="T739" s="276"/>
      <c r="U739" s="276"/>
      <c r="V739" s="276"/>
      <c r="W739" s="276"/>
      <c r="X739" s="276"/>
      <c r="Y739" s="276"/>
      <c r="Z739" s="276"/>
    </row>
    <row r="740" spans="1:26" ht="12.75" customHeight="1">
      <c r="A740" s="276"/>
      <c r="B740" s="276"/>
      <c r="C740" s="276"/>
      <c r="D740" s="276"/>
      <c r="E740" s="276"/>
      <c r="F740" s="276"/>
      <c r="G740" s="276"/>
      <c r="H740" s="276"/>
      <c r="I740" s="276"/>
      <c r="J740" s="276"/>
      <c r="K740" s="276"/>
      <c r="L740" s="276"/>
      <c r="M740" s="276"/>
      <c r="N740" s="276"/>
      <c r="O740" s="276"/>
      <c r="P740" s="276"/>
      <c r="Q740" s="276"/>
      <c r="R740" s="276"/>
      <c r="S740" s="276"/>
      <c r="T740" s="276"/>
      <c r="U740" s="276"/>
      <c r="V740" s="276"/>
      <c r="W740" s="276"/>
      <c r="X740" s="276"/>
      <c r="Y740" s="276"/>
      <c r="Z740" s="276"/>
    </row>
    <row r="741" spans="1:26" ht="12.75" customHeight="1">
      <c r="A741" s="276"/>
      <c r="B741" s="276"/>
      <c r="C741" s="276"/>
      <c r="D741" s="276"/>
      <c r="E741" s="276"/>
      <c r="F741" s="276"/>
      <c r="G741" s="276"/>
      <c r="H741" s="276"/>
      <c r="I741" s="276"/>
      <c r="J741" s="276"/>
      <c r="K741" s="276"/>
      <c r="L741" s="276"/>
      <c r="M741" s="276"/>
      <c r="N741" s="276"/>
      <c r="O741" s="276"/>
      <c r="P741" s="276"/>
      <c r="Q741" s="276"/>
      <c r="R741" s="276"/>
      <c r="S741" s="276"/>
      <c r="T741" s="276"/>
      <c r="U741" s="276"/>
      <c r="V741" s="276"/>
      <c r="W741" s="276"/>
      <c r="X741" s="276"/>
      <c r="Y741" s="276"/>
      <c r="Z741" s="276"/>
    </row>
    <row r="742" spans="1:26" ht="12.75" customHeight="1">
      <c r="A742" s="276"/>
      <c r="B742" s="276"/>
      <c r="C742" s="276"/>
      <c r="D742" s="276"/>
      <c r="E742" s="276"/>
      <c r="F742" s="276"/>
      <c r="G742" s="276"/>
      <c r="H742" s="276"/>
      <c r="I742" s="276"/>
      <c r="J742" s="276"/>
      <c r="K742" s="276"/>
      <c r="L742" s="276"/>
      <c r="M742" s="276"/>
      <c r="N742" s="276"/>
      <c r="O742" s="276"/>
      <c r="P742" s="276"/>
      <c r="Q742" s="276"/>
      <c r="R742" s="276"/>
      <c r="S742" s="276"/>
      <c r="T742" s="276"/>
      <c r="U742" s="276"/>
      <c r="V742" s="276"/>
      <c r="W742" s="276"/>
      <c r="X742" s="276"/>
      <c r="Y742" s="276"/>
      <c r="Z742" s="276"/>
    </row>
    <row r="743" spans="1:26" ht="12.75" customHeight="1">
      <c r="A743" s="276"/>
      <c r="B743" s="276"/>
      <c r="C743" s="276"/>
      <c r="D743" s="276"/>
      <c r="E743" s="276"/>
      <c r="F743" s="276"/>
      <c r="G743" s="276"/>
      <c r="H743" s="276"/>
      <c r="I743" s="276"/>
      <c r="J743" s="276"/>
      <c r="K743" s="276"/>
      <c r="L743" s="276"/>
      <c r="M743" s="276"/>
      <c r="N743" s="276"/>
      <c r="O743" s="276"/>
      <c r="P743" s="276"/>
      <c r="Q743" s="276"/>
      <c r="R743" s="276"/>
      <c r="S743" s="276"/>
      <c r="T743" s="276"/>
      <c r="U743" s="276"/>
      <c r="V743" s="276"/>
      <c r="W743" s="276"/>
      <c r="X743" s="276"/>
      <c r="Y743" s="276"/>
      <c r="Z743" s="276"/>
    </row>
    <row r="744" spans="1:26" ht="12.75" customHeight="1">
      <c r="A744" s="276"/>
      <c r="B744" s="276"/>
      <c r="C744" s="276"/>
      <c r="D744" s="276"/>
      <c r="E744" s="276"/>
      <c r="F744" s="276"/>
      <c r="G744" s="276"/>
      <c r="H744" s="276"/>
      <c r="I744" s="276"/>
      <c r="J744" s="276"/>
      <c r="K744" s="276"/>
      <c r="L744" s="276"/>
      <c r="M744" s="276"/>
      <c r="N744" s="276"/>
      <c r="O744" s="276"/>
      <c r="P744" s="276"/>
      <c r="Q744" s="276"/>
      <c r="R744" s="276"/>
      <c r="S744" s="276"/>
      <c r="T744" s="276"/>
      <c r="U744" s="276"/>
      <c r="V744" s="276"/>
      <c r="W744" s="276"/>
      <c r="X744" s="276"/>
      <c r="Y744" s="276"/>
      <c r="Z744" s="276"/>
    </row>
    <row r="745" spans="1:26" ht="12.75" customHeight="1">
      <c r="A745" s="276"/>
      <c r="B745" s="276"/>
      <c r="C745" s="276"/>
      <c r="D745" s="276"/>
      <c r="E745" s="276"/>
      <c r="F745" s="276"/>
      <c r="G745" s="276"/>
      <c r="H745" s="276"/>
      <c r="I745" s="276"/>
      <c r="J745" s="276"/>
      <c r="K745" s="276"/>
      <c r="L745" s="276"/>
      <c r="M745" s="276"/>
      <c r="N745" s="276"/>
      <c r="O745" s="276"/>
      <c r="P745" s="276"/>
      <c r="Q745" s="276"/>
      <c r="R745" s="276"/>
      <c r="S745" s="276"/>
      <c r="T745" s="276"/>
      <c r="U745" s="276"/>
      <c r="V745" s="276"/>
      <c r="W745" s="276"/>
      <c r="X745" s="276"/>
      <c r="Y745" s="276"/>
      <c r="Z745" s="276"/>
    </row>
    <row r="746" spans="1:26" ht="12.75" customHeight="1">
      <c r="A746" s="276"/>
      <c r="B746" s="276"/>
      <c r="C746" s="276"/>
      <c r="D746" s="276"/>
      <c r="E746" s="276"/>
      <c r="F746" s="276"/>
      <c r="G746" s="276"/>
      <c r="H746" s="276"/>
      <c r="I746" s="276"/>
      <c r="J746" s="276"/>
      <c r="K746" s="276"/>
      <c r="L746" s="276"/>
      <c r="M746" s="276"/>
      <c r="N746" s="276"/>
      <c r="O746" s="276"/>
      <c r="P746" s="276"/>
      <c r="Q746" s="276"/>
      <c r="R746" s="276"/>
      <c r="S746" s="276"/>
      <c r="T746" s="276"/>
      <c r="U746" s="276"/>
      <c r="V746" s="276"/>
      <c r="W746" s="276"/>
      <c r="X746" s="276"/>
      <c r="Y746" s="276"/>
      <c r="Z746" s="276"/>
    </row>
    <row r="747" spans="1:26" ht="12.75" customHeight="1">
      <c r="A747" s="276"/>
      <c r="B747" s="276"/>
      <c r="C747" s="276"/>
      <c r="D747" s="276"/>
      <c r="E747" s="276"/>
      <c r="F747" s="276"/>
      <c r="G747" s="276"/>
      <c r="H747" s="276"/>
      <c r="I747" s="276"/>
      <c r="J747" s="276"/>
      <c r="K747" s="276"/>
      <c r="L747" s="276"/>
      <c r="M747" s="276"/>
      <c r="N747" s="276"/>
      <c r="O747" s="276"/>
      <c r="P747" s="276"/>
      <c r="Q747" s="276"/>
      <c r="R747" s="276"/>
      <c r="S747" s="276"/>
      <c r="T747" s="276"/>
      <c r="U747" s="276"/>
      <c r="V747" s="276"/>
      <c r="W747" s="276"/>
      <c r="X747" s="276"/>
      <c r="Y747" s="276"/>
      <c r="Z747" s="276"/>
    </row>
    <row r="748" spans="1:26" ht="12.75" customHeight="1">
      <c r="A748" s="276"/>
      <c r="B748" s="276"/>
      <c r="C748" s="276"/>
      <c r="D748" s="276"/>
      <c r="E748" s="276"/>
      <c r="F748" s="276"/>
      <c r="G748" s="276"/>
      <c r="H748" s="276"/>
      <c r="I748" s="276"/>
      <c r="J748" s="276"/>
      <c r="K748" s="276"/>
      <c r="L748" s="276"/>
      <c r="M748" s="276"/>
      <c r="N748" s="276"/>
      <c r="O748" s="276"/>
      <c r="P748" s="276"/>
      <c r="Q748" s="276"/>
      <c r="R748" s="276"/>
      <c r="S748" s="276"/>
      <c r="T748" s="276"/>
      <c r="U748" s="276"/>
      <c r="V748" s="276"/>
      <c r="W748" s="276"/>
      <c r="X748" s="276"/>
      <c r="Y748" s="276"/>
      <c r="Z748" s="276"/>
    </row>
    <row r="749" spans="1:26" ht="12.75" customHeight="1">
      <c r="A749" s="276"/>
      <c r="B749" s="276"/>
      <c r="C749" s="276"/>
      <c r="D749" s="276"/>
      <c r="E749" s="276"/>
      <c r="F749" s="276"/>
      <c r="G749" s="276"/>
      <c r="H749" s="276"/>
      <c r="I749" s="276"/>
      <c r="J749" s="276"/>
      <c r="K749" s="276"/>
      <c r="L749" s="276"/>
      <c r="M749" s="276"/>
      <c r="N749" s="276"/>
      <c r="O749" s="276"/>
      <c r="P749" s="276"/>
      <c r="Q749" s="276"/>
      <c r="R749" s="276"/>
      <c r="S749" s="276"/>
      <c r="T749" s="276"/>
      <c r="U749" s="276"/>
      <c r="V749" s="276"/>
      <c r="W749" s="276"/>
      <c r="X749" s="276"/>
      <c r="Y749" s="276"/>
      <c r="Z749" s="276"/>
    </row>
    <row r="750" spans="1:26" ht="12.75" customHeight="1">
      <c r="A750" s="276"/>
      <c r="B750" s="276"/>
      <c r="C750" s="276"/>
      <c r="D750" s="276"/>
      <c r="E750" s="276"/>
      <c r="F750" s="276"/>
      <c r="G750" s="276"/>
      <c r="H750" s="276"/>
      <c r="I750" s="276"/>
      <c r="J750" s="276"/>
      <c r="K750" s="276"/>
      <c r="L750" s="276"/>
      <c r="M750" s="276"/>
      <c r="N750" s="276"/>
      <c r="O750" s="276"/>
      <c r="P750" s="276"/>
      <c r="Q750" s="276"/>
      <c r="R750" s="276"/>
      <c r="S750" s="276"/>
      <c r="T750" s="276"/>
      <c r="U750" s="276"/>
      <c r="V750" s="276"/>
      <c r="W750" s="276"/>
      <c r="X750" s="276"/>
      <c r="Y750" s="276"/>
      <c r="Z750" s="276"/>
    </row>
    <row r="751" spans="1:26" ht="12.75" customHeight="1">
      <c r="A751" s="276"/>
      <c r="B751" s="276"/>
      <c r="C751" s="276"/>
      <c r="D751" s="276"/>
      <c r="E751" s="276"/>
      <c r="F751" s="276"/>
      <c r="G751" s="276"/>
      <c r="H751" s="276"/>
      <c r="I751" s="276"/>
      <c r="J751" s="276"/>
      <c r="K751" s="276"/>
      <c r="L751" s="276"/>
      <c r="M751" s="276"/>
      <c r="N751" s="276"/>
      <c r="O751" s="276"/>
      <c r="P751" s="276"/>
      <c r="Q751" s="276"/>
      <c r="R751" s="276"/>
      <c r="S751" s="276"/>
      <c r="T751" s="276"/>
      <c r="U751" s="276"/>
      <c r="V751" s="276"/>
      <c r="W751" s="276"/>
      <c r="X751" s="276"/>
      <c r="Y751" s="276"/>
      <c r="Z751" s="276"/>
    </row>
    <row r="752" spans="1:26" ht="12.75" customHeight="1">
      <c r="A752" s="276"/>
      <c r="B752" s="276"/>
      <c r="C752" s="276"/>
      <c r="D752" s="276"/>
      <c r="E752" s="276"/>
      <c r="F752" s="276"/>
      <c r="G752" s="276"/>
      <c r="H752" s="276"/>
      <c r="I752" s="276"/>
      <c r="J752" s="276"/>
      <c r="K752" s="276"/>
      <c r="L752" s="276"/>
      <c r="M752" s="276"/>
      <c r="N752" s="276"/>
      <c r="O752" s="276"/>
      <c r="P752" s="276"/>
      <c r="Q752" s="276"/>
      <c r="R752" s="276"/>
      <c r="S752" s="276"/>
      <c r="T752" s="276"/>
      <c r="U752" s="276"/>
      <c r="V752" s="276"/>
      <c r="W752" s="276"/>
      <c r="X752" s="276"/>
      <c r="Y752" s="276"/>
      <c r="Z752" s="276"/>
    </row>
    <row r="753" spans="1:26" ht="12.75" customHeight="1">
      <c r="A753" s="276"/>
      <c r="B753" s="276"/>
      <c r="C753" s="276"/>
      <c r="D753" s="276"/>
      <c r="E753" s="276"/>
      <c r="F753" s="276"/>
      <c r="G753" s="276"/>
      <c r="H753" s="276"/>
      <c r="I753" s="276"/>
      <c r="J753" s="276"/>
      <c r="K753" s="276"/>
      <c r="L753" s="276"/>
      <c r="M753" s="276"/>
      <c r="N753" s="276"/>
      <c r="O753" s="276"/>
      <c r="P753" s="276"/>
      <c r="Q753" s="276"/>
      <c r="R753" s="276"/>
      <c r="S753" s="276"/>
      <c r="T753" s="276"/>
      <c r="U753" s="276"/>
      <c r="V753" s="276"/>
      <c r="W753" s="276"/>
      <c r="X753" s="276"/>
      <c r="Y753" s="276"/>
      <c r="Z753" s="276"/>
    </row>
    <row r="754" spans="1:26" ht="12.75" customHeight="1">
      <c r="A754" s="276"/>
      <c r="B754" s="276"/>
      <c r="C754" s="276"/>
      <c r="D754" s="276"/>
      <c r="E754" s="276"/>
      <c r="F754" s="276"/>
      <c r="G754" s="276"/>
      <c r="H754" s="276"/>
      <c r="I754" s="276"/>
      <c r="J754" s="276"/>
      <c r="K754" s="276"/>
      <c r="L754" s="276"/>
      <c r="M754" s="276"/>
      <c r="N754" s="276"/>
      <c r="O754" s="276"/>
      <c r="P754" s="276"/>
      <c r="Q754" s="276"/>
      <c r="R754" s="276"/>
      <c r="S754" s="276"/>
      <c r="T754" s="276"/>
      <c r="U754" s="276"/>
      <c r="V754" s="276"/>
      <c r="W754" s="276"/>
      <c r="X754" s="276"/>
      <c r="Y754" s="276"/>
      <c r="Z754" s="276"/>
    </row>
    <row r="755" spans="1:26" ht="12.75" customHeight="1">
      <c r="A755" s="276"/>
      <c r="B755" s="276"/>
      <c r="C755" s="276"/>
      <c r="D755" s="276"/>
      <c r="E755" s="276"/>
      <c r="F755" s="276"/>
      <c r="G755" s="276"/>
      <c r="H755" s="276"/>
      <c r="I755" s="276"/>
      <c r="J755" s="276"/>
      <c r="K755" s="276"/>
      <c r="L755" s="276"/>
      <c r="M755" s="276"/>
      <c r="N755" s="276"/>
      <c r="O755" s="276"/>
      <c r="P755" s="276"/>
      <c r="Q755" s="276"/>
      <c r="R755" s="276"/>
      <c r="S755" s="276"/>
      <c r="T755" s="276"/>
      <c r="U755" s="276"/>
      <c r="V755" s="276"/>
      <c r="W755" s="276"/>
      <c r="X755" s="276"/>
      <c r="Y755" s="276"/>
      <c r="Z755" s="276"/>
    </row>
    <row r="756" spans="1:26" ht="12.75" customHeight="1">
      <c r="A756" s="276"/>
      <c r="B756" s="276"/>
      <c r="C756" s="276"/>
      <c r="D756" s="276"/>
      <c r="E756" s="276"/>
      <c r="F756" s="276"/>
      <c r="G756" s="276"/>
      <c r="H756" s="276"/>
      <c r="I756" s="276"/>
      <c r="J756" s="276"/>
      <c r="K756" s="276"/>
      <c r="L756" s="276"/>
      <c r="M756" s="276"/>
      <c r="N756" s="276"/>
      <c r="O756" s="276"/>
      <c r="P756" s="276"/>
      <c r="Q756" s="276"/>
      <c r="R756" s="276"/>
      <c r="S756" s="276"/>
      <c r="T756" s="276"/>
      <c r="U756" s="276"/>
      <c r="V756" s="276"/>
      <c r="W756" s="276"/>
      <c r="X756" s="276"/>
      <c r="Y756" s="276"/>
      <c r="Z756" s="276"/>
    </row>
    <row r="757" spans="1:26" ht="12.75" customHeight="1">
      <c r="A757" s="276"/>
      <c r="B757" s="276"/>
      <c r="C757" s="276"/>
      <c r="D757" s="276"/>
      <c r="E757" s="276"/>
      <c r="F757" s="276"/>
      <c r="G757" s="276"/>
      <c r="H757" s="276"/>
      <c r="I757" s="276"/>
      <c r="J757" s="276"/>
      <c r="K757" s="276"/>
      <c r="L757" s="276"/>
      <c r="M757" s="276"/>
      <c r="N757" s="276"/>
      <c r="O757" s="276"/>
      <c r="P757" s="276"/>
      <c r="Q757" s="276"/>
      <c r="R757" s="276"/>
      <c r="S757" s="276"/>
      <c r="T757" s="276"/>
      <c r="U757" s="276"/>
      <c r="V757" s="276"/>
      <c r="W757" s="276"/>
      <c r="X757" s="276"/>
      <c r="Y757" s="276"/>
      <c r="Z757" s="276"/>
    </row>
    <row r="758" spans="1:26" ht="12.75" customHeight="1">
      <c r="A758" s="276"/>
      <c r="B758" s="276"/>
      <c r="C758" s="276"/>
      <c r="D758" s="276"/>
      <c r="E758" s="276"/>
      <c r="F758" s="276"/>
      <c r="G758" s="276"/>
      <c r="H758" s="276"/>
      <c r="I758" s="276"/>
      <c r="J758" s="276"/>
      <c r="K758" s="276"/>
      <c r="L758" s="276"/>
      <c r="M758" s="276"/>
      <c r="N758" s="276"/>
      <c r="O758" s="276"/>
      <c r="P758" s="276"/>
      <c r="Q758" s="276"/>
      <c r="R758" s="276"/>
      <c r="S758" s="276"/>
      <c r="T758" s="276"/>
      <c r="U758" s="276"/>
      <c r="V758" s="276"/>
      <c r="W758" s="276"/>
      <c r="X758" s="276"/>
      <c r="Y758" s="276"/>
      <c r="Z758" s="276"/>
    </row>
    <row r="759" spans="1:26" ht="12.75" customHeight="1">
      <c r="A759" s="276"/>
      <c r="B759" s="276"/>
      <c r="C759" s="276"/>
      <c r="D759" s="276"/>
      <c r="E759" s="276"/>
      <c r="F759" s="276"/>
      <c r="G759" s="276"/>
      <c r="H759" s="276"/>
      <c r="I759" s="276"/>
      <c r="J759" s="276"/>
      <c r="K759" s="276"/>
      <c r="L759" s="276"/>
      <c r="M759" s="276"/>
      <c r="N759" s="276"/>
      <c r="O759" s="276"/>
      <c r="P759" s="276"/>
      <c r="Q759" s="276"/>
      <c r="R759" s="276"/>
      <c r="S759" s="276"/>
      <c r="T759" s="276"/>
      <c r="U759" s="276"/>
      <c r="V759" s="276"/>
      <c r="W759" s="276"/>
      <c r="X759" s="276"/>
      <c r="Y759" s="276"/>
      <c r="Z759" s="276"/>
    </row>
    <row r="760" spans="1:26" ht="12.75" customHeight="1">
      <c r="A760" s="276"/>
      <c r="B760" s="276"/>
      <c r="C760" s="276"/>
      <c r="D760" s="276"/>
      <c r="E760" s="276"/>
      <c r="F760" s="276"/>
      <c r="G760" s="276"/>
      <c r="H760" s="276"/>
      <c r="I760" s="276"/>
      <c r="J760" s="276"/>
      <c r="K760" s="276"/>
      <c r="L760" s="276"/>
      <c r="M760" s="276"/>
      <c r="N760" s="276"/>
      <c r="O760" s="276"/>
      <c r="P760" s="276"/>
      <c r="Q760" s="276"/>
      <c r="R760" s="276"/>
      <c r="S760" s="276"/>
      <c r="T760" s="276"/>
      <c r="U760" s="276"/>
      <c r="V760" s="276"/>
      <c r="W760" s="276"/>
      <c r="X760" s="276"/>
      <c r="Y760" s="276"/>
      <c r="Z760" s="276"/>
    </row>
    <row r="761" spans="1:26" ht="12.75" customHeight="1">
      <c r="A761" s="276"/>
      <c r="B761" s="276"/>
      <c r="C761" s="276"/>
      <c r="D761" s="276"/>
      <c r="E761" s="276"/>
      <c r="F761" s="276"/>
      <c r="G761" s="276"/>
      <c r="H761" s="276"/>
      <c r="I761" s="276"/>
      <c r="J761" s="276"/>
      <c r="K761" s="276"/>
      <c r="L761" s="276"/>
      <c r="M761" s="276"/>
      <c r="N761" s="276"/>
      <c r="O761" s="276"/>
      <c r="P761" s="276"/>
      <c r="Q761" s="276"/>
      <c r="R761" s="276"/>
      <c r="S761" s="276"/>
      <c r="T761" s="276"/>
      <c r="U761" s="276"/>
      <c r="V761" s="276"/>
      <c r="W761" s="276"/>
      <c r="X761" s="276"/>
      <c r="Y761" s="276"/>
      <c r="Z761" s="276"/>
    </row>
    <row r="762" spans="1:26" ht="12.75" customHeight="1">
      <c r="A762" s="276"/>
      <c r="B762" s="276"/>
      <c r="C762" s="276"/>
      <c r="D762" s="276"/>
      <c r="E762" s="276"/>
      <c r="F762" s="276"/>
      <c r="G762" s="276"/>
      <c r="H762" s="276"/>
      <c r="I762" s="276"/>
      <c r="J762" s="276"/>
      <c r="K762" s="276"/>
      <c r="L762" s="276"/>
      <c r="M762" s="276"/>
      <c r="N762" s="276"/>
      <c r="O762" s="276"/>
      <c r="P762" s="276"/>
      <c r="Q762" s="276"/>
      <c r="R762" s="276"/>
      <c r="S762" s="276"/>
      <c r="T762" s="276"/>
      <c r="U762" s="276"/>
      <c r="V762" s="276"/>
      <c r="W762" s="276"/>
      <c r="X762" s="276"/>
      <c r="Y762" s="276"/>
      <c r="Z762" s="276"/>
    </row>
    <row r="763" spans="1:26" ht="12.75" customHeight="1">
      <c r="A763" s="276"/>
      <c r="B763" s="276"/>
      <c r="C763" s="276"/>
      <c r="D763" s="276"/>
      <c r="E763" s="276"/>
      <c r="F763" s="276"/>
      <c r="G763" s="276"/>
      <c r="H763" s="276"/>
      <c r="I763" s="276"/>
      <c r="J763" s="276"/>
      <c r="K763" s="276"/>
      <c r="L763" s="276"/>
      <c r="M763" s="276"/>
      <c r="N763" s="276"/>
      <c r="O763" s="276"/>
      <c r="P763" s="276"/>
      <c r="Q763" s="276"/>
      <c r="R763" s="276"/>
      <c r="S763" s="276"/>
      <c r="T763" s="276"/>
      <c r="U763" s="276"/>
      <c r="V763" s="276"/>
      <c r="W763" s="276"/>
      <c r="X763" s="276"/>
      <c r="Y763" s="276"/>
      <c r="Z763" s="276"/>
    </row>
    <row r="764" spans="1:26" ht="12.75" customHeight="1">
      <c r="A764" s="276"/>
      <c r="B764" s="276"/>
      <c r="C764" s="276"/>
      <c r="D764" s="276"/>
      <c r="E764" s="276"/>
      <c r="F764" s="276"/>
      <c r="G764" s="276"/>
      <c r="H764" s="276"/>
      <c r="I764" s="276"/>
      <c r="J764" s="276"/>
      <c r="K764" s="276"/>
      <c r="L764" s="276"/>
      <c r="M764" s="276"/>
      <c r="N764" s="276"/>
      <c r="O764" s="276"/>
      <c r="P764" s="276"/>
      <c r="Q764" s="276"/>
      <c r="R764" s="276"/>
      <c r="S764" s="276"/>
      <c r="T764" s="276"/>
      <c r="U764" s="276"/>
      <c r="V764" s="276"/>
      <c r="W764" s="276"/>
      <c r="X764" s="276"/>
      <c r="Y764" s="276"/>
      <c r="Z764" s="276"/>
    </row>
    <row r="765" spans="1:26" ht="12.75" customHeight="1">
      <c r="A765" s="276"/>
      <c r="B765" s="276"/>
      <c r="C765" s="276"/>
      <c r="D765" s="276"/>
      <c r="E765" s="276"/>
      <c r="F765" s="276"/>
      <c r="G765" s="276"/>
      <c r="H765" s="276"/>
      <c r="I765" s="276"/>
      <c r="J765" s="276"/>
      <c r="K765" s="276"/>
      <c r="L765" s="276"/>
      <c r="M765" s="276"/>
      <c r="N765" s="276"/>
      <c r="O765" s="276"/>
      <c r="P765" s="276"/>
      <c r="Q765" s="276"/>
      <c r="R765" s="276"/>
      <c r="S765" s="276"/>
      <c r="T765" s="276"/>
      <c r="U765" s="276"/>
      <c r="V765" s="276"/>
      <c r="W765" s="276"/>
      <c r="X765" s="276"/>
      <c r="Y765" s="276"/>
      <c r="Z765" s="276"/>
    </row>
    <row r="766" spans="1:26" ht="12.75" customHeight="1">
      <c r="A766" s="276"/>
      <c r="B766" s="276"/>
      <c r="C766" s="276"/>
      <c r="D766" s="276"/>
      <c r="E766" s="276"/>
      <c r="F766" s="276"/>
      <c r="G766" s="276"/>
      <c r="H766" s="276"/>
      <c r="I766" s="276"/>
      <c r="J766" s="276"/>
      <c r="K766" s="276"/>
      <c r="L766" s="276"/>
      <c r="M766" s="276"/>
      <c r="N766" s="276"/>
      <c r="O766" s="276"/>
      <c r="P766" s="276"/>
      <c r="Q766" s="276"/>
      <c r="R766" s="276"/>
      <c r="S766" s="276"/>
      <c r="T766" s="276"/>
      <c r="U766" s="276"/>
      <c r="V766" s="276"/>
      <c r="W766" s="276"/>
      <c r="X766" s="276"/>
      <c r="Y766" s="276"/>
      <c r="Z766" s="276"/>
    </row>
    <row r="767" spans="1:26" ht="12.75" customHeight="1">
      <c r="A767" s="276"/>
      <c r="B767" s="276"/>
      <c r="C767" s="276"/>
      <c r="D767" s="276"/>
      <c r="E767" s="276"/>
      <c r="F767" s="276"/>
      <c r="G767" s="276"/>
      <c r="H767" s="276"/>
      <c r="I767" s="276"/>
      <c r="J767" s="276"/>
      <c r="K767" s="276"/>
      <c r="L767" s="276"/>
      <c r="M767" s="276"/>
      <c r="N767" s="276"/>
      <c r="O767" s="276"/>
      <c r="P767" s="276"/>
      <c r="Q767" s="276"/>
      <c r="R767" s="276"/>
      <c r="S767" s="276"/>
      <c r="T767" s="276"/>
      <c r="U767" s="276"/>
      <c r="V767" s="276"/>
      <c r="W767" s="276"/>
      <c r="X767" s="276"/>
      <c r="Y767" s="276"/>
      <c r="Z767" s="276"/>
    </row>
    <row r="768" spans="1:26" ht="12.75" customHeight="1">
      <c r="A768" s="276"/>
      <c r="B768" s="276"/>
      <c r="C768" s="276"/>
      <c r="D768" s="276"/>
      <c r="E768" s="276"/>
      <c r="F768" s="276"/>
      <c r="G768" s="276"/>
      <c r="H768" s="276"/>
      <c r="I768" s="276"/>
      <c r="J768" s="276"/>
      <c r="K768" s="276"/>
      <c r="L768" s="276"/>
      <c r="M768" s="276"/>
      <c r="N768" s="276"/>
      <c r="O768" s="276"/>
      <c r="P768" s="276"/>
      <c r="Q768" s="276"/>
      <c r="R768" s="276"/>
      <c r="S768" s="276"/>
      <c r="T768" s="276"/>
      <c r="U768" s="276"/>
      <c r="V768" s="276"/>
      <c r="W768" s="276"/>
      <c r="X768" s="276"/>
      <c r="Y768" s="276"/>
      <c r="Z768" s="276"/>
    </row>
    <row r="769" spans="1:26" ht="12.75" customHeight="1">
      <c r="A769" s="276"/>
      <c r="B769" s="276"/>
      <c r="C769" s="276"/>
      <c r="D769" s="276"/>
      <c r="E769" s="276"/>
      <c r="F769" s="276"/>
      <c r="G769" s="276"/>
      <c r="H769" s="276"/>
      <c r="I769" s="276"/>
      <c r="J769" s="276"/>
      <c r="K769" s="276"/>
      <c r="L769" s="276"/>
      <c r="M769" s="276"/>
      <c r="N769" s="276"/>
      <c r="O769" s="276"/>
      <c r="P769" s="276"/>
      <c r="Q769" s="276"/>
      <c r="R769" s="276"/>
      <c r="S769" s="276"/>
      <c r="T769" s="276"/>
      <c r="U769" s="276"/>
      <c r="V769" s="276"/>
      <c r="W769" s="276"/>
      <c r="X769" s="276"/>
      <c r="Y769" s="276"/>
      <c r="Z769" s="276"/>
    </row>
    <row r="770" spans="1:26" ht="12.75" customHeight="1">
      <c r="A770" s="276"/>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row>
    <row r="771" spans="1:26" ht="12.75" customHeight="1">
      <c r="A771" s="276"/>
      <c r="B771" s="276"/>
      <c r="C771" s="276"/>
      <c r="D771" s="276"/>
      <c r="E771" s="276"/>
      <c r="F771" s="276"/>
      <c r="G771" s="276"/>
      <c r="H771" s="276"/>
      <c r="I771" s="276"/>
      <c r="J771" s="276"/>
      <c r="K771" s="276"/>
      <c r="L771" s="276"/>
      <c r="M771" s="276"/>
      <c r="N771" s="276"/>
      <c r="O771" s="276"/>
      <c r="P771" s="276"/>
      <c r="Q771" s="276"/>
      <c r="R771" s="276"/>
      <c r="S771" s="276"/>
      <c r="T771" s="276"/>
      <c r="U771" s="276"/>
      <c r="V771" s="276"/>
      <c r="W771" s="276"/>
      <c r="X771" s="276"/>
      <c r="Y771" s="276"/>
      <c r="Z771" s="276"/>
    </row>
    <row r="772" spans="1:26" ht="12.75" customHeight="1">
      <c r="A772" s="276"/>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row>
    <row r="773" spans="1:26" ht="12.75" customHeight="1">
      <c r="A773" s="276"/>
      <c r="B773" s="276"/>
      <c r="C773" s="276"/>
      <c r="D773" s="276"/>
      <c r="E773" s="276"/>
      <c r="F773" s="276"/>
      <c r="G773" s="276"/>
      <c r="H773" s="276"/>
      <c r="I773" s="276"/>
      <c r="J773" s="276"/>
      <c r="K773" s="276"/>
      <c r="L773" s="276"/>
      <c r="M773" s="276"/>
      <c r="N773" s="276"/>
      <c r="O773" s="276"/>
      <c r="P773" s="276"/>
      <c r="Q773" s="276"/>
      <c r="R773" s="276"/>
      <c r="S773" s="276"/>
      <c r="T773" s="276"/>
      <c r="U773" s="276"/>
      <c r="V773" s="276"/>
      <c r="W773" s="276"/>
      <c r="X773" s="276"/>
      <c r="Y773" s="276"/>
      <c r="Z773" s="276"/>
    </row>
    <row r="774" spans="1:26" ht="12.75" customHeight="1">
      <c r="A774" s="276"/>
      <c r="B774" s="276"/>
      <c r="C774" s="276"/>
      <c r="D774" s="276"/>
      <c r="E774" s="276"/>
      <c r="F774" s="276"/>
      <c r="G774" s="276"/>
      <c r="H774" s="276"/>
      <c r="I774" s="276"/>
      <c r="J774" s="276"/>
      <c r="K774" s="276"/>
      <c r="L774" s="276"/>
      <c r="M774" s="276"/>
      <c r="N774" s="276"/>
      <c r="O774" s="276"/>
      <c r="P774" s="276"/>
      <c r="Q774" s="276"/>
      <c r="R774" s="276"/>
      <c r="S774" s="276"/>
      <c r="T774" s="276"/>
      <c r="U774" s="276"/>
      <c r="V774" s="276"/>
      <c r="W774" s="276"/>
      <c r="X774" s="276"/>
      <c r="Y774" s="276"/>
      <c r="Z774" s="276"/>
    </row>
    <row r="775" spans="1:26" ht="12.75" customHeight="1">
      <c r="A775" s="276"/>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row>
    <row r="776" spans="1:26" ht="12.75" customHeight="1">
      <c r="A776" s="276"/>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row>
    <row r="777" spans="1:26" ht="12.75" customHeight="1">
      <c r="A777" s="276"/>
      <c r="B777" s="276"/>
      <c r="C777" s="276"/>
      <c r="D777" s="276"/>
      <c r="E777" s="276"/>
      <c r="F777" s="276"/>
      <c r="G777" s="276"/>
      <c r="H777" s="276"/>
      <c r="I777" s="276"/>
      <c r="J777" s="276"/>
      <c r="K777" s="276"/>
      <c r="L777" s="276"/>
      <c r="M777" s="276"/>
      <c r="N777" s="276"/>
      <c r="O777" s="276"/>
      <c r="P777" s="276"/>
      <c r="Q777" s="276"/>
      <c r="R777" s="276"/>
      <c r="S777" s="276"/>
      <c r="T777" s="276"/>
      <c r="U777" s="276"/>
      <c r="V777" s="276"/>
      <c r="W777" s="276"/>
      <c r="X777" s="276"/>
      <c r="Y777" s="276"/>
      <c r="Z777" s="276"/>
    </row>
    <row r="778" spans="1:26" ht="12.75" customHeight="1">
      <c r="A778" s="276"/>
      <c r="B778" s="276"/>
      <c r="C778" s="276"/>
      <c r="D778" s="276"/>
      <c r="E778" s="276"/>
      <c r="F778" s="276"/>
      <c r="G778" s="276"/>
      <c r="H778" s="276"/>
      <c r="I778" s="276"/>
      <c r="J778" s="276"/>
      <c r="K778" s="276"/>
      <c r="L778" s="276"/>
      <c r="M778" s="276"/>
      <c r="N778" s="276"/>
      <c r="O778" s="276"/>
      <c r="P778" s="276"/>
      <c r="Q778" s="276"/>
      <c r="R778" s="276"/>
      <c r="S778" s="276"/>
      <c r="T778" s="276"/>
      <c r="U778" s="276"/>
      <c r="V778" s="276"/>
      <c r="W778" s="276"/>
      <c r="X778" s="276"/>
      <c r="Y778" s="276"/>
      <c r="Z778" s="276"/>
    </row>
    <row r="779" spans="1:26" ht="12.75" customHeight="1">
      <c r="A779" s="276"/>
      <c r="B779" s="276"/>
      <c r="C779" s="276"/>
      <c r="D779" s="276"/>
      <c r="E779" s="276"/>
      <c r="F779" s="276"/>
      <c r="G779" s="276"/>
      <c r="H779" s="276"/>
      <c r="I779" s="276"/>
      <c r="J779" s="276"/>
      <c r="K779" s="276"/>
      <c r="L779" s="276"/>
      <c r="M779" s="276"/>
      <c r="N779" s="276"/>
      <c r="O779" s="276"/>
      <c r="P779" s="276"/>
      <c r="Q779" s="276"/>
      <c r="R779" s="276"/>
      <c r="S779" s="276"/>
      <c r="T779" s="276"/>
      <c r="U779" s="276"/>
      <c r="V779" s="276"/>
      <c r="W779" s="276"/>
      <c r="X779" s="276"/>
      <c r="Y779" s="276"/>
      <c r="Z779" s="276"/>
    </row>
    <row r="780" spans="1:26" ht="12.75" customHeight="1">
      <c r="A780" s="276"/>
      <c r="B780" s="276"/>
      <c r="C780" s="276"/>
      <c r="D780" s="276"/>
      <c r="E780" s="276"/>
      <c r="F780" s="276"/>
      <c r="G780" s="276"/>
      <c r="H780" s="276"/>
      <c r="I780" s="276"/>
      <c r="J780" s="276"/>
      <c r="K780" s="276"/>
      <c r="L780" s="276"/>
      <c r="M780" s="276"/>
      <c r="N780" s="276"/>
      <c r="O780" s="276"/>
      <c r="P780" s="276"/>
      <c r="Q780" s="276"/>
      <c r="R780" s="276"/>
      <c r="S780" s="276"/>
      <c r="T780" s="276"/>
      <c r="U780" s="276"/>
      <c r="V780" s="276"/>
      <c r="W780" s="276"/>
      <c r="X780" s="276"/>
      <c r="Y780" s="276"/>
      <c r="Z780" s="276"/>
    </row>
    <row r="781" spans="1:26" ht="12.75" customHeight="1">
      <c r="A781" s="276"/>
      <c r="B781" s="276"/>
      <c r="C781" s="276"/>
      <c r="D781" s="276"/>
      <c r="E781" s="276"/>
      <c r="F781" s="276"/>
      <c r="G781" s="276"/>
      <c r="H781" s="276"/>
      <c r="I781" s="276"/>
      <c r="J781" s="276"/>
      <c r="K781" s="276"/>
      <c r="L781" s="276"/>
      <c r="M781" s="276"/>
      <c r="N781" s="276"/>
      <c r="O781" s="276"/>
      <c r="P781" s="276"/>
      <c r="Q781" s="276"/>
      <c r="R781" s="276"/>
      <c r="S781" s="276"/>
      <c r="T781" s="276"/>
      <c r="U781" s="276"/>
      <c r="V781" s="276"/>
      <c r="W781" s="276"/>
      <c r="X781" s="276"/>
      <c r="Y781" s="276"/>
      <c r="Z781" s="276"/>
    </row>
    <row r="782" spans="1:26" ht="12.75" customHeight="1">
      <c r="A782" s="276"/>
      <c r="B782" s="276"/>
      <c r="C782" s="276"/>
      <c r="D782" s="276"/>
      <c r="E782" s="276"/>
      <c r="F782" s="276"/>
      <c r="G782" s="276"/>
      <c r="H782" s="276"/>
      <c r="I782" s="276"/>
      <c r="J782" s="276"/>
      <c r="K782" s="276"/>
      <c r="L782" s="276"/>
      <c r="M782" s="276"/>
      <c r="N782" s="276"/>
      <c r="O782" s="276"/>
      <c r="P782" s="276"/>
      <c r="Q782" s="276"/>
      <c r="R782" s="276"/>
      <c r="S782" s="276"/>
      <c r="T782" s="276"/>
      <c r="U782" s="276"/>
      <c r="V782" s="276"/>
      <c r="W782" s="276"/>
      <c r="X782" s="276"/>
      <c r="Y782" s="276"/>
      <c r="Z782" s="276"/>
    </row>
    <row r="783" spans="1:26" ht="12.75" customHeight="1">
      <c r="A783" s="276"/>
      <c r="B783" s="276"/>
      <c r="C783" s="276"/>
      <c r="D783" s="276"/>
      <c r="E783" s="276"/>
      <c r="F783" s="276"/>
      <c r="G783" s="276"/>
      <c r="H783" s="276"/>
      <c r="I783" s="276"/>
      <c r="J783" s="276"/>
      <c r="K783" s="276"/>
      <c r="L783" s="276"/>
      <c r="M783" s="276"/>
      <c r="N783" s="276"/>
      <c r="O783" s="276"/>
      <c r="P783" s="276"/>
      <c r="Q783" s="276"/>
      <c r="R783" s="276"/>
      <c r="S783" s="276"/>
      <c r="T783" s="276"/>
      <c r="U783" s="276"/>
      <c r="V783" s="276"/>
      <c r="W783" s="276"/>
      <c r="X783" s="276"/>
      <c r="Y783" s="276"/>
      <c r="Z783" s="276"/>
    </row>
    <row r="784" spans="1:26" ht="12.75" customHeight="1">
      <c r="A784" s="276"/>
      <c r="B784" s="276"/>
      <c r="C784" s="276"/>
      <c r="D784" s="276"/>
      <c r="E784" s="276"/>
      <c r="F784" s="276"/>
      <c r="G784" s="276"/>
      <c r="H784" s="276"/>
      <c r="I784" s="276"/>
      <c r="J784" s="276"/>
      <c r="K784" s="276"/>
      <c r="L784" s="276"/>
      <c r="M784" s="276"/>
      <c r="N784" s="276"/>
      <c r="O784" s="276"/>
      <c r="P784" s="276"/>
      <c r="Q784" s="276"/>
      <c r="R784" s="276"/>
      <c r="S784" s="276"/>
      <c r="T784" s="276"/>
      <c r="U784" s="276"/>
      <c r="V784" s="276"/>
      <c r="W784" s="276"/>
      <c r="X784" s="276"/>
      <c r="Y784" s="276"/>
      <c r="Z784" s="276"/>
    </row>
    <row r="785" spans="1:26" ht="12.75" customHeight="1">
      <c r="A785" s="276"/>
      <c r="B785" s="276"/>
      <c r="C785" s="276"/>
      <c r="D785" s="276"/>
      <c r="E785" s="276"/>
      <c r="F785" s="276"/>
      <c r="G785" s="276"/>
      <c r="H785" s="276"/>
      <c r="I785" s="276"/>
      <c r="J785" s="276"/>
      <c r="K785" s="276"/>
      <c r="L785" s="276"/>
      <c r="M785" s="276"/>
      <c r="N785" s="276"/>
      <c r="O785" s="276"/>
      <c r="P785" s="276"/>
      <c r="Q785" s="276"/>
      <c r="R785" s="276"/>
      <c r="S785" s="276"/>
      <c r="T785" s="276"/>
      <c r="U785" s="276"/>
      <c r="V785" s="276"/>
      <c r="W785" s="276"/>
      <c r="X785" s="276"/>
      <c r="Y785" s="276"/>
      <c r="Z785" s="276"/>
    </row>
    <row r="786" spans="1:26" ht="12.75" customHeight="1">
      <c r="A786" s="276"/>
      <c r="B786" s="276"/>
      <c r="C786" s="276"/>
      <c r="D786" s="276"/>
      <c r="E786" s="276"/>
      <c r="F786" s="276"/>
      <c r="G786" s="276"/>
      <c r="H786" s="276"/>
      <c r="I786" s="276"/>
      <c r="J786" s="276"/>
      <c r="K786" s="276"/>
      <c r="L786" s="276"/>
      <c r="M786" s="276"/>
      <c r="N786" s="276"/>
      <c r="O786" s="276"/>
      <c r="P786" s="276"/>
      <c r="Q786" s="276"/>
      <c r="R786" s="276"/>
      <c r="S786" s="276"/>
      <c r="T786" s="276"/>
      <c r="U786" s="276"/>
      <c r="V786" s="276"/>
      <c r="W786" s="276"/>
      <c r="X786" s="276"/>
      <c r="Y786" s="276"/>
      <c r="Z786" s="276"/>
    </row>
    <row r="787" spans="1:26" ht="12.75" customHeight="1">
      <c r="A787" s="276"/>
      <c r="B787" s="276"/>
      <c r="C787" s="276"/>
      <c r="D787" s="276"/>
      <c r="E787" s="276"/>
      <c r="F787" s="276"/>
      <c r="G787" s="276"/>
      <c r="H787" s="276"/>
      <c r="I787" s="276"/>
      <c r="J787" s="276"/>
      <c r="K787" s="276"/>
      <c r="L787" s="276"/>
      <c r="M787" s="276"/>
      <c r="N787" s="276"/>
      <c r="O787" s="276"/>
      <c r="P787" s="276"/>
      <c r="Q787" s="276"/>
      <c r="R787" s="276"/>
      <c r="S787" s="276"/>
      <c r="T787" s="276"/>
      <c r="U787" s="276"/>
      <c r="V787" s="276"/>
      <c r="W787" s="276"/>
      <c r="X787" s="276"/>
      <c r="Y787" s="276"/>
      <c r="Z787" s="276"/>
    </row>
    <row r="788" spans="1:26" ht="12.75" customHeight="1">
      <c r="A788" s="276"/>
      <c r="B788" s="276"/>
      <c r="C788" s="276"/>
      <c r="D788" s="276"/>
      <c r="E788" s="276"/>
      <c r="F788" s="276"/>
      <c r="G788" s="276"/>
      <c r="H788" s="276"/>
      <c r="I788" s="276"/>
      <c r="J788" s="276"/>
      <c r="K788" s="276"/>
      <c r="L788" s="276"/>
      <c r="M788" s="276"/>
      <c r="N788" s="276"/>
      <c r="O788" s="276"/>
      <c r="P788" s="276"/>
      <c r="Q788" s="276"/>
      <c r="R788" s="276"/>
      <c r="S788" s="276"/>
      <c r="T788" s="276"/>
      <c r="U788" s="276"/>
      <c r="V788" s="276"/>
      <c r="W788" s="276"/>
      <c r="X788" s="276"/>
      <c r="Y788" s="276"/>
      <c r="Z788" s="276"/>
    </row>
    <row r="789" spans="1:26" ht="12.75" customHeight="1">
      <c r="A789" s="276"/>
      <c r="B789" s="276"/>
      <c r="C789" s="276"/>
      <c r="D789" s="276"/>
      <c r="E789" s="276"/>
      <c r="F789" s="276"/>
      <c r="G789" s="276"/>
      <c r="H789" s="276"/>
      <c r="I789" s="276"/>
      <c r="J789" s="276"/>
      <c r="K789" s="276"/>
      <c r="L789" s="276"/>
      <c r="M789" s="276"/>
      <c r="N789" s="276"/>
      <c r="O789" s="276"/>
      <c r="P789" s="276"/>
      <c r="Q789" s="276"/>
      <c r="R789" s="276"/>
      <c r="S789" s="276"/>
      <c r="T789" s="276"/>
      <c r="U789" s="276"/>
      <c r="V789" s="276"/>
      <c r="W789" s="276"/>
      <c r="X789" s="276"/>
      <c r="Y789" s="276"/>
      <c r="Z789" s="276"/>
    </row>
    <row r="790" spans="1:26" ht="12.75" customHeight="1">
      <c r="A790" s="276"/>
      <c r="B790" s="276"/>
      <c r="C790" s="276"/>
      <c r="D790" s="276"/>
      <c r="E790" s="276"/>
      <c r="F790" s="276"/>
      <c r="G790" s="276"/>
      <c r="H790" s="276"/>
      <c r="I790" s="276"/>
      <c r="J790" s="276"/>
      <c r="K790" s="276"/>
      <c r="L790" s="276"/>
      <c r="M790" s="276"/>
      <c r="N790" s="276"/>
      <c r="O790" s="276"/>
      <c r="P790" s="276"/>
      <c r="Q790" s="276"/>
      <c r="R790" s="276"/>
      <c r="S790" s="276"/>
      <c r="T790" s="276"/>
      <c r="U790" s="276"/>
      <c r="V790" s="276"/>
      <c r="W790" s="276"/>
      <c r="X790" s="276"/>
      <c r="Y790" s="276"/>
      <c r="Z790" s="276"/>
    </row>
    <row r="791" spans="1:26" ht="12.75" customHeight="1">
      <c r="A791" s="276"/>
      <c r="B791" s="276"/>
      <c r="C791" s="276"/>
      <c r="D791" s="276"/>
      <c r="E791" s="276"/>
      <c r="F791" s="276"/>
      <c r="G791" s="276"/>
      <c r="H791" s="276"/>
      <c r="I791" s="276"/>
      <c r="J791" s="276"/>
      <c r="K791" s="276"/>
      <c r="L791" s="276"/>
      <c r="M791" s="276"/>
      <c r="N791" s="276"/>
      <c r="O791" s="276"/>
      <c r="P791" s="276"/>
      <c r="Q791" s="276"/>
      <c r="R791" s="276"/>
      <c r="S791" s="276"/>
      <c r="T791" s="276"/>
      <c r="U791" s="276"/>
      <c r="V791" s="276"/>
      <c r="W791" s="276"/>
      <c r="X791" s="276"/>
      <c r="Y791" s="276"/>
      <c r="Z791" s="276"/>
    </row>
    <row r="792" spans="1:26" ht="12.75" customHeight="1">
      <c r="A792" s="276"/>
      <c r="B792" s="276"/>
      <c r="C792" s="276"/>
      <c r="D792" s="276"/>
      <c r="E792" s="276"/>
      <c r="F792" s="276"/>
      <c r="G792" s="276"/>
      <c r="H792" s="276"/>
      <c r="I792" s="276"/>
      <c r="J792" s="276"/>
      <c r="K792" s="276"/>
      <c r="L792" s="276"/>
      <c r="M792" s="276"/>
      <c r="N792" s="276"/>
      <c r="O792" s="276"/>
      <c r="P792" s="276"/>
      <c r="Q792" s="276"/>
      <c r="R792" s="276"/>
      <c r="S792" s="276"/>
      <c r="T792" s="276"/>
      <c r="U792" s="276"/>
      <c r="V792" s="276"/>
      <c r="W792" s="276"/>
      <c r="X792" s="276"/>
      <c r="Y792" s="276"/>
      <c r="Z792" s="276"/>
    </row>
    <row r="793" spans="1:26" ht="12.75" customHeight="1">
      <c r="A793" s="276"/>
      <c r="B793" s="276"/>
      <c r="C793" s="276"/>
      <c r="D793" s="276"/>
      <c r="E793" s="276"/>
      <c r="F793" s="276"/>
      <c r="G793" s="276"/>
      <c r="H793" s="276"/>
      <c r="I793" s="276"/>
      <c r="J793" s="276"/>
      <c r="K793" s="276"/>
      <c r="L793" s="276"/>
      <c r="M793" s="276"/>
      <c r="N793" s="276"/>
      <c r="O793" s="276"/>
      <c r="P793" s="276"/>
      <c r="Q793" s="276"/>
      <c r="R793" s="276"/>
      <c r="S793" s="276"/>
      <c r="T793" s="276"/>
      <c r="U793" s="276"/>
      <c r="V793" s="276"/>
      <c r="W793" s="276"/>
      <c r="X793" s="276"/>
      <c r="Y793" s="276"/>
      <c r="Z793" s="276"/>
    </row>
    <row r="794" spans="1:26" ht="12.75" customHeight="1">
      <c r="A794" s="276"/>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row>
    <row r="795" spans="1:26" ht="12.75" customHeight="1">
      <c r="A795" s="276"/>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row>
    <row r="796" spans="1:26" ht="12.75" customHeight="1">
      <c r="A796" s="276"/>
      <c r="B796" s="276"/>
      <c r="C796" s="276"/>
      <c r="D796" s="276"/>
      <c r="E796" s="276"/>
      <c r="F796" s="276"/>
      <c r="G796" s="276"/>
      <c r="H796" s="276"/>
      <c r="I796" s="276"/>
      <c r="J796" s="276"/>
      <c r="K796" s="276"/>
      <c r="L796" s="276"/>
      <c r="M796" s="276"/>
      <c r="N796" s="276"/>
      <c r="O796" s="276"/>
      <c r="P796" s="276"/>
      <c r="Q796" s="276"/>
      <c r="R796" s="276"/>
      <c r="S796" s="276"/>
      <c r="T796" s="276"/>
      <c r="U796" s="276"/>
      <c r="V796" s="276"/>
      <c r="W796" s="276"/>
      <c r="X796" s="276"/>
      <c r="Y796" s="276"/>
      <c r="Z796" s="276"/>
    </row>
    <row r="797" spans="1:26" ht="12.75" customHeight="1">
      <c r="A797" s="276"/>
      <c r="B797" s="276"/>
      <c r="C797" s="276"/>
      <c r="D797" s="276"/>
      <c r="E797" s="276"/>
      <c r="F797" s="276"/>
      <c r="G797" s="276"/>
      <c r="H797" s="276"/>
      <c r="I797" s="276"/>
      <c r="J797" s="276"/>
      <c r="K797" s="276"/>
      <c r="L797" s="276"/>
      <c r="M797" s="276"/>
      <c r="N797" s="276"/>
      <c r="O797" s="276"/>
      <c r="P797" s="276"/>
      <c r="Q797" s="276"/>
      <c r="R797" s="276"/>
      <c r="S797" s="276"/>
      <c r="T797" s="276"/>
      <c r="U797" s="276"/>
      <c r="V797" s="276"/>
      <c r="W797" s="276"/>
      <c r="X797" s="276"/>
      <c r="Y797" s="276"/>
      <c r="Z797" s="276"/>
    </row>
    <row r="798" spans="1:26" ht="12.75" customHeight="1">
      <c r="A798" s="276"/>
      <c r="B798" s="276"/>
      <c r="C798" s="276"/>
      <c r="D798" s="276"/>
      <c r="E798" s="276"/>
      <c r="F798" s="276"/>
      <c r="G798" s="276"/>
      <c r="H798" s="276"/>
      <c r="I798" s="276"/>
      <c r="J798" s="276"/>
      <c r="K798" s="276"/>
      <c r="L798" s="276"/>
      <c r="M798" s="276"/>
      <c r="N798" s="276"/>
      <c r="O798" s="276"/>
      <c r="P798" s="276"/>
      <c r="Q798" s="276"/>
      <c r="R798" s="276"/>
      <c r="S798" s="276"/>
      <c r="T798" s="276"/>
      <c r="U798" s="276"/>
      <c r="V798" s="276"/>
      <c r="W798" s="276"/>
      <c r="X798" s="276"/>
      <c r="Y798" s="276"/>
      <c r="Z798" s="276"/>
    </row>
    <row r="799" spans="1:26" ht="12.75" customHeight="1">
      <c r="A799" s="276"/>
      <c r="B799" s="276"/>
      <c r="C799" s="276"/>
      <c r="D799" s="276"/>
      <c r="E799" s="276"/>
      <c r="F799" s="276"/>
      <c r="G799" s="276"/>
      <c r="H799" s="276"/>
      <c r="I799" s="276"/>
      <c r="J799" s="276"/>
      <c r="K799" s="276"/>
      <c r="L799" s="276"/>
      <c r="M799" s="276"/>
      <c r="N799" s="276"/>
      <c r="O799" s="276"/>
      <c r="P799" s="276"/>
      <c r="Q799" s="276"/>
      <c r="R799" s="276"/>
      <c r="S799" s="276"/>
      <c r="T799" s="276"/>
      <c r="U799" s="276"/>
      <c r="V799" s="276"/>
      <c r="W799" s="276"/>
      <c r="X799" s="276"/>
      <c r="Y799" s="276"/>
      <c r="Z799" s="276"/>
    </row>
    <row r="800" spans="1:26" ht="12.75" customHeight="1">
      <c r="A800" s="276"/>
      <c r="B800" s="276"/>
      <c r="C800" s="276"/>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row>
    <row r="801" spans="1:26" ht="12.75" customHeight="1">
      <c r="A801" s="276"/>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row>
    <row r="802" spans="1:26" ht="12.75" customHeight="1">
      <c r="A802" s="276"/>
      <c r="B802" s="276"/>
      <c r="C802" s="276"/>
      <c r="D802" s="276"/>
      <c r="E802" s="276"/>
      <c r="F802" s="276"/>
      <c r="G802" s="276"/>
      <c r="H802" s="276"/>
      <c r="I802" s="276"/>
      <c r="J802" s="276"/>
      <c r="K802" s="276"/>
      <c r="L802" s="276"/>
      <c r="M802" s="276"/>
      <c r="N802" s="276"/>
      <c r="O802" s="276"/>
      <c r="P802" s="276"/>
      <c r="Q802" s="276"/>
      <c r="R802" s="276"/>
      <c r="S802" s="276"/>
      <c r="T802" s="276"/>
      <c r="U802" s="276"/>
      <c r="V802" s="276"/>
      <c r="W802" s="276"/>
      <c r="X802" s="276"/>
      <c r="Y802" s="276"/>
      <c r="Z802" s="276"/>
    </row>
    <row r="803" spans="1:26" ht="12.75" customHeight="1">
      <c r="A803" s="276"/>
      <c r="B803" s="276"/>
      <c r="C803" s="276"/>
      <c r="D803" s="276"/>
      <c r="E803" s="276"/>
      <c r="F803" s="276"/>
      <c r="G803" s="276"/>
      <c r="H803" s="276"/>
      <c r="I803" s="276"/>
      <c r="J803" s="276"/>
      <c r="K803" s="276"/>
      <c r="L803" s="276"/>
      <c r="M803" s="276"/>
      <c r="N803" s="276"/>
      <c r="O803" s="276"/>
      <c r="P803" s="276"/>
      <c r="Q803" s="276"/>
      <c r="R803" s="276"/>
      <c r="S803" s="276"/>
      <c r="T803" s="276"/>
      <c r="U803" s="276"/>
      <c r="V803" s="276"/>
      <c r="W803" s="276"/>
      <c r="X803" s="276"/>
      <c r="Y803" s="276"/>
      <c r="Z803" s="276"/>
    </row>
    <row r="804" spans="1:26" ht="12.75" customHeight="1">
      <c r="A804" s="276"/>
      <c r="B804" s="276"/>
      <c r="C804" s="276"/>
      <c r="D804" s="276"/>
      <c r="E804" s="276"/>
      <c r="F804" s="276"/>
      <c r="G804" s="276"/>
      <c r="H804" s="276"/>
      <c r="I804" s="276"/>
      <c r="J804" s="276"/>
      <c r="K804" s="276"/>
      <c r="L804" s="276"/>
      <c r="M804" s="276"/>
      <c r="N804" s="276"/>
      <c r="O804" s="276"/>
      <c r="P804" s="276"/>
      <c r="Q804" s="276"/>
      <c r="R804" s="276"/>
      <c r="S804" s="276"/>
      <c r="T804" s="276"/>
      <c r="U804" s="276"/>
      <c r="V804" s="276"/>
      <c r="W804" s="276"/>
      <c r="X804" s="276"/>
      <c r="Y804" s="276"/>
      <c r="Z804" s="276"/>
    </row>
    <row r="805" spans="1:26" ht="12.75" customHeight="1">
      <c r="A805" s="276"/>
      <c r="B805" s="276"/>
      <c r="C805" s="276"/>
      <c r="D805" s="276"/>
      <c r="E805" s="276"/>
      <c r="F805" s="276"/>
      <c r="G805" s="276"/>
      <c r="H805" s="276"/>
      <c r="I805" s="276"/>
      <c r="J805" s="276"/>
      <c r="K805" s="276"/>
      <c r="L805" s="276"/>
      <c r="M805" s="276"/>
      <c r="N805" s="276"/>
      <c r="O805" s="276"/>
      <c r="P805" s="276"/>
      <c r="Q805" s="276"/>
      <c r="R805" s="276"/>
      <c r="S805" s="276"/>
      <c r="T805" s="276"/>
      <c r="U805" s="276"/>
      <c r="V805" s="276"/>
      <c r="W805" s="276"/>
      <c r="X805" s="276"/>
      <c r="Y805" s="276"/>
      <c r="Z805" s="276"/>
    </row>
    <row r="806" spans="1:26" ht="12.75" customHeight="1">
      <c r="A806" s="276"/>
      <c r="B806" s="276"/>
      <c r="C806" s="276"/>
      <c r="D806" s="276"/>
      <c r="E806" s="276"/>
      <c r="F806" s="276"/>
      <c r="G806" s="276"/>
      <c r="H806" s="276"/>
      <c r="I806" s="276"/>
      <c r="J806" s="276"/>
      <c r="K806" s="276"/>
      <c r="L806" s="276"/>
      <c r="M806" s="276"/>
      <c r="N806" s="276"/>
      <c r="O806" s="276"/>
      <c r="P806" s="276"/>
      <c r="Q806" s="276"/>
      <c r="R806" s="276"/>
      <c r="S806" s="276"/>
      <c r="T806" s="276"/>
      <c r="U806" s="276"/>
      <c r="V806" s="276"/>
      <c r="W806" s="276"/>
      <c r="X806" s="276"/>
      <c r="Y806" s="276"/>
      <c r="Z806" s="276"/>
    </row>
    <row r="807" spans="1:26" ht="12.75" customHeight="1">
      <c r="A807" s="276"/>
      <c r="B807" s="276"/>
      <c r="C807" s="276"/>
      <c r="D807" s="276"/>
      <c r="E807" s="276"/>
      <c r="F807" s="276"/>
      <c r="G807" s="276"/>
      <c r="H807" s="276"/>
      <c r="I807" s="276"/>
      <c r="J807" s="276"/>
      <c r="K807" s="276"/>
      <c r="L807" s="276"/>
      <c r="M807" s="276"/>
      <c r="N807" s="276"/>
      <c r="O807" s="276"/>
      <c r="P807" s="276"/>
      <c r="Q807" s="276"/>
      <c r="R807" s="276"/>
      <c r="S807" s="276"/>
      <c r="T807" s="276"/>
      <c r="U807" s="276"/>
      <c r="V807" s="276"/>
      <c r="W807" s="276"/>
      <c r="X807" s="276"/>
      <c r="Y807" s="276"/>
      <c r="Z807" s="276"/>
    </row>
    <row r="808" spans="1:26" ht="12.75" customHeight="1">
      <c r="A808" s="276"/>
      <c r="B808" s="276"/>
      <c r="C808" s="276"/>
      <c r="D808" s="276"/>
      <c r="E808" s="276"/>
      <c r="F808" s="276"/>
      <c r="G808" s="276"/>
      <c r="H808" s="276"/>
      <c r="I808" s="276"/>
      <c r="J808" s="276"/>
      <c r="K808" s="276"/>
      <c r="L808" s="276"/>
      <c r="M808" s="276"/>
      <c r="N808" s="276"/>
      <c r="O808" s="276"/>
      <c r="P808" s="276"/>
      <c r="Q808" s="276"/>
      <c r="R808" s="276"/>
      <c r="S808" s="276"/>
      <c r="T808" s="276"/>
      <c r="U808" s="276"/>
      <c r="V808" s="276"/>
      <c r="W808" s="276"/>
      <c r="X808" s="276"/>
      <c r="Y808" s="276"/>
      <c r="Z808" s="276"/>
    </row>
    <row r="809" spans="1:26" ht="12.75" customHeight="1">
      <c r="A809" s="276"/>
      <c r="B809" s="276"/>
      <c r="C809" s="276"/>
      <c r="D809" s="276"/>
      <c r="E809" s="276"/>
      <c r="F809" s="276"/>
      <c r="G809" s="276"/>
      <c r="H809" s="276"/>
      <c r="I809" s="276"/>
      <c r="J809" s="276"/>
      <c r="K809" s="276"/>
      <c r="L809" s="276"/>
      <c r="M809" s="276"/>
      <c r="N809" s="276"/>
      <c r="O809" s="276"/>
      <c r="P809" s="276"/>
      <c r="Q809" s="276"/>
      <c r="R809" s="276"/>
      <c r="S809" s="276"/>
      <c r="T809" s="276"/>
      <c r="U809" s="276"/>
      <c r="V809" s="276"/>
      <c r="W809" s="276"/>
      <c r="X809" s="276"/>
      <c r="Y809" s="276"/>
      <c r="Z809" s="276"/>
    </row>
    <row r="810" spans="1:26" ht="12.75" customHeight="1">
      <c r="A810" s="276"/>
      <c r="B810" s="276"/>
      <c r="C810" s="276"/>
      <c r="D810" s="276"/>
      <c r="E810" s="276"/>
      <c r="F810" s="276"/>
      <c r="G810" s="276"/>
      <c r="H810" s="276"/>
      <c r="I810" s="276"/>
      <c r="J810" s="276"/>
      <c r="K810" s="276"/>
      <c r="L810" s="276"/>
      <c r="M810" s="276"/>
      <c r="N810" s="276"/>
      <c r="O810" s="276"/>
      <c r="P810" s="276"/>
      <c r="Q810" s="276"/>
      <c r="R810" s="276"/>
      <c r="S810" s="276"/>
      <c r="T810" s="276"/>
      <c r="U810" s="276"/>
      <c r="V810" s="276"/>
      <c r="W810" s="276"/>
      <c r="X810" s="276"/>
      <c r="Y810" s="276"/>
      <c r="Z810" s="276"/>
    </row>
    <row r="811" spans="1:26" ht="12.75" customHeight="1">
      <c r="A811" s="276"/>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row>
    <row r="812" spans="1:26" ht="12.75" customHeight="1">
      <c r="A812" s="276"/>
      <c r="B812" s="276"/>
      <c r="C812" s="276"/>
      <c r="D812" s="276"/>
      <c r="E812" s="276"/>
      <c r="F812" s="276"/>
      <c r="G812" s="276"/>
      <c r="H812" s="276"/>
      <c r="I812" s="276"/>
      <c r="J812" s="276"/>
      <c r="K812" s="276"/>
      <c r="L812" s="276"/>
      <c r="M812" s="276"/>
      <c r="N812" s="276"/>
      <c r="O812" s="276"/>
      <c r="P812" s="276"/>
      <c r="Q812" s="276"/>
      <c r="R812" s="276"/>
      <c r="S812" s="276"/>
      <c r="T812" s="276"/>
      <c r="U812" s="276"/>
      <c r="V812" s="276"/>
      <c r="W812" s="276"/>
      <c r="X812" s="276"/>
      <c r="Y812" s="276"/>
      <c r="Z812" s="276"/>
    </row>
    <row r="813" spans="1:26" ht="12.75" customHeight="1">
      <c r="A813" s="276"/>
      <c r="B813" s="276"/>
      <c r="C813" s="276"/>
      <c r="D813" s="276"/>
      <c r="E813" s="276"/>
      <c r="F813" s="276"/>
      <c r="G813" s="276"/>
      <c r="H813" s="276"/>
      <c r="I813" s="276"/>
      <c r="J813" s="276"/>
      <c r="K813" s="276"/>
      <c r="L813" s="276"/>
      <c r="M813" s="276"/>
      <c r="N813" s="276"/>
      <c r="O813" s="276"/>
      <c r="P813" s="276"/>
      <c r="Q813" s="276"/>
      <c r="R813" s="276"/>
      <c r="S813" s="276"/>
      <c r="T813" s="276"/>
      <c r="U813" s="276"/>
      <c r="V813" s="276"/>
      <c r="W813" s="276"/>
      <c r="X813" s="276"/>
      <c r="Y813" s="276"/>
      <c r="Z813" s="276"/>
    </row>
    <row r="814" spans="1:26" ht="12.75" customHeight="1">
      <c r="A814" s="276"/>
      <c r="B814" s="276"/>
      <c r="C814" s="276"/>
      <c r="D814" s="276"/>
      <c r="E814" s="276"/>
      <c r="F814" s="276"/>
      <c r="G814" s="276"/>
      <c r="H814" s="276"/>
      <c r="I814" s="276"/>
      <c r="J814" s="276"/>
      <c r="K814" s="276"/>
      <c r="L814" s="276"/>
      <c r="M814" s="276"/>
      <c r="N814" s="276"/>
      <c r="O814" s="276"/>
      <c r="P814" s="276"/>
      <c r="Q814" s="276"/>
      <c r="R814" s="276"/>
      <c r="S814" s="276"/>
      <c r="T814" s="276"/>
      <c r="U814" s="276"/>
      <c r="V814" s="276"/>
      <c r="W814" s="276"/>
      <c r="X814" s="276"/>
      <c r="Y814" s="276"/>
      <c r="Z814" s="276"/>
    </row>
    <row r="815" spans="1:26" ht="12.75" customHeight="1">
      <c r="A815" s="276"/>
      <c r="B815" s="276"/>
      <c r="C815" s="276"/>
      <c r="D815" s="276"/>
      <c r="E815" s="276"/>
      <c r="F815" s="276"/>
      <c r="G815" s="276"/>
      <c r="H815" s="276"/>
      <c r="I815" s="276"/>
      <c r="J815" s="276"/>
      <c r="K815" s="276"/>
      <c r="L815" s="276"/>
      <c r="M815" s="276"/>
      <c r="N815" s="276"/>
      <c r="O815" s="276"/>
      <c r="P815" s="276"/>
      <c r="Q815" s="276"/>
      <c r="R815" s="276"/>
      <c r="S815" s="276"/>
      <c r="T815" s="276"/>
      <c r="U815" s="276"/>
      <c r="V815" s="276"/>
      <c r="W815" s="276"/>
      <c r="X815" s="276"/>
      <c r="Y815" s="276"/>
      <c r="Z815" s="276"/>
    </row>
    <row r="816" spans="1:26" ht="12.75" customHeight="1">
      <c r="A816" s="276"/>
      <c r="B816" s="276"/>
      <c r="C816" s="276"/>
      <c r="D816" s="276"/>
      <c r="E816" s="276"/>
      <c r="F816" s="276"/>
      <c r="G816" s="276"/>
      <c r="H816" s="276"/>
      <c r="I816" s="276"/>
      <c r="J816" s="276"/>
      <c r="K816" s="276"/>
      <c r="L816" s="276"/>
      <c r="M816" s="276"/>
      <c r="N816" s="276"/>
      <c r="O816" s="276"/>
      <c r="P816" s="276"/>
      <c r="Q816" s="276"/>
      <c r="R816" s="276"/>
      <c r="S816" s="276"/>
      <c r="T816" s="276"/>
      <c r="U816" s="276"/>
      <c r="V816" s="276"/>
      <c r="W816" s="276"/>
      <c r="X816" s="276"/>
      <c r="Y816" s="276"/>
      <c r="Z816" s="276"/>
    </row>
    <row r="817" spans="1:26" ht="12.75" customHeight="1">
      <c r="A817" s="276"/>
      <c r="B817" s="276"/>
      <c r="C817" s="276"/>
      <c r="D817" s="276"/>
      <c r="E817" s="276"/>
      <c r="F817" s="276"/>
      <c r="G817" s="276"/>
      <c r="H817" s="276"/>
      <c r="I817" s="276"/>
      <c r="J817" s="276"/>
      <c r="K817" s="276"/>
      <c r="L817" s="276"/>
      <c r="M817" s="276"/>
      <c r="N817" s="276"/>
      <c r="O817" s="276"/>
      <c r="P817" s="276"/>
      <c r="Q817" s="276"/>
      <c r="R817" s="276"/>
      <c r="S817" s="276"/>
      <c r="T817" s="276"/>
      <c r="U817" s="276"/>
      <c r="V817" s="276"/>
      <c r="W817" s="276"/>
      <c r="X817" s="276"/>
      <c r="Y817" s="276"/>
      <c r="Z817" s="276"/>
    </row>
    <row r="818" spans="1:26" ht="12.75" customHeight="1">
      <c r="A818" s="276"/>
      <c r="B818" s="276"/>
      <c r="C818" s="276"/>
      <c r="D818" s="276"/>
      <c r="E818" s="276"/>
      <c r="F818" s="276"/>
      <c r="G818" s="276"/>
      <c r="H818" s="276"/>
      <c r="I818" s="276"/>
      <c r="J818" s="276"/>
      <c r="K818" s="276"/>
      <c r="L818" s="276"/>
      <c r="M818" s="276"/>
      <c r="N818" s="276"/>
      <c r="O818" s="276"/>
      <c r="P818" s="276"/>
      <c r="Q818" s="276"/>
      <c r="R818" s="276"/>
      <c r="S818" s="276"/>
      <c r="T818" s="276"/>
      <c r="U818" s="276"/>
      <c r="V818" s="276"/>
      <c r="W818" s="276"/>
      <c r="X818" s="276"/>
      <c r="Y818" s="276"/>
      <c r="Z818" s="276"/>
    </row>
    <row r="819" spans="1:26" ht="12.75" customHeight="1">
      <c r="A819" s="276"/>
      <c r="B819" s="276"/>
      <c r="C819" s="276"/>
      <c r="D819" s="276"/>
      <c r="E819" s="276"/>
      <c r="F819" s="276"/>
      <c r="G819" s="276"/>
      <c r="H819" s="276"/>
      <c r="I819" s="276"/>
      <c r="J819" s="276"/>
      <c r="K819" s="276"/>
      <c r="L819" s="276"/>
      <c r="M819" s="276"/>
      <c r="N819" s="276"/>
      <c r="O819" s="276"/>
      <c r="P819" s="276"/>
      <c r="Q819" s="276"/>
      <c r="R819" s="276"/>
      <c r="S819" s="276"/>
      <c r="T819" s="276"/>
      <c r="U819" s="276"/>
      <c r="V819" s="276"/>
      <c r="W819" s="276"/>
      <c r="X819" s="276"/>
      <c r="Y819" s="276"/>
      <c r="Z819" s="276"/>
    </row>
    <row r="820" spans="1:26" ht="12.75" customHeight="1">
      <c r="A820" s="276"/>
      <c r="B820" s="276"/>
      <c r="C820" s="276"/>
      <c r="D820" s="276"/>
      <c r="E820" s="276"/>
      <c r="F820" s="276"/>
      <c r="G820" s="276"/>
      <c r="H820" s="276"/>
      <c r="I820" s="276"/>
      <c r="J820" s="276"/>
      <c r="K820" s="276"/>
      <c r="L820" s="276"/>
      <c r="M820" s="276"/>
      <c r="N820" s="276"/>
      <c r="O820" s="276"/>
      <c r="P820" s="276"/>
      <c r="Q820" s="276"/>
      <c r="R820" s="276"/>
      <c r="S820" s="276"/>
      <c r="T820" s="276"/>
      <c r="U820" s="276"/>
      <c r="V820" s="276"/>
      <c r="W820" s="276"/>
      <c r="X820" s="276"/>
      <c r="Y820" s="276"/>
      <c r="Z820" s="276"/>
    </row>
    <row r="821" spans="1:26" ht="12.75" customHeight="1">
      <c r="A821" s="276"/>
      <c r="B821" s="276"/>
      <c r="C821" s="276"/>
      <c r="D821" s="276"/>
      <c r="E821" s="276"/>
      <c r="F821" s="276"/>
      <c r="G821" s="276"/>
      <c r="H821" s="276"/>
      <c r="I821" s="276"/>
      <c r="J821" s="276"/>
      <c r="K821" s="276"/>
      <c r="L821" s="276"/>
      <c r="M821" s="276"/>
      <c r="N821" s="276"/>
      <c r="O821" s="276"/>
      <c r="P821" s="276"/>
      <c r="Q821" s="276"/>
      <c r="R821" s="276"/>
      <c r="S821" s="276"/>
      <c r="T821" s="276"/>
      <c r="U821" s="276"/>
      <c r="V821" s="276"/>
      <c r="W821" s="276"/>
      <c r="X821" s="276"/>
      <c r="Y821" s="276"/>
      <c r="Z821" s="276"/>
    </row>
    <row r="822" spans="1:26" ht="12.75" customHeight="1">
      <c r="A822" s="276"/>
      <c r="B822" s="276"/>
      <c r="C822" s="276"/>
      <c r="D822" s="276"/>
      <c r="E822" s="276"/>
      <c r="F822" s="276"/>
      <c r="G822" s="276"/>
      <c r="H822" s="276"/>
      <c r="I822" s="276"/>
      <c r="J822" s="276"/>
      <c r="K822" s="276"/>
      <c r="L822" s="276"/>
      <c r="M822" s="276"/>
      <c r="N822" s="276"/>
      <c r="O822" s="276"/>
      <c r="P822" s="276"/>
      <c r="Q822" s="276"/>
      <c r="R822" s="276"/>
      <c r="S822" s="276"/>
      <c r="T822" s="276"/>
      <c r="U822" s="276"/>
      <c r="V822" s="276"/>
      <c r="W822" s="276"/>
      <c r="X822" s="276"/>
      <c r="Y822" s="276"/>
      <c r="Z822" s="276"/>
    </row>
    <row r="823" spans="1:26" ht="12.75" customHeight="1">
      <c r="A823" s="276"/>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row>
    <row r="824" spans="1:26" ht="12.75" customHeight="1">
      <c r="A824" s="276"/>
      <c r="B824" s="276"/>
      <c r="C824" s="276"/>
      <c r="D824" s="276"/>
      <c r="E824" s="276"/>
      <c r="F824" s="276"/>
      <c r="G824" s="276"/>
      <c r="H824" s="276"/>
      <c r="I824" s="276"/>
      <c r="J824" s="276"/>
      <c r="K824" s="276"/>
      <c r="L824" s="276"/>
      <c r="M824" s="276"/>
      <c r="N824" s="276"/>
      <c r="O824" s="276"/>
      <c r="P824" s="276"/>
      <c r="Q824" s="276"/>
      <c r="R824" s="276"/>
      <c r="S824" s="276"/>
      <c r="T824" s="276"/>
      <c r="U824" s="276"/>
      <c r="V824" s="276"/>
      <c r="W824" s="276"/>
      <c r="X824" s="276"/>
      <c r="Y824" s="276"/>
      <c r="Z824" s="276"/>
    </row>
    <row r="825" spans="1:26" ht="12.75" customHeight="1">
      <c r="A825" s="276"/>
      <c r="B825" s="276"/>
      <c r="C825" s="276"/>
      <c r="D825" s="276"/>
      <c r="E825" s="276"/>
      <c r="F825" s="276"/>
      <c r="G825" s="276"/>
      <c r="H825" s="276"/>
      <c r="I825" s="276"/>
      <c r="J825" s="276"/>
      <c r="K825" s="276"/>
      <c r="L825" s="276"/>
      <c r="M825" s="276"/>
      <c r="N825" s="276"/>
      <c r="O825" s="276"/>
      <c r="P825" s="276"/>
      <c r="Q825" s="276"/>
      <c r="R825" s="276"/>
      <c r="S825" s="276"/>
      <c r="T825" s="276"/>
      <c r="U825" s="276"/>
      <c r="V825" s="276"/>
      <c r="W825" s="276"/>
      <c r="X825" s="276"/>
      <c r="Y825" s="276"/>
      <c r="Z825" s="276"/>
    </row>
    <row r="826" spans="1:26" ht="12.75" customHeight="1">
      <c r="A826" s="276"/>
      <c r="B826" s="276"/>
      <c r="C826" s="276"/>
      <c r="D826" s="276"/>
      <c r="E826" s="276"/>
      <c r="F826" s="276"/>
      <c r="G826" s="276"/>
      <c r="H826" s="276"/>
      <c r="I826" s="276"/>
      <c r="J826" s="276"/>
      <c r="K826" s="276"/>
      <c r="L826" s="276"/>
      <c r="M826" s="276"/>
      <c r="N826" s="276"/>
      <c r="O826" s="276"/>
      <c r="P826" s="276"/>
      <c r="Q826" s="276"/>
      <c r="R826" s="276"/>
      <c r="S826" s="276"/>
      <c r="T826" s="276"/>
      <c r="U826" s="276"/>
      <c r="V826" s="276"/>
      <c r="W826" s="276"/>
      <c r="X826" s="276"/>
      <c r="Y826" s="276"/>
      <c r="Z826" s="276"/>
    </row>
    <row r="827" spans="1:26" ht="12.75" customHeight="1">
      <c r="A827" s="276"/>
      <c r="B827" s="276"/>
      <c r="C827" s="276"/>
      <c r="D827" s="276"/>
      <c r="E827" s="276"/>
      <c r="F827" s="276"/>
      <c r="G827" s="276"/>
      <c r="H827" s="276"/>
      <c r="I827" s="276"/>
      <c r="J827" s="276"/>
      <c r="K827" s="276"/>
      <c r="L827" s="276"/>
      <c r="M827" s="276"/>
      <c r="N827" s="276"/>
      <c r="O827" s="276"/>
      <c r="P827" s="276"/>
      <c r="Q827" s="276"/>
      <c r="R827" s="276"/>
      <c r="S827" s="276"/>
      <c r="T827" s="276"/>
      <c r="U827" s="276"/>
      <c r="V827" s="276"/>
      <c r="W827" s="276"/>
      <c r="X827" s="276"/>
      <c r="Y827" s="276"/>
      <c r="Z827" s="276"/>
    </row>
    <row r="828" spans="1:26" ht="12.75" customHeight="1">
      <c r="A828" s="276"/>
      <c r="B828" s="276"/>
      <c r="C828" s="276"/>
      <c r="D828" s="276"/>
      <c r="E828" s="276"/>
      <c r="F828" s="276"/>
      <c r="G828" s="276"/>
      <c r="H828" s="276"/>
      <c r="I828" s="276"/>
      <c r="J828" s="276"/>
      <c r="K828" s="276"/>
      <c r="L828" s="276"/>
      <c r="M828" s="276"/>
      <c r="N828" s="276"/>
      <c r="O828" s="276"/>
      <c r="P828" s="276"/>
      <c r="Q828" s="276"/>
      <c r="R828" s="276"/>
      <c r="S828" s="276"/>
      <c r="T828" s="276"/>
      <c r="U828" s="276"/>
      <c r="V828" s="276"/>
      <c r="W828" s="276"/>
      <c r="X828" s="276"/>
      <c r="Y828" s="276"/>
      <c r="Z828" s="276"/>
    </row>
    <row r="829" spans="1:26" ht="12.75" customHeight="1">
      <c r="A829" s="276"/>
      <c r="B829" s="276"/>
      <c r="C829" s="276"/>
      <c r="D829" s="276"/>
      <c r="E829" s="276"/>
      <c r="F829" s="276"/>
      <c r="G829" s="276"/>
      <c r="H829" s="276"/>
      <c r="I829" s="276"/>
      <c r="J829" s="276"/>
      <c r="K829" s="276"/>
      <c r="L829" s="276"/>
      <c r="M829" s="276"/>
      <c r="N829" s="276"/>
      <c r="O829" s="276"/>
      <c r="P829" s="276"/>
      <c r="Q829" s="276"/>
      <c r="R829" s="276"/>
      <c r="S829" s="276"/>
      <c r="T829" s="276"/>
      <c r="U829" s="276"/>
      <c r="V829" s="276"/>
      <c r="W829" s="276"/>
      <c r="X829" s="276"/>
      <c r="Y829" s="276"/>
      <c r="Z829" s="276"/>
    </row>
    <row r="830" spans="1:26" ht="12.75" customHeight="1">
      <c r="A830" s="276"/>
      <c r="B830" s="276"/>
      <c r="C830" s="276"/>
      <c r="D830" s="276"/>
      <c r="E830" s="276"/>
      <c r="F830" s="276"/>
      <c r="G830" s="276"/>
      <c r="H830" s="276"/>
      <c r="I830" s="276"/>
      <c r="J830" s="276"/>
      <c r="K830" s="276"/>
      <c r="L830" s="276"/>
      <c r="M830" s="276"/>
      <c r="N830" s="276"/>
      <c r="O830" s="276"/>
      <c r="P830" s="276"/>
      <c r="Q830" s="276"/>
      <c r="R830" s="276"/>
      <c r="S830" s="276"/>
      <c r="T830" s="276"/>
      <c r="U830" s="276"/>
      <c r="V830" s="276"/>
      <c r="W830" s="276"/>
      <c r="X830" s="276"/>
      <c r="Y830" s="276"/>
      <c r="Z830" s="276"/>
    </row>
    <row r="831" spans="1:26" ht="12.75" customHeight="1">
      <c r="A831" s="276"/>
      <c r="B831" s="276"/>
      <c r="C831" s="276"/>
      <c r="D831" s="276"/>
      <c r="E831" s="276"/>
      <c r="F831" s="276"/>
      <c r="G831" s="276"/>
      <c r="H831" s="276"/>
      <c r="I831" s="276"/>
      <c r="J831" s="276"/>
      <c r="K831" s="276"/>
      <c r="L831" s="276"/>
      <c r="M831" s="276"/>
      <c r="N831" s="276"/>
      <c r="O831" s="276"/>
      <c r="P831" s="276"/>
      <c r="Q831" s="276"/>
      <c r="R831" s="276"/>
      <c r="S831" s="276"/>
      <c r="T831" s="276"/>
      <c r="U831" s="276"/>
      <c r="V831" s="276"/>
      <c r="W831" s="276"/>
      <c r="X831" s="276"/>
      <c r="Y831" s="276"/>
      <c r="Z831" s="276"/>
    </row>
    <row r="832" spans="1:26" ht="12.75" customHeight="1">
      <c r="A832" s="276"/>
      <c r="B832" s="276"/>
      <c r="C832" s="276"/>
      <c r="D832" s="276"/>
      <c r="E832" s="276"/>
      <c r="F832" s="276"/>
      <c r="G832" s="276"/>
      <c r="H832" s="276"/>
      <c r="I832" s="276"/>
      <c r="J832" s="276"/>
      <c r="K832" s="276"/>
      <c r="L832" s="276"/>
      <c r="M832" s="276"/>
      <c r="N832" s="276"/>
      <c r="O832" s="276"/>
      <c r="P832" s="276"/>
      <c r="Q832" s="276"/>
      <c r="R832" s="276"/>
      <c r="S832" s="276"/>
      <c r="T832" s="276"/>
      <c r="U832" s="276"/>
      <c r="V832" s="276"/>
      <c r="W832" s="276"/>
      <c r="X832" s="276"/>
      <c r="Y832" s="276"/>
      <c r="Z832" s="276"/>
    </row>
    <row r="833" spans="1:26" ht="12.75" customHeight="1">
      <c r="A833" s="276"/>
      <c r="B833" s="276"/>
      <c r="C833" s="276"/>
      <c r="D833" s="276"/>
      <c r="E833" s="276"/>
      <c r="F833" s="276"/>
      <c r="G833" s="276"/>
      <c r="H833" s="276"/>
      <c r="I833" s="276"/>
      <c r="J833" s="276"/>
      <c r="K833" s="276"/>
      <c r="L833" s="276"/>
      <c r="M833" s="276"/>
      <c r="N833" s="276"/>
      <c r="O833" s="276"/>
      <c r="P833" s="276"/>
      <c r="Q833" s="276"/>
      <c r="R833" s="276"/>
      <c r="S833" s="276"/>
      <c r="T833" s="276"/>
      <c r="U833" s="276"/>
      <c r="V833" s="276"/>
      <c r="W833" s="276"/>
      <c r="X833" s="276"/>
      <c r="Y833" s="276"/>
      <c r="Z833" s="276"/>
    </row>
    <row r="834" spans="1:26" ht="12.75" customHeight="1">
      <c r="A834" s="276"/>
      <c r="B834" s="276"/>
      <c r="C834" s="276"/>
      <c r="D834" s="276"/>
      <c r="E834" s="276"/>
      <c r="F834" s="276"/>
      <c r="G834" s="276"/>
      <c r="H834" s="276"/>
      <c r="I834" s="276"/>
      <c r="J834" s="276"/>
      <c r="K834" s="276"/>
      <c r="L834" s="276"/>
      <c r="M834" s="276"/>
      <c r="N834" s="276"/>
      <c r="O834" s="276"/>
      <c r="P834" s="276"/>
      <c r="Q834" s="276"/>
      <c r="R834" s="276"/>
      <c r="S834" s="276"/>
      <c r="T834" s="276"/>
      <c r="U834" s="276"/>
      <c r="V834" s="276"/>
      <c r="W834" s="276"/>
      <c r="X834" s="276"/>
      <c r="Y834" s="276"/>
      <c r="Z834" s="276"/>
    </row>
    <row r="835" spans="1:26" ht="12.75" customHeight="1">
      <c r="A835" s="276"/>
      <c r="B835" s="276"/>
      <c r="C835" s="276"/>
      <c r="D835" s="276"/>
      <c r="E835" s="276"/>
      <c r="F835" s="276"/>
      <c r="G835" s="276"/>
      <c r="H835" s="276"/>
      <c r="I835" s="276"/>
      <c r="J835" s="276"/>
      <c r="K835" s="276"/>
      <c r="L835" s="276"/>
      <c r="M835" s="276"/>
      <c r="N835" s="276"/>
      <c r="O835" s="276"/>
      <c r="P835" s="276"/>
      <c r="Q835" s="276"/>
      <c r="R835" s="276"/>
      <c r="S835" s="276"/>
      <c r="T835" s="276"/>
      <c r="U835" s="276"/>
      <c r="V835" s="276"/>
      <c r="W835" s="276"/>
      <c r="X835" s="276"/>
      <c r="Y835" s="276"/>
      <c r="Z835" s="276"/>
    </row>
    <row r="836" spans="1:26" ht="12.75" customHeight="1">
      <c r="A836" s="276"/>
      <c r="B836" s="276"/>
      <c r="C836" s="276"/>
      <c r="D836" s="276"/>
      <c r="E836" s="276"/>
      <c r="F836" s="276"/>
      <c r="G836" s="276"/>
      <c r="H836" s="276"/>
      <c r="I836" s="276"/>
      <c r="J836" s="276"/>
      <c r="K836" s="276"/>
      <c r="L836" s="276"/>
      <c r="M836" s="276"/>
      <c r="N836" s="276"/>
      <c r="O836" s="276"/>
      <c r="P836" s="276"/>
      <c r="Q836" s="276"/>
      <c r="R836" s="276"/>
      <c r="S836" s="276"/>
      <c r="T836" s="276"/>
      <c r="U836" s="276"/>
      <c r="V836" s="276"/>
      <c r="W836" s="276"/>
      <c r="X836" s="276"/>
      <c r="Y836" s="276"/>
      <c r="Z836" s="276"/>
    </row>
    <row r="837" spans="1:26" ht="12.75" customHeight="1">
      <c r="A837" s="276"/>
      <c r="B837" s="276"/>
      <c r="C837" s="276"/>
      <c r="D837" s="276"/>
      <c r="E837" s="276"/>
      <c r="F837" s="276"/>
      <c r="G837" s="276"/>
      <c r="H837" s="276"/>
      <c r="I837" s="276"/>
      <c r="J837" s="276"/>
      <c r="K837" s="276"/>
      <c r="L837" s="276"/>
      <c r="M837" s="276"/>
      <c r="N837" s="276"/>
      <c r="O837" s="276"/>
      <c r="P837" s="276"/>
      <c r="Q837" s="276"/>
      <c r="R837" s="276"/>
      <c r="S837" s="276"/>
      <c r="T837" s="276"/>
      <c r="U837" s="276"/>
      <c r="V837" s="276"/>
      <c r="W837" s="276"/>
      <c r="X837" s="276"/>
      <c r="Y837" s="276"/>
      <c r="Z837" s="276"/>
    </row>
    <row r="838" spans="1:26" ht="12.75" customHeight="1">
      <c r="A838" s="276"/>
      <c r="B838" s="276"/>
      <c r="C838" s="276"/>
      <c r="D838" s="276"/>
      <c r="E838" s="276"/>
      <c r="F838" s="276"/>
      <c r="G838" s="276"/>
      <c r="H838" s="276"/>
      <c r="I838" s="276"/>
      <c r="J838" s="276"/>
      <c r="K838" s="276"/>
      <c r="L838" s="276"/>
      <c r="M838" s="276"/>
      <c r="N838" s="276"/>
      <c r="O838" s="276"/>
      <c r="P838" s="276"/>
      <c r="Q838" s="276"/>
      <c r="R838" s="276"/>
      <c r="S838" s="276"/>
      <c r="T838" s="276"/>
      <c r="U838" s="276"/>
      <c r="V838" s="276"/>
      <c r="W838" s="276"/>
      <c r="X838" s="276"/>
      <c r="Y838" s="276"/>
      <c r="Z838" s="276"/>
    </row>
    <row r="839" spans="1:26" ht="12.75" customHeight="1">
      <c r="A839" s="276"/>
      <c r="B839" s="276"/>
      <c r="C839" s="276"/>
      <c r="D839" s="276"/>
      <c r="E839" s="276"/>
      <c r="F839" s="276"/>
      <c r="G839" s="276"/>
      <c r="H839" s="276"/>
      <c r="I839" s="276"/>
      <c r="J839" s="276"/>
      <c r="K839" s="276"/>
      <c r="L839" s="276"/>
      <c r="M839" s="276"/>
      <c r="N839" s="276"/>
      <c r="O839" s="276"/>
      <c r="P839" s="276"/>
      <c r="Q839" s="276"/>
      <c r="R839" s="276"/>
      <c r="S839" s="276"/>
      <c r="T839" s="276"/>
      <c r="U839" s="276"/>
      <c r="V839" s="276"/>
      <c r="W839" s="276"/>
      <c r="X839" s="276"/>
      <c r="Y839" s="276"/>
      <c r="Z839" s="276"/>
    </row>
    <row r="840" spans="1:26" ht="12.75" customHeight="1">
      <c r="A840" s="276"/>
      <c r="B840" s="276"/>
      <c r="C840" s="276"/>
      <c r="D840" s="276"/>
      <c r="E840" s="276"/>
      <c r="F840" s="276"/>
      <c r="G840" s="276"/>
      <c r="H840" s="276"/>
      <c r="I840" s="276"/>
      <c r="J840" s="276"/>
      <c r="K840" s="276"/>
      <c r="L840" s="276"/>
      <c r="M840" s="276"/>
      <c r="N840" s="276"/>
      <c r="O840" s="276"/>
      <c r="P840" s="276"/>
      <c r="Q840" s="276"/>
      <c r="R840" s="276"/>
      <c r="S840" s="276"/>
      <c r="T840" s="276"/>
      <c r="U840" s="276"/>
      <c r="V840" s="276"/>
      <c r="W840" s="276"/>
      <c r="X840" s="276"/>
      <c r="Y840" s="276"/>
      <c r="Z840" s="276"/>
    </row>
    <row r="841" spans="1:26" ht="12.75" customHeight="1">
      <c r="A841" s="276"/>
      <c r="B841" s="276"/>
      <c r="C841" s="276"/>
      <c r="D841" s="276"/>
      <c r="E841" s="276"/>
      <c r="F841" s="276"/>
      <c r="G841" s="276"/>
      <c r="H841" s="276"/>
      <c r="I841" s="276"/>
      <c r="J841" s="276"/>
      <c r="K841" s="276"/>
      <c r="L841" s="276"/>
      <c r="M841" s="276"/>
      <c r="N841" s="276"/>
      <c r="O841" s="276"/>
      <c r="P841" s="276"/>
      <c r="Q841" s="276"/>
      <c r="R841" s="276"/>
      <c r="S841" s="276"/>
      <c r="T841" s="276"/>
      <c r="U841" s="276"/>
      <c r="V841" s="276"/>
      <c r="W841" s="276"/>
      <c r="X841" s="276"/>
      <c r="Y841" s="276"/>
      <c r="Z841" s="276"/>
    </row>
    <row r="842" spans="1:26" ht="12.75" customHeight="1">
      <c r="A842" s="276"/>
      <c r="B842" s="276"/>
      <c r="C842" s="276"/>
      <c r="D842" s="276"/>
      <c r="E842" s="276"/>
      <c r="F842" s="276"/>
      <c r="G842" s="276"/>
      <c r="H842" s="276"/>
      <c r="I842" s="276"/>
      <c r="J842" s="276"/>
      <c r="K842" s="276"/>
      <c r="L842" s="276"/>
      <c r="M842" s="276"/>
      <c r="N842" s="276"/>
      <c r="O842" s="276"/>
      <c r="P842" s="276"/>
      <c r="Q842" s="276"/>
      <c r="R842" s="276"/>
      <c r="S842" s="276"/>
      <c r="T842" s="276"/>
      <c r="U842" s="276"/>
      <c r="V842" s="276"/>
      <c r="W842" s="276"/>
      <c r="X842" s="276"/>
      <c r="Y842" s="276"/>
      <c r="Z842" s="276"/>
    </row>
    <row r="843" spans="1:26" ht="12.75" customHeight="1">
      <c r="A843" s="276"/>
      <c r="B843" s="276"/>
      <c r="C843" s="276"/>
      <c r="D843" s="276"/>
      <c r="E843" s="276"/>
      <c r="F843" s="276"/>
      <c r="G843" s="276"/>
      <c r="H843" s="276"/>
      <c r="I843" s="276"/>
      <c r="J843" s="276"/>
      <c r="K843" s="276"/>
      <c r="L843" s="276"/>
      <c r="M843" s="276"/>
      <c r="N843" s="276"/>
      <c r="O843" s="276"/>
      <c r="P843" s="276"/>
      <c r="Q843" s="276"/>
      <c r="R843" s="276"/>
      <c r="S843" s="276"/>
      <c r="T843" s="276"/>
      <c r="U843" s="276"/>
      <c r="V843" s="276"/>
      <c r="W843" s="276"/>
      <c r="X843" s="276"/>
      <c r="Y843" s="276"/>
      <c r="Z843" s="276"/>
    </row>
    <row r="844" spans="1:26" ht="12.75" customHeight="1">
      <c r="A844" s="276"/>
      <c r="B844" s="276"/>
      <c r="C844" s="276"/>
      <c r="D844" s="276"/>
      <c r="E844" s="276"/>
      <c r="F844" s="276"/>
      <c r="G844" s="276"/>
      <c r="H844" s="276"/>
      <c r="I844" s="276"/>
      <c r="J844" s="276"/>
      <c r="K844" s="276"/>
      <c r="L844" s="276"/>
      <c r="M844" s="276"/>
      <c r="N844" s="276"/>
      <c r="O844" s="276"/>
      <c r="P844" s="276"/>
      <c r="Q844" s="276"/>
      <c r="R844" s="276"/>
      <c r="S844" s="276"/>
      <c r="T844" s="276"/>
      <c r="U844" s="276"/>
      <c r="V844" s="276"/>
      <c r="W844" s="276"/>
      <c r="X844" s="276"/>
      <c r="Y844" s="276"/>
      <c r="Z844" s="276"/>
    </row>
    <row r="845" spans="1:26" ht="12.75" customHeight="1">
      <c r="A845" s="276"/>
      <c r="B845" s="276"/>
      <c r="C845" s="276"/>
      <c r="D845" s="276"/>
      <c r="E845" s="276"/>
      <c r="F845" s="276"/>
      <c r="G845" s="276"/>
      <c r="H845" s="276"/>
      <c r="I845" s="276"/>
      <c r="J845" s="276"/>
      <c r="K845" s="276"/>
      <c r="L845" s="276"/>
      <c r="M845" s="276"/>
      <c r="N845" s="276"/>
      <c r="O845" s="276"/>
      <c r="P845" s="276"/>
      <c r="Q845" s="276"/>
      <c r="R845" s="276"/>
      <c r="S845" s="276"/>
      <c r="T845" s="276"/>
      <c r="U845" s="276"/>
      <c r="V845" s="276"/>
      <c r="W845" s="276"/>
      <c r="X845" s="276"/>
      <c r="Y845" s="276"/>
      <c r="Z845" s="276"/>
    </row>
    <row r="846" spans="1:26" ht="12.75" customHeight="1">
      <c r="A846" s="276"/>
      <c r="B846" s="276"/>
      <c r="C846" s="276"/>
      <c r="D846" s="276"/>
      <c r="E846" s="276"/>
      <c r="F846" s="276"/>
      <c r="G846" s="276"/>
      <c r="H846" s="276"/>
      <c r="I846" s="276"/>
      <c r="J846" s="276"/>
      <c r="K846" s="276"/>
      <c r="L846" s="276"/>
      <c r="M846" s="276"/>
      <c r="N846" s="276"/>
      <c r="O846" s="276"/>
      <c r="P846" s="276"/>
      <c r="Q846" s="276"/>
      <c r="R846" s="276"/>
      <c r="S846" s="276"/>
      <c r="T846" s="276"/>
      <c r="U846" s="276"/>
      <c r="V846" s="276"/>
      <c r="W846" s="276"/>
      <c r="X846" s="276"/>
      <c r="Y846" s="276"/>
      <c r="Z846" s="276"/>
    </row>
    <row r="847" spans="1:26" ht="12.75" customHeight="1">
      <c r="A847" s="276"/>
      <c r="B847" s="276"/>
      <c r="C847" s="276"/>
      <c r="D847" s="276"/>
      <c r="E847" s="276"/>
      <c r="F847" s="276"/>
      <c r="G847" s="276"/>
      <c r="H847" s="276"/>
      <c r="I847" s="276"/>
      <c r="J847" s="276"/>
      <c r="K847" s="276"/>
      <c r="L847" s="276"/>
      <c r="M847" s="276"/>
      <c r="N847" s="276"/>
      <c r="O847" s="276"/>
      <c r="P847" s="276"/>
      <c r="Q847" s="276"/>
      <c r="R847" s="276"/>
      <c r="S847" s="276"/>
      <c r="T847" s="276"/>
      <c r="U847" s="276"/>
      <c r="V847" s="276"/>
      <c r="W847" s="276"/>
      <c r="X847" s="276"/>
      <c r="Y847" s="276"/>
      <c r="Z847" s="276"/>
    </row>
    <row r="848" spans="1:26" ht="12.75" customHeight="1">
      <c r="A848" s="276"/>
      <c r="B848" s="276"/>
      <c r="C848" s="276"/>
      <c r="D848" s="276"/>
      <c r="E848" s="276"/>
      <c r="F848" s="276"/>
      <c r="G848" s="276"/>
      <c r="H848" s="276"/>
      <c r="I848" s="276"/>
      <c r="J848" s="276"/>
      <c r="K848" s="276"/>
      <c r="L848" s="276"/>
      <c r="M848" s="276"/>
      <c r="N848" s="276"/>
      <c r="O848" s="276"/>
      <c r="P848" s="276"/>
      <c r="Q848" s="276"/>
      <c r="R848" s="276"/>
      <c r="S848" s="276"/>
      <c r="T848" s="276"/>
      <c r="U848" s="276"/>
      <c r="V848" s="276"/>
      <c r="W848" s="276"/>
      <c r="X848" s="276"/>
      <c r="Y848" s="276"/>
      <c r="Z848" s="276"/>
    </row>
    <row r="849" spans="1:26" ht="12.75" customHeight="1">
      <c r="A849" s="276"/>
      <c r="B849" s="276"/>
      <c r="C849" s="276"/>
      <c r="D849" s="276"/>
      <c r="E849" s="276"/>
      <c r="F849" s="276"/>
      <c r="G849" s="276"/>
      <c r="H849" s="276"/>
      <c r="I849" s="276"/>
      <c r="J849" s="276"/>
      <c r="K849" s="276"/>
      <c r="L849" s="276"/>
      <c r="M849" s="276"/>
      <c r="N849" s="276"/>
      <c r="O849" s="276"/>
      <c r="P849" s="276"/>
      <c r="Q849" s="276"/>
      <c r="R849" s="276"/>
      <c r="S849" s="276"/>
      <c r="T849" s="276"/>
      <c r="U849" s="276"/>
      <c r="V849" s="276"/>
      <c r="W849" s="276"/>
      <c r="X849" s="276"/>
      <c r="Y849" s="276"/>
      <c r="Z849" s="276"/>
    </row>
    <row r="850" spans="1:26" ht="12.75" customHeight="1">
      <c r="A850" s="276"/>
      <c r="B850" s="276"/>
      <c r="C850" s="276"/>
      <c r="D850" s="276"/>
      <c r="E850" s="276"/>
      <c r="F850" s="276"/>
      <c r="G850" s="276"/>
      <c r="H850" s="276"/>
      <c r="I850" s="276"/>
      <c r="J850" s="276"/>
      <c r="K850" s="276"/>
      <c r="L850" s="276"/>
      <c r="M850" s="276"/>
      <c r="N850" s="276"/>
      <c r="O850" s="276"/>
      <c r="P850" s="276"/>
      <c r="Q850" s="276"/>
      <c r="R850" s="276"/>
      <c r="S850" s="276"/>
      <c r="T850" s="276"/>
      <c r="U850" s="276"/>
      <c r="V850" s="276"/>
      <c r="W850" s="276"/>
      <c r="X850" s="276"/>
      <c r="Y850" s="276"/>
      <c r="Z850" s="276"/>
    </row>
    <row r="851" spans="1:26" ht="12.75" customHeight="1">
      <c r="A851" s="276"/>
      <c r="B851" s="276"/>
      <c r="C851" s="276"/>
      <c r="D851" s="276"/>
      <c r="E851" s="276"/>
      <c r="F851" s="276"/>
      <c r="G851" s="276"/>
      <c r="H851" s="276"/>
      <c r="I851" s="276"/>
      <c r="J851" s="276"/>
      <c r="K851" s="276"/>
      <c r="L851" s="276"/>
      <c r="M851" s="276"/>
      <c r="N851" s="276"/>
      <c r="O851" s="276"/>
      <c r="P851" s="276"/>
      <c r="Q851" s="276"/>
      <c r="R851" s="276"/>
      <c r="S851" s="276"/>
      <c r="T851" s="276"/>
      <c r="U851" s="276"/>
      <c r="V851" s="276"/>
      <c r="W851" s="276"/>
      <c r="X851" s="276"/>
      <c r="Y851" s="276"/>
      <c r="Z851" s="276"/>
    </row>
    <row r="852" spans="1:26" ht="12.75" customHeight="1">
      <c r="A852" s="276"/>
      <c r="B852" s="276"/>
      <c r="C852" s="276"/>
      <c r="D852" s="276"/>
      <c r="E852" s="276"/>
      <c r="F852" s="276"/>
      <c r="G852" s="276"/>
      <c r="H852" s="276"/>
      <c r="I852" s="276"/>
      <c r="J852" s="276"/>
      <c r="K852" s="276"/>
      <c r="L852" s="276"/>
      <c r="M852" s="276"/>
      <c r="N852" s="276"/>
      <c r="O852" s="276"/>
      <c r="P852" s="276"/>
      <c r="Q852" s="276"/>
      <c r="R852" s="276"/>
      <c r="S852" s="276"/>
      <c r="T852" s="276"/>
      <c r="U852" s="276"/>
      <c r="V852" s="276"/>
      <c r="W852" s="276"/>
      <c r="X852" s="276"/>
      <c r="Y852" s="276"/>
      <c r="Z852" s="276"/>
    </row>
    <row r="853" spans="1:26" ht="12.75" customHeight="1">
      <c r="A853" s="276"/>
      <c r="B853" s="276"/>
      <c r="C853" s="276"/>
      <c r="D853" s="276"/>
      <c r="E853" s="276"/>
      <c r="F853" s="276"/>
      <c r="G853" s="276"/>
      <c r="H853" s="276"/>
      <c r="I853" s="276"/>
      <c r="J853" s="276"/>
      <c r="K853" s="276"/>
      <c r="L853" s="276"/>
      <c r="M853" s="276"/>
      <c r="N853" s="276"/>
      <c r="O853" s="276"/>
      <c r="P853" s="276"/>
      <c r="Q853" s="276"/>
      <c r="R853" s="276"/>
      <c r="S853" s="276"/>
      <c r="T853" s="276"/>
      <c r="U853" s="276"/>
      <c r="V853" s="276"/>
      <c r="W853" s="276"/>
      <c r="X853" s="276"/>
      <c r="Y853" s="276"/>
      <c r="Z853" s="276"/>
    </row>
    <row r="854" spans="1:26" ht="12.75" customHeight="1">
      <c r="A854" s="276"/>
      <c r="B854" s="276"/>
      <c r="C854" s="276"/>
      <c r="D854" s="276"/>
      <c r="E854" s="276"/>
      <c r="F854" s="276"/>
      <c r="G854" s="276"/>
      <c r="H854" s="276"/>
      <c r="I854" s="276"/>
      <c r="J854" s="276"/>
      <c r="K854" s="276"/>
      <c r="L854" s="276"/>
      <c r="M854" s="276"/>
      <c r="N854" s="276"/>
      <c r="O854" s="276"/>
      <c r="P854" s="276"/>
      <c r="Q854" s="276"/>
      <c r="R854" s="276"/>
      <c r="S854" s="276"/>
      <c r="T854" s="276"/>
      <c r="U854" s="276"/>
      <c r="V854" s="276"/>
      <c r="W854" s="276"/>
      <c r="X854" s="276"/>
      <c r="Y854" s="276"/>
      <c r="Z854" s="276"/>
    </row>
    <row r="855" spans="1:26" ht="12.75" customHeight="1">
      <c r="A855" s="276"/>
      <c r="B855" s="276"/>
      <c r="C855" s="276"/>
      <c r="D855" s="276"/>
      <c r="E855" s="276"/>
      <c r="F855" s="276"/>
      <c r="G855" s="276"/>
      <c r="H855" s="276"/>
      <c r="I855" s="276"/>
      <c r="J855" s="276"/>
      <c r="K855" s="276"/>
      <c r="L855" s="276"/>
      <c r="M855" s="276"/>
      <c r="N855" s="276"/>
      <c r="O855" s="276"/>
      <c r="P855" s="276"/>
      <c r="Q855" s="276"/>
      <c r="R855" s="276"/>
      <c r="S855" s="276"/>
      <c r="T855" s="276"/>
      <c r="U855" s="276"/>
      <c r="V855" s="276"/>
      <c r="W855" s="276"/>
      <c r="X855" s="276"/>
      <c r="Y855" s="276"/>
      <c r="Z855" s="276"/>
    </row>
    <row r="856" spans="1:26" ht="12.75" customHeight="1">
      <c r="A856" s="276"/>
      <c r="B856" s="276"/>
      <c r="C856" s="276"/>
      <c r="D856" s="276"/>
      <c r="E856" s="276"/>
      <c r="F856" s="276"/>
      <c r="G856" s="276"/>
      <c r="H856" s="276"/>
      <c r="I856" s="276"/>
      <c r="J856" s="276"/>
      <c r="K856" s="276"/>
      <c r="L856" s="276"/>
      <c r="M856" s="276"/>
      <c r="N856" s="276"/>
      <c r="O856" s="276"/>
      <c r="P856" s="276"/>
      <c r="Q856" s="276"/>
      <c r="R856" s="276"/>
      <c r="S856" s="276"/>
      <c r="T856" s="276"/>
      <c r="U856" s="276"/>
      <c r="V856" s="276"/>
      <c r="W856" s="276"/>
      <c r="X856" s="276"/>
      <c r="Y856" s="276"/>
      <c r="Z856" s="276"/>
    </row>
    <row r="857" spans="1:26" ht="12.75" customHeight="1">
      <c r="A857" s="276"/>
      <c r="B857" s="276"/>
      <c r="C857" s="276"/>
      <c r="D857" s="276"/>
      <c r="E857" s="276"/>
      <c r="F857" s="276"/>
      <c r="G857" s="276"/>
      <c r="H857" s="276"/>
      <c r="I857" s="276"/>
      <c r="J857" s="276"/>
      <c r="K857" s="276"/>
      <c r="L857" s="276"/>
      <c r="M857" s="276"/>
      <c r="N857" s="276"/>
      <c r="O857" s="276"/>
      <c r="P857" s="276"/>
      <c r="Q857" s="276"/>
      <c r="R857" s="276"/>
      <c r="S857" s="276"/>
      <c r="T857" s="276"/>
      <c r="U857" s="276"/>
      <c r="V857" s="276"/>
      <c r="W857" s="276"/>
      <c r="X857" s="276"/>
      <c r="Y857" s="276"/>
      <c r="Z857" s="276"/>
    </row>
    <row r="858" spans="1:26" ht="12.75" customHeight="1">
      <c r="A858" s="276"/>
      <c r="B858" s="276"/>
      <c r="C858" s="276"/>
      <c r="D858" s="276"/>
      <c r="E858" s="276"/>
      <c r="F858" s="276"/>
      <c r="G858" s="276"/>
      <c r="H858" s="276"/>
      <c r="I858" s="276"/>
      <c r="J858" s="276"/>
      <c r="K858" s="276"/>
      <c r="L858" s="276"/>
      <c r="M858" s="276"/>
      <c r="N858" s="276"/>
      <c r="O858" s="276"/>
      <c r="P858" s="276"/>
      <c r="Q858" s="276"/>
      <c r="R858" s="276"/>
      <c r="S858" s="276"/>
      <c r="T858" s="276"/>
      <c r="U858" s="276"/>
      <c r="V858" s="276"/>
      <c r="W858" s="276"/>
      <c r="X858" s="276"/>
      <c r="Y858" s="276"/>
      <c r="Z858" s="276"/>
    </row>
    <row r="859" spans="1:26" ht="12.75" customHeight="1">
      <c r="A859" s="276"/>
      <c r="B859" s="276"/>
      <c r="C859" s="276"/>
      <c r="D859" s="276"/>
      <c r="E859" s="276"/>
      <c r="F859" s="276"/>
      <c r="G859" s="276"/>
      <c r="H859" s="276"/>
      <c r="I859" s="276"/>
      <c r="J859" s="276"/>
      <c r="K859" s="276"/>
      <c r="L859" s="276"/>
      <c r="M859" s="276"/>
      <c r="N859" s="276"/>
      <c r="O859" s="276"/>
      <c r="P859" s="276"/>
      <c r="Q859" s="276"/>
      <c r="R859" s="276"/>
      <c r="S859" s="276"/>
      <c r="T859" s="276"/>
      <c r="U859" s="276"/>
      <c r="V859" s="276"/>
      <c r="W859" s="276"/>
      <c r="X859" s="276"/>
      <c r="Y859" s="276"/>
      <c r="Z859" s="276"/>
    </row>
    <row r="860" spans="1:26" ht="12.75" customHeight="1">
      <c r="A860" s="276"/>
      <c r="B860" s="276"/>
      <c r="C860" s="276"/>
      <c r="D860" s="276"/>
      <c r="E860" s="276"/>
      <c r="F860" s="276"/>
      <c r="G860" s="276"/>
      <c r="H860" s="276"/>
      <c r="I860" s="276"/>
      <c r="J860" s="276"/>
      <c r="K860" s="276"/>
      <c r="L860" s="276"/>
      <c r="M860" s="276"/>
      <c r="N860" s="276"/>
      <c r="O860" s="276"/>
      <c r="P860" s="276"/>
      <c r="Q860" s="276"/>
      <c r="R860" s="276"/>
      <c r="S860" s="276"/>
      <c r="T860" s="276"/>
      <c r="U860" s="276"/>
      <c r="V860" s="276"/>
      <c r="W860" s="276"/>
      <c r="X860" s="276"/>
      <c r="Y860" s="276"/>
      <c r="Z860" s="276"/>
    </row>
    <row r="861" spans="1:26" ht="12.75" customHeight="1">
      <c r="A861" s="276"/>
      <c r="B861" s="276"/>
      <c r="C861" s="276"/>
      <c r="D861" s="276"/>
      <c r="E861" s="276"/>
      <c r="F861" s="276"/>
      <c r="G861" s="276"/>
      <c r="H861" s="276"/>
      <c r="I861" s="276"/>
      <c r="J861" s="276"/>
      <c r="K861" s="276"/>
      <c r="L861" s="276"/>
      <c r="M861" s="276"/>
      <c r="N861" s="276"/>
      <c r="O861" s="276"/>
      <c r="P861" s="276"/>
      <c r="Q861" s="276"/>
      <c r="R861" s="276"/>
      <c r="S861" s="276"/>
      <c r="T861" s="276"/>
      <c r="U861" s="276"/>
      <c r="V861" s="276"/>
      <c r="W861" s="276"/>
      <c r="X861" s="276"/>
      <c r="Y861" s="276"/>
      <c r="Z861" s="276"/>
    </row>
    <row r="862" spans="1:26" ht="12.75" customHeight="1">
      <c r="A862" s="276"/>
      <c r="B862" s="276"/>
      <c r="C862" s="276"/>
      <c r="D862" s="276"/>
      <c r="E862" s="276"/>
      <c r="F862" s="276"/>
      <c r="G862" s="276"/>
      <c r="H862" s="276"/>
      <c r="I862" s="276"/>
      <c r="J862" s="276"/>
      <c r="K862" s="276"/>
      <c r="L862" s="276"/>
      <c r="M862" s="276"/>
      <c r="N862" s="276"/>
      <c r="O862" s="276"/>
      <c r="P862" s="276"/>
      <c r="Q862" s="276"/>
      <c r="R862" s="276"/>
      <c r="S862" s="276"/>
      <c r="T862" s="276"/>
      <c r="U862" s="276"/>
      <c r="V862" s="276"/>
      <c r="W862" s="276"/>
      <c r="X862" s="276"/>
      <c r="Y862" s="276"/>
      <c r="Z862" s="276"/>
    </row>
    <row r="863" spans="1:26" ht="12.75" customHeight="1">
      <c r="A863" s="276"/>
      <c r="B863" s="276"/>
      <c r="C863" s="276"/>
      <c r="D863" s="276"/>
      <c r="E863" s="276"/>
      <c r="F863" s="276"/>
      <c r="G863" s="276"/>
      <c r="H863" s="276"/>
      <c r="I863" s="276"/>
      <c r="J863" s="276"/>
      <c r="K863" s="276"/>
      <c r="L863" s="276"/>
      <c r="M863" s="276"/>
      <c r="N863" s="276"/>
      <c r="O863" s="276"/>
      <c r="P863" s="276"/>
      <c r="Q863" s="276"/>
      <c r="R863" s="276"/>
      <c r="S863" s="276"/>
      <c r="T863" s="276"/>
      <c r="U863" s="276"/>
      <c r="V863" s="276"/>
      <c r="W863" s="276"/>
      <c r="X863" s="276"/>
      <c r="Y863" s="276"/>
      <c r="Z863" s="276"/>
    </row>
    <row r="864" spans="1:26" ht="12.75" customHeight="1">
      <c r="A864" s="276"/>
      <c r="B864" s="276"/>
      <c r="C864" s="276"/>
      <c r="D864" s="276"/>
      <c r="E864" s="276"/>
      <c r="F864" s="276"/>
      <c r="G864" s="276"/>
      <c r="H864" s="276"/>
      <c r="I864" s="276"/>
      <c r="J864" s="276"/>
      <c r="K864" s="276"/>
      <c r="L864" s="276"/>
      <c r="M864" s="276"/>
      <c r="N864" s="276"/>
      <c r="O864" s="276"/>
      <c r="P864" s="276"/>
      <c r="Q864" s="276"/>
      <c r="R864" s="276"/>
      <c r="S864" s="276"/>
      <c r="T864" s="276"/>
      <c r="U864" s="276"/>
      <c r="V864" s="276"/>
      <c r="W864" s="276"/>
      <c r="X864" s="276"/>
      <c r="Y864" s="276"/>
      <c r="Z864" s="276"/>
    </row>
    <row r="865" spans="1:26" ht="12.75" customHeight="1">
      <c r="A865" s="276"/>
      <c r="B865" s="276"/>
      <c r="C865" s="276"/>
      <c r="D865" s="276"/>
      <c r="E865" s="276"/>
      <c r="F865" s="276"/>
      <c r="G865" s="276"/>
      <c r="H865" s="276"/>
      <c r="I865" s="276"/>
      <c r="J865" s="276"/>
      <c r="K865" s="276"/>
      <c r="L865" s="276"/>
      <c r="M865" s="276"/>
      <c r="N865" s="276"/>
      <c r="O865" s="276"/>
      <c r="P865" s="276"/>
      <c r="Q865" s="276"/>
      <c r="R865" s="276"/>
      <c r="S865" s="276"/>
      <c r="T865" s="276"/>
      <c r="U865" s="276"/>
      <c r="V865" s="276"/>
      <c r="W865" s="276"/>
      <c r="X865" s="276"/>
      <c r="Y865" s="276"/>
      <c r="Z865" s="276"/>
    </row>
    <row r="866" spans="1:26" ht="12.75" customHeight="1">
      <c r="A866" s="276"/>
      <c r="B866" s="276"/>
      <c r="C866" s="276"/>
      <c r="D866" s="276"/>
      <c r="E866" s="276"/>
      <c r="F866" s="276"/>
      <c r="G866" s="276"/>
      <c r="H866" s="276"/>
      <c r="I866" s="276"/>
      <c r="J866" s="276"/>
      <c r="K866" s="276"/>
      <c r="L866" s="276"/>
      <c r="M866" s="276"/>
      <c r="N866" s="276"/>
      <c r="O866" s="276"/>
      <c r="P866" s="276"/>
      <c r="Q866" s="276"/>
      <c r="R866" s="276"/>
      <c r="S866" s="276"/>
      <c r="T866" s="276"/>
      <c r="U866" s="276"/>
      <c r="V866" s="276"/>
      <c r="W866" s="276"/>
      <c r="X866" s="276"/>
      <c r="Y866" s="276"/>
      <c r="Z866" s="276"/>
    </row>
    <row r="867" spans="1:26" ht="12.75" customHeight="1">
      <c r="A867" s="276"/>
      <c r="B867" s="276"/>
      <c r="C867" s="276"/>
      <c r="D867" s="276"/>
      <c r="E867" s="276"/>
      <c r="F867" s="276"/>
      <c r="G867" s="276"/>
      <c r="H867" s="276"/>
      <c r="I867" s="276"/>
      <c r="J867" s="276"/>
      <c r="K867" s="276"/>
      <c r="L867" s="276"/>
      <c r="M867" s="276"/>
      <c r="N867" s="276"/>
      <c r="O867" s="276"/>
      <c r="P867" s="276"/>
      <c r="Q867" s="276"/>
      <c r="R867" s="276"/>
      <c r="S867" s="276"/>
      <c r="T867" s="276"/>
      <c r="U867" s="276"/>
      <c r="V867" s="276"/>
      <c r="W867" s="276"/>
      <c r="X867" s="276"/>
      <c r="Y867" s="276"/>
      <c r="Z867" s="276"/>
    </row>
    <row r="868" spans="1:26" ht="12.75" customHeight="1">
      <c r="A868" s="276"/>
      <c r="B868" s="276"/>
      <c r="C868" s="276"/>
      <c r="D868" s="276"/>
      <c r="E868" s="276"/>
      <c r="F868" s="276"/>
      <c r="G868" s="276"/>
      <c r="H868" s="276"/>
      <c r="I868" s="276"/>
      <c r="J868" s="276"/>
      <c r="K868" s="276"/>
      <c r="L868" s="276"/>
      <c r="M868" s="276"/>
      <c r="N868" s="276"/>
      <c r="O868" s="276"/>
      <c r="P868" s="276"/>
      <c r="Q868" s="276"/>
      <c r="R868" s="276"/>
      <c r="S868" s="276"/>
      <c r="T868" s="276"/>
      <c r="U868" s="276"/>
      <c r="V868" s="276"/>
      <c r="W868" s="276"/>
      <c r="X868" s="276"/>
      <c r="Y868" s="276"/>
      <c r="Z868" s="276"/>
    </row>
    <row r="869" spans="1:26" ht="12.75" customHeight="1">
      <c r="A869" s="276"/>
      <c r="B869" s="276"/>
      <c r="C869" s="276"/>
      <c r="D869" s="276"/>
      <c r="E869" s="276"/>
      <c r="F869" s="276"/>
      <c r="G869" s="276"/>
      <c r="H869" s="276"/>
      <c r="I869" s="276"/>
      <c r="J869" s="276"/>
      <c r="K869" s="276"/>
      <c r="L869" s="276"/>
      <c r="M869" s="276"/>
      <c r="N869" s="276"/>
      <c r="O869" s="276"/>
      <c r="P869" s="276"/>
      <c r="Q869" s="276"/>
      <c r="R869" s="276"/>
      <c r="S869" s="276"/>
      <c r="T869" s="276"/>
      <c r="U869" s="276"/>
      <c r="V869" s="276"/>
      <c r="W869" s="276"/>
      <c r="X869" s="276"/>
      <c r="Y869" s="276"/>
      <c r="Z869" s="276"/>
    </row>
    <row r="870" spans="1:26" ht="12.75" customHeight="1">
      <c r="A870" s="276"/>
      <c r="B870" s="276"/>
      <c r="C870" s="276"/>
      <c r="D870" s="276"/>
      <c r="E870" s="276"/>
      <c r="F870" s="276"/>
      <c r="G870" s="276"/>
      <c r="H870" s="276"/>
      <c r="I870" s="276"/>
      <c r="J870" s="276"/>
      <c r="K870" s="276"/>
      <c r="L870" s="276"/>
      <c r="M870" s="276"/>
      <c r="N870" s="276"/>
      <c r="O870" s="276"/>
      <c r="P870" s="276"/>
      <c r="Q870" s="276"/>
      <c r="R870" s="276"/>
      <c r="S870" s="276"/>
      <c r="T870" s="276"/>
      <c r="U870" s="276"/>
      <c r="V870" s="276"/>
      <c r="W870" s="276"/>
      <c r="X870" s="276"/>
      <c r="Y870" s="276"/>
      <c r="Z870" s="276"/>
    </row>
    <row r="871" spans="1:26" ht="12.75" customHeight="1">
      <c r="A871" s="276"/>
      <c r="B871" s="276"/>
      <c r="C871" s="276"/>
      <c r="D871" s="276"/>
      <c r="E871" s="276"/>
      <c r="F871" s="276"/>
      <c r="G871" s="276"/>
      <c r="H871" s="276"/>
      <c r="I871" s="276"/>
      <c r="J871" s="276"/>
      <c r="K871" s="276"/>
      <c r="L871" s="276"/>
      <c r="M871" s="276"/>
      <c r="N871" s="276"/>
      <c r="O871" s="276"/>
      <c r="P871" s="276"/>
      <c r="Q871" s="276"/>
      <c r="R871" s="276"/>
      <c r="S871" s="276"/>
      <c r="T871" s="276"/>
      <c r="U871" s="276"/>
      <c r="V871" s="276"/>
      <c r="W871" s="276"/>
      <c r="X871" s="276"/>
      <c r="Y871" s="276"/>
      <c r="Z871" s="276"/>
    </row>
    <row r="872" spans="1:26" ht="12.75" customHeight="1">
      <c r="A872" s="276"/>
      <c r="B872" s="276"/>
      <c r="C872" s="276"/>
      <c r="D872" s="276"/>
      <c r="E872" s="276"/>
      <c r="F872" s="276"/>
      <c r="G872" s="276"/>
      <c r="H872" s="276"/>
      <c r="I872" s="276"/>
      <c r="J872" s="276"/>
      <c r="K872" s="276"/>
      <c r="L872" s="276"/>
      <c r="M872" s="276"/>
      <c r="N872" s="276"/>
      <c r="O872" s="276"/>
      <c r="P872" s="276"/>
      <c r="Q872" s="276"/>
      <c r="R872" s="276"/>
      <c r="S872" s="276"/>
      <c r="T872" s="276"/>
      <c r="U872" s="276"/>
      <c r="V872" s="276"/>
      <c r="W872" s="276"/>
      <c r="X872" s="276"/>
      <c r="Y872" s="276"/>
      <c r="Z872" s="276"/>
    </row>
    <row r="873" spans="1:26" ht="12.75" customHeight="1">
      <c r="A873" s="276"/>
      <c r="B873" s="276"/>
      <c r="C873" s="276"/>
      <c r="D873" s="276"/>
      <c r="E873" s="276"/>
      <c r="F873" s="276"/>
      <c r="G873" s="276"/>
      <c r="H873" s="276"/>
      <c r="I873" s="276"/>
      <c r="J873" s="276"/>
      <c r="K873" s="276"/>
      <c r="L873" s="276"/>
      <c r="M873" s="276"/>
      <c r="N873" s="276"/>
      <c r="O873" s="276"/>
      <c r="P873" s="276"/>
      <c r="Q873" s="276"/>
      <c r="R873" s="276"/>
      <c r="S873" s="276"/>
      <c r="T873" s="276"/>
      <c r="U873" s="276"/>
      <c r="V873" s="276"/>
      <c r="W873" s="276"/>
      <c r="X873" s="276"/>
      <c r="Y873" s="276"/>
      <c r="Z873" s="276"/>
    </row>
    <row r="874" spans="1:26" ht="12.75" customHeight="1">
      <c r="A874" s="276"/>
      <c r="B874" s="276"/>
      <c r="C874" s="276"/>
      <c r="D874" s="276"/>
      <c r="E874" s="276"/>
      <c r="F874" s="276"/>
      <c r="G874" s="276"/>
      <c r="H874" s="276"/>
      <c r="I874" s="276"/>
      <c r="J874" s="276"/>
      <c r="K874" s="276"/>
      <c r="L874" s="276"/>
      <c r="M874" s="276"/>
      <c r="N874" s="276"/>
      <c r="O874" s="276"/>
      <c r="P874" s="276"/>
      <c r="Q874" s="276"/>
      <c r="R874" s="276"/>
      <c r="S874" s="276"/>
      <c r="T874" s="276"/>
      <c r="U874" s="276"/>
      <c r="V874" s="276"/>
      <c r="W874" s="276"/>
      <c r="X874" s="276"/>
      <c r="Y874" s="276"/>
      <c r="Z874" s="276"/>
    </row>
    <row r="875" spans="1:26" ht="12.75" customHeight="1">
      <c r="A875" s="276"/>
      <c r="B875" s="276"/>
      <c r="C875" s="276"/>
      <c r="D875" s="276"/>
      <c r="E875" s="276"/>
      <c r="F875" s="276"/>
      <c r="G875" s="276"/>
      <c r="H875" s="276"/>
      <c r="I875" s="276"/>
      <c r="J875" s="276"/>
      <c r="K875" s="276"/>
      <c r="L875" s="276"/>
      <c r="M875" s="276"/>
      <c r="N875" s="276"/>
      <c r="O875" s="276"/>
      <c r="P875" s="276"/>
      <c r="Q875" s="276"/>
      <c r="R875" s="276"/>
      <c r="S875" s="276"/>
      <c r="T875" s="276"/>
      <c r="U875" s="276"/>
      <c r="V875" s="276"/>
      <c r="W875" s="276"/>
      <c r="X875" s="276"/>
      <c r="Y875" s="276"/>
      <c r="Z875" s="276"/>
    </row>
    <row r="876" spans="1:26" ht="12.75" customHeight="1">
      <c r="A876" s="276"/>
      <c r="B876" s="276"/>
      <c r="C876" s="276"/>
      <c r="D876" s="276"/>
      <c r="E876" s="276"/>
      <c r="F876" s="276"/>
      <c r="G876" s="276"/>
      <c r="H876" s="276"/>
      <c r="I876" s="276"/>
      <c r="J876" s="276"/>
      <c r="K876" s="276"/>
      <c r="L876" s="276"/>
      <c r="M876" s="276"/>
      <c r="N876" s="276"/>
      <c r="O876" s="276"/>
      <c r="P876" s="276"/>
      <c r="Q876" s="276"/>
      <c r="R876" s="276"/>
      <c r="S876" s="276"/>
      <c r="T876" s="276"/>
      <c r="U876" s="276"/>
      <c r="V876" s="276"/>
      <c r="W876" s="276"/>
      <c r="X876" s="276"/>
      <c r="Y876" s="276"/>
      <c r="Z876" s="276"/>
    </row>
    <row r="877" spans="1:26" ht="12.75" customHeight="1">
      <c r="A877" s="276"/>
      <c r="B877" s="276"/>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row>
    <row r="878" spans="1:26" ht="12.75" customHeight="1">
      <c r="A878" s="276"/>
      <c r="B878" s="276"/>
      <c r="C878" s="276"/>
      <c r="D878" s="276"/>
      <c r="E878" s="276"/>
      <c r="F878" s="276"/>
      <c r="G878" s="276"/>
      <c r="H878" s="276"/>
      <c r="I878" s="276"/>
      <c r="J878" s="276"/>
      <c r="K878" s="276"/>
      <c r="L878" s="276"/>
      <c r="M878" s="276"/>
      <c r="N878" s="276"/>
      <c r="O878" s="276"/>
      <c r="P878" s="276"/>
      <c r="Q878" s="276"/>
      <c r="R878" s="276"/>
      <c r="S878" s="276"/>
      <c r="T878" s="276"/>
      <c r="U878" s="276"/>
      <c r="V878" s="276"/>
      <c r="W878" s="276"/>
      <c r="X878" s="276"/>
      <c r="Y878" s="276"/>
      <c r="Z878" s="276"/>
    </row>
    <row r="879" spans="1:26" ht="12.75" customHeight="1">
      <c r="A879" s="276"/>
      <c r="B879" s="276"/>
      <c r="C879" s="276"/>
      <c r="D879" s="276"/>
      <c r="E879" s="276"/>
      <c r="F879" s="276"/>
      <c r="G879" s="276"/>
      <c r="H879" s="276"/>
      <c r="I879" s="276"/>
      <c r="J879" s="276"/>
      <c r="K879" s="276"/>
      <c r="L879" s="276"/>
      <c r="M879" s="276"/>
      <c r="N879" s="276"/>
      <c r="O879" s="276"/>
      <c r="P879" s="276"/>
      <c r="Q879" s="276"/>
      <c r="R879" s="276"/>
      <c r="S879" s="276"/>
      <c r="T879" s="276"/>
      <c r="U879" s="276"/>
      <c r="V879" s="276"/>
      <c r="W879" s="276"/>
      <c r="X879" s="276"/>
      <c r="Y879" s="276"/>
      <c r="Z879" s="276"/>
    </row>
    <row r="880" spans="1:26" ht="12.75" customHeight="1">
      <c r="A880" s="276"/>
      <c r="B880" s="276"/>
      <c r="C880" s="276"/>
      <c r="D880" s="276"/>
      <c r="E880" s="276"/>
      <c r="F880" s="276"/>
      <c r="G880" s="276"/>
      <c r="H880" s="276"/>
      <c r="I880" s="276"/>
      <c r="J880" s="276"/>
      <c r="K880" s="276"/>
      <c r="L880" s="276"/>
      <c r="M880" s="276"/>
      <c r="N880" s="276"/>
      <c r="O880" s="276"/>
      <c r="P880" s="276"/>
      <c r="Q880" s="276"/>
      <c r="R880" s="276"/>
      <c r="S880" s="276"/>
      <c r="T880" s="276"/>
      <c r="U880" s="276"/>
      <c r="V880" s="276"/>
      <c r="W880" s="276"/>
      <c r="X880" s="276"/>
      <c r="Y880" s="276"/>
      <c r="Z880" s="276"/>
    </row>
    <row r="881" spans="1:26" ht="12.75" customHeight="1">
      <c r="A881" s="276"/>
      <c r="B881" s="276"/>
      <c r="C881" s="276"/>
      <c r="D881" s="276"/>
      <c r="E881" s="276"/>
      <c r="F881" s="276"/>
      <c r="G881" s="276"/>
      <c r="H881" s="276"/>
      <c r="I881" s="276"/>
      <c r="J881" s="276"/>
      <c r="K881" s="276"/>
      <c r="L881" s="276"/>
      <c r="M881" s="276"/>
      <c r="N881" s="276"/>
      <c r="O881" s="276"/>
      <c r="P881" s="276"/>
      <c r="Q881" s="276"/>
      <c r="R881" s="276"/>
      <c r="S881" s="276"/>
      <c r="T881" s="276"/>
      <c r="U881" s="276"/>
      <c r="V881" s="276"/>
      <c r="W881" s="276"/>
      <c r="X881" s="276"/>
      <c r="Y881" s="276"/>
      <c r="Z881" s="276"/>
    </row>
    <row r="882" spans="1:26" ht="12.75" customHeight="1">
      <c r="A882" s="276"/>
      <c r="B882" s="276"/>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276"/>
      <c r="Z882" s="276"/>
    </row>
    <row r="883" spans="1:26" ht="12.75" customHeight="1">
      <c r="A883" s="276"/>
      <c r="B883" s="276"/>
      <c r="C883" s="276"/>
      <c r="D883" s="276"/>
      <c r="E883" s="276"/>
      <c r="F883" s="276"/>
      <c r="G883" s="276"/>
      <c r="H883" s="276"/>
      <c r="I883" s="276"/>
      <c r="J883" s="276"/>
      <c r="K883" s="276"/>
      <c r="L883" s="276"/>
      <c r="M883" s="276"/>
      <c r="N883" s="276"/>
      <c r="O883" s="276"/>
      <c r="P883" s="276"/>
      <c r="Q883" s="276"/>
      <c r="R883" s="276"/>
      <c r="S883" s="276"/>
      <c r="T883" s="276"/>
      <c r="U883" s="276"/>
      <c r="V883" s="276"/>
      <c r="W883" s="276"/>
      <c r="X883" s="276"/>
      <c r="Y883" s="276"/>
      <c r="Z883" s="276"/>
    </row>
    <row r="884" spans="1:26" ht="12.75" customHeight="1">
      <c r="A884" s="276"/>
      <c r="B884" s="276"/>
      <c r="C884" s="276"/>
      <c r="D884" s="276"/>
      <c r="E884" s="276"/>
      <c r="F884" s="276"/>
      <c r="G884" s="276"/>
      <c r="H884" s="276"/>
      <c r="I884" s="276"/>
      <c r="J884" s="276"/>
      <c r="K884" s="276"/>
      <c r="L884" s="276"/>
      <c r="M884" s="276"/>
      <c r="N884" s="276"/>
      <c r="O884" s="276"/>
      <c r="P884" s="276"/>
      <c r="Q884" s="276"/>
      <c r="R884" s="276"/>
      <c r="S884" s="276"/>
      <c r="T884" s="276"/>
      <c r="U884" s="276"/>
      <c r="V884" s="276"/>
      <c r="W884" s="276"/>
      <c r="X884" s="276"/>
      <c r="Y884" s="276"/>
      <c r="Z884" s="276"/>
    </row>
    <row r="885" spans="1:26" ht="12.75" customHeight="1">
      <c r="A885" s="276"/>
      <c r="B885" s="276"/>
      <c r="C885" s="276"/>
      <c r="D885" s="276"/>
      <c r="E885" s="276"/>
      <c r="F885" s="276"/>
      <c r="G885" s="276"/>
      <c r="H885" s="276"/>
      <c r="I885" s="276"/>
      <c r="J885" s="276"/>
      <c r="K885" s="276"/>
      <c r="L885" s="276"/>
      <c r="M885" s="276"/>
      <c r="N885" s="276"/>
      <c r="O885" s="276"/>
      <c r="P885" s="276"/>
      <c r="Q885" s="276"/>
      <c r="R885" s="276"/>
      <c r="S885" s="276"/>
      <c r="T885" s="276"/>
      <c r="U885" s="276"/>
      <c r="V885" s="276"/>
      <c r="W885" s="276"/>
      <c r="X885" s="276"/>
      <c r="Y885" s="276"/>
      <c r="Z885" s="276"/>
    </row>
    <row r="886" spans="1:26" ht="12.75" customHeight="1">
      <c r="A886" s="276"/>
      <c r="B886" s="276"/>
      <c r="C886" s="276"/>
      <c r="D886" s="276"/>
      <c r="E886" s="276"/>
      <c r="F886" s="276"/>
      <c r="G886" s="276"/>
      <c r="H886" s="276"/>
      <c r="I886" s="276"/>
      <c r="J886" s="276"/>
      <c r="K886" s="276"/>
      <c r="L886" s="276"/>
      <c r="M886" s="276"/>
      <c r="N886" s="276"/>
      <c r="O886" s="276"/>
      <c r="P886" s="276"/>
      <c r="Q886" s="276"/>
      <c r="R886" s="276"/>
      <c r="S886" s="276"/>
      <c r="T886" s="276"/>
      <c r="U886" s="276"/>
      <c r="V886" s="276"/>
      <c r="W886" s="276"/>
      <c r="X886" s="276"/>
      <c r="Y886" s="276"/>
      <c r="Z886" s="276"/>
    </row>
    <row r="887" spans="1:26" ht="12.75" customHeight="1">
      <c r="A887" s="276"/>
      <c r="B887" s="276"/>
      <c r="C887" s="276"/>
      <c r="D887" s="276"/>
      <c r="E887" s="276"/>
      <c r="F887" s="276"/>
      <c r="G887" s="276"/>
      <c r="H887" s="276"/>
      <c r="I887" s="276"/>
      <c r="J887" s="276"/>
      <c r="K887" s="276"/>
      <c r="L887" s="276"/>
      <c r="M887" s="276"/>
      <c r="N887" s="276"/>
      <c r="O887" s="276"/>
      <c r="P887" s="276"/>
      <c r="Q887" s="276"/>
      <c r="R887" s="276"/>
      <c r="S887" s="276"/>
      <c r="T887" s="276"/>
      <c r="U887" s="276"/>
      <c r="V887" s="276"/>
      <c r="W887" s="276"/>
      <c r="X887" s="276"/>
      <c r="Y887" s="276"/>
      <c r="Z887" s="276"/>
    </row>
    <row r="888" spans="1:26" ht="12.75" customHeight="1">
      <c r="A888" s="276"/>
      <c r="B888" s="276"/>
      <c r="C888" s="276"/>
      <c r="D888" s="276"/>
      <c r="E888" s="276"/>
      <c r="F888" s="276"/>
      <c r="G888" s="276"/>
      <c r="H888" s="276"/>
      <c r="I888" s="276"/>
      <c r="J888" s="276"/>
      <c r="K888" s="276"/>
      <c r="L888" s="276"/>
      <c r="M888" s="276"/>
      <c r="N888" s="276"/>
      <c r="O888" s="276"/>
      <c r="P888" s="276"/>
      <c r="Q888" s="276"/>
      <c r="R888" s="276"/>
      <c r="S888" s="276"/>
      <c r="T888" s="276"/>
      <c r="U888" s="276"/>
      <c r="V888" s="276"/>
      <c r="W888" s="276"/>
      <c r="X888" s="276"/>
      <c r="Y888" s="276"/>
      <c r="Z888" s="276"/>
    </row>
    <row r="889" spans="1:26" ht="12.75" customHeight="1">
      <c r="A889" s="276"/>
      <c r="B889" s="276"/>
      <c r="C889" s="276"/>
      <c r="D889" s="276"/>
      <c r="E889" s="276"/>
      <c r="F889" s="276"/>
      <c r="G889" s="276"/>
      <c r="H889" s="276"/>
      <c r="I889" s="276"/>
      <c r="J889" s="276"/>
      <c r="K889" s="276"/>
      <c r="L889" s="276"/>
      <c r="M889" s="276"/>
      <c r="N889" s="276"/>
      <c r="O889" s="276"/>
      <c r="P889" s="276"/>
      <c r="Q889" s="276"/>
      <c r="R889" s="276"/>
      <c r="S889" s="276"/>
      <c r="T889" s="276"/>
      <c r="U889" s="276"/>
      <c r="V889" s="276"/>
      <c r="W889" s="276"/>
      <c r="X889" s="276"/>
      <c r="Y889" s="276"/>
      <c r="Z889" s="276"/>
    </row>
    <row r="890" spans="1:26" ht="12.75" customHeight="1">
      <c r="A890" s="276"/>
      <c r="B890" s="276"/>
      <c r="C890" s="276"/>
      <c r="D890" s="276"/>
      <c r="E890" s="276"/>
      <c r="F890" s="276"/>
      <c r="G890" s="276"/>
      <c r="H890" s="276"/>
      <c r="I890" s="276"/>
      <c r="J890" s="276"/>
      <c r="K890" s="276"/>
      <c r="L890" s="276"/>
      <c r="M890" s="276"/>
      <c r="N890" s="276"/>
      <c r="O890" s="276"/>
      <c r="P890" s="276"/>
      <c r="Q890" s="276"/>
      <c r="R890" s="276"/>
      <c r="S890" s="276"/>
      <c r="T890" s="276"/>
      <c r="U890" s="276"/>
      <c r="V890" s="276"/>
      <c r="W890" s="276"/>
      <c r="X890" s="276"/>
      <c r="Y890" s="276"/>
      <c r="Z890" s="276"/>
    </row>
    <row r="891" spans="1:26" ht="12.75" customHeight="1">
      <c r="A891" s="276"/>
      <c r="B891" s="276"/>
      <c r="C891" s="276"/>
      <c r="D891" s="276"/>
      <c r="E891" s="276"/>
      <c r="F891" s="276"/>
      <c r="G891" s="276"/>
      <c r="H891" s="276"/>
      <c r="I891" s="276"/>
      <c r="J891" s="276"/>
      <c r="K891" s="276"/>
      <c r="L891" s="276"/>
      <c r="M891" s="276"/>
      <c r="N891" s="276"/>
      <c r="O891" s="276"/>
      <c r="P891" s="276"/>
      <c r="Q891" s="276"/>
      <c r="R891" s="276"/>
      <c r="S891" s="276"/>
      <c r="T891" s="276"/>
      <c r="U891" s="276"/>
      <c r="V891" s="276"/>
      <c r="W891" s="276"/>
      <c r="X891" s="276"/>
      <c r="Y891" s="276"/>
      <c r="Z891" s="276"/>
    </row>
    <row r="892" spans="1:26" ht="12.75" customHeight="1">
      <c r="A892" s="276"/>
      <c r="B892" s="276"/>
      <c r="C892" s="276"/>
      <c r="D892" s="276"/>
      <c r="E892" s="276"/>
      <c r="F892" s="276"/>
      <c r="G892" s="276"/>
      <c r="H892" s="276"/>
      <c r="I892" s="276"/>
      <c r="J892" s="276"/>
      <c r="K892" s="276"/>
      <c r="L892" s="276"/>
      <c r="M892" s="276"/>
      <c r="N892" s="276"/>
      <c r="O892" s="276"/>
      <c r="P892" s="276"/>
      <c r="Q892" s="276"/>
      <c r="R892" s="276"/>
      <c r="S892" s="276"/>
      <c r="T892" s="276"/>
      <c r="U892" s="276"/>
      <c r="V892" s="276"/>
      <c r="W892" s="276"/>
      <c r="X892" s="276"/>
      <c r="Y892" s="276"/>
      <c r="Z892" s="276"/>
    </row>
    <row r="893" spans="1:26" ht="12.75" customHeight="1">
      <c r="A893" s="276"/>
      <c r="B893" s="276"/>
      <c r="C893" s="276"/>
      <c r="D893" s="276"/>
      <c r="E893" s="276"/>
      <c r="F893" s="276"/>
      <c r="G893" s="276"/>
      <c r="H893" s="276"/>
      <c r="I893" s="276"/>
      <c r="J893" s="276"/>
      <c r="K893" s="276"/>
      <c r="L893" s="276"/>
      <c r="M893" s="276"/>
      <c r="N893" s="276"/>
      <c r="O893" s="276"/>
      <c r="P893" s="276"/>
      <c r="Q893" s="276"/>
      <c r="R893" s="276"/>
      <c r="S893" s="276"/>
      <c r="T893" s="276"/>
      <c r="U893" s="276"/>
      <c r="V893" s="276"/>
      <c r="W893" s="276"/>
      <c r="X893" s="276"/>
      <c r="Y893" s="276"/>
      <c r="Z893" s="276"/>
    </row>
    <row r="894" spans="1:26" ht="12.75" customHeight="1">
      <c r="A894" s="276"/>
      <c r="B894" s="276"/>
      <c r="C894" s="276"/>
      <c r="D894" s="276"/>
      <c r="E894" s="276"/>
      <c r="F894" s="276"/>
      <c r="G894" s="276"/>
      <c r="H894" s="276"/>
      <c r="I894" s="276"/>
      <c r="J894" s="276"/>
      <c r="K894" s="276"/>
      <c r="L894" s="276"/>
      <c r="M894" s="276"/>
      <c r="N894" s="276"/>
      <c r="O894" s="276"/>
      <c r="P894" s="276"/>
      <c r="Q894" s="276"/>
      <c r="R894" s="276"/>
      <c r="S894" s="276"/>
      <c r="T894" s="276"/>
      <c r="U894" s="276"/>
      <c r="V894" s="276"/>
      <c r="W894" s="276"/>
      <c r="X894" s="276"/>
      <c r="Y894" s="276"/>
      <c r="Z894" s="276"/>
    </row>
    <row r="895" spans="1:26" ht="12.75" customHeight="1">
      <c r="A895" s="276"/>
      <c r="B895" s="276"/>
      <c r="C895" s="276"/>
      <c r="D895" s="276"/>
      <c r="E895" s="276"/>
      <c r="F895" s="276"/>
      <c r="G895" s="276"/>
      <c r="H895" s="276"/>
      <c r="I895" s="276"/>
      <c r="J895" s="276"/>
      <c r="K895" s="276"/>
      <c r="L895" s="276"/>
      <c r="M895" s="276"/>
      <c r="N895" s="276"/>
      <c r="O895" s="276"/>
      <c r="P895" s="276"/>
      <c r="Q895" s="276"/>
      <c r="R895" s="276"/>
      <c r="S895" s="276"/>
      <c r="T895" s="276"/>
      <c r="U895" s="276"/>
      <c r="V895" s="276"/>
      <c r="W895" s="276"/>
      <c r="X895" s="276"/>
      <c r="Y895" s="276"/>
      <c r="Z895" s="276"/>
    </row>
    <row r="896" spans="1:26" ht="12.75" customHeight="1">
      <c r="A896" s="276"/>
      <c r="B896" s="276"/>
      <c r="C896" s="276"/>
      <c r="D896" s="276"/>
      <c r="E896" s="276"/>
      <c r="F896" s="276"/>
      <c r="G896" s="276"/>
      <c r="H896" s="276"/>
      <c r="I896" s="276"/>
      <c r="J896" s="276"/>
      <c r="K896" s="276"/>
      <c r="L896" s="276"/>
      <c r="M896" s="276"/>
      <c r="N896" s="276"/>
      <c r="O896" s="276"/>
      <c r="P896" s="276"/>
      <c r="Q896" s="276"/>
      <c r="R896" s="276"/>
      <c r="S896" s="276"/>
      <c r="T896" s="276"/>
      <c r="U896" s="276"/>
      <c r="V896" s="276"/>
      <c r="W896" s="276"/>
      <c r="X896" s="276"/>
      <c r="Y896" s="276"/>
      <c r="Z896" s="276"/>
    </row>
    <row r="897" spans="1:26" ht="12.75" customHeight="1">
      <c r="A897" s="276"/>
      <c r="B897" s="276"/>
      <c r="C897" s="276"/>
      <c r="D897" s="276"/>
      <c r="E897" s="276"/>
      <c r="F897" s="276"/>
      <c r="G897" s="276"/>
      <c r="H897" s="276"/>
      <c r="I897" s="276"/>
      <c r="J897" s="276"/>
      <c r="K897" s="276"/>
      <c r="L897" s="276"/>
      <c r="M897" s="276"/>
      <c r="N897" s="276"/>
      <c r="O897" s="276"/>
      <c r="P897" s="276"/>
      <c r="Q897" s="276"/>
      <c r="R897" s="276"/>
      <c r="S897" s="276"/>
      <c r="T897" s="276"/>
      <c r="U897" s="276"/>
      <c r="V897" s="276"/>
      <c r="W897" s="276"/>
      <c r="X897" s="276"/>
      <c r="Y897" s="276"/>
      <c r="Z897" s="276"/>
    </row>
    <row r="898" spans="1:26" ht="12.75" customHeight="1">
      <c r="A898" s="276"/>
      <c r="B898" s="276"/>
      <c r="C898" s="276"/>
      <c r="D898" s="276"/>
      <c r="E898" s="276"/>
      <c r="F898" s="276"/>
      <c r="G898" s="276"/>
      <c r="H898" s="276"/>
      <c r="I898" s="276"/>
      <c r="J898" s="276"/>
      <c r="K898" s="276"/>
      <c r="L898" s="276"/>
      <c r="M898" s="276"/>
      <c r="N898" s="276"/>
      <c r="O898" s="276"/>
      <c r="P898" s="276"/>
      <c r="Q898" s="276"/>
      <c r="R898" s="276"/>
      <c r="S898" s="276"/>
      <c r="T898" s="276"/>
      <c r="U898" s="276"/>
      <c r="V898" s="276"/>
      <c r="W898" s="276"/>
      <c r="X898" s="276"/>
      <c r="Y898" s="276"/>
      <c r="Z898" s="276"/>
    </row>
    <row r="899" spans="1:26" ht="12.75" customHeight="1">
      <c r="A899" s="276"/>
      <c r="B899" s="276"/>
      <c r="C899" s="276"/>
      <c r="D899" s="276"/>
      <c r="E899" s="276"/>
      <c r="F899" s="276"/>
      <c r="G899" s="276"/>
      <c r="H899" s="276"/>
      <c r="I899" s="276"/>
      <c r="J899" s="276"/>
      <c r="K899" s="276"/>
      <c r="L899" s="276"/>
      <c r="M899" s="276"/>
      <c r="N899" s="276"/>
      <c r="O899" s="276"/>
      <c r="P899" s="276"/>
      <c r="Q899" s="276"/>
      <c r="R899" s="276"/>
      <c r="S899" s="276"/>
      <c r="T899" s="276"/>
      <c r="U899" s="276"/>
      <c r="V899" s="276"/>
      <c r="W899" s="276"/>
      <c r="X899" s="276"/>
      <c r="Y899" s="276"/>
      <c r="Z899" s="276"/>
    </row>
    <row r="900" spans="1:26" ht="12.75" customHeight="1">
      <c r="A900" s="276"/>
      <c r="B900" s="276"/>
      <c r="C900" s="276"/>
      <c r="D900" s="276"/>
      <c r="E900" s="276"/>
      <c r="F900" s="276"/>
      <c r="G900" s="276"/>
      <c r="H900" s="276"/>
      <c r="I900" s="276"/>
      <c r="J900" s="276"/>
      <c r="K900" s="276"/>
      <c r="L900" s="276"/>
      <c r="M900" s="276"/>
      <c r="N900" s="276"/>
      <c r="O900" s="276"/>
      <c r="P900" s="276"/>
      <c r="Q900" s="276"/>
      <c r="R900" s="276"/>
      <c r="S900" s="276"/>
      <c r="T900" s="276"/>
      <c r="U900" s="276"/>
      <c r="V900" s="276"/>
      <c r="W900" s="276"/>
      <c r="X900" s="276"/>
      <c r="Y900" s="276"/>
      <c r="Z900" s="276"/>
    </row>
    <row r="901" spans="1:26" ht="12.75" customHeight="1">
      <c r="A901" s="276"/>
      <c r="B901" s="276"/>
      <c r="C901" s="276"/>
      <c r="D901" s="276"/>
      <c r="E901" s="276"/>
      <c r="F901" s="276"/>
      <c r="G901" s="276"/>
      <c r="H901" s="276"/>
      <c r="I901" s="276"/>
      <c r="J901" s="276"/>
      <c r="K901" s="276"/>
      <c r="L901" s="276"/>
      <c r="M901" s="276"/>
      <c r="N901" s="276"/>
      <c r="O901" s="276"/>
      <c r="P901" s="276"/>
      <c r="Q901" s="276"/>
      <c r="R901" s="276"/>
      <c r="S901" s="276"/>
      <c r="T901" s="276"/>
      <c r="U901" s="276"/>
      <c r="V901" s="276"/>
      <c r="W901" s="276"/>
      <c r="X901" s="276"/>
      <c r="Y901" s="276"/>
      <c r="Z901" s="276"/>
    </row>
    <row r="902" spans="1:26" ht="12.75" customHeight="1">
      <c r="A902" s="276"/>
      <c r="B902" s="276"/>
      <c r="C902" s="276"/>
      <c r="D902" s="276"/>
      <c r="E902" s="276"/>
      <c r="F902" s="276"/>
      <c r="G902" s="276"/>
      <c r="H902" s="276"/>
      <c r="I902" s="276"/>
      <c r="J902" s="276"/>
      <c r="K902" s="276"/>
      <c r="L902" s="276"/>
      <c r="M902" s="276"/>
      <c r="N902" s="276"/>
      <c r="O902" s="276"/>
      <c r="P902" s="276"/>
      <c r="Q902" s="276"/>
      <c r="R902" s="276"/>
      <c r="S902" s="276"/>
      <c r="T902" s="276"/>
      <c r="U902" s="276"/>
      <c r="V902" s="276"/>
      <c r="W902" s="276"/>
      <c r="X902" s="276"/>
      <c r="Y902" s="276"/>
      <c r="Z902" s="276"/>
    </row>
    <row r="903" spans="1:26" ht="12.75" customHeight="1">
      <c r="A903" s="276"/>
      <c r="B903" s="276"/>
      <c r="C903" s="276"/>
      <c r="D903" s="276"/>
      <c r="E903" s="276"/>
      <c r="F903" s="276"/>
      <c r="G903" s="276"/>
      <c r="H903" s="276"/>
      <c r="I903" s="276"/>
      <c r="J903" s="276"/>
      <c r="K903" s="276"/>
      <c r="L903" s="276"/>
      <c r="M903" s="276"/>
      <c r="N903" s="276"/>
      <c r="O903" s="276"/>
      <c r="P903" s="276"/>
      <c r="Q903" s="276"/>
      <c r="R903" s="276"/>
      <c r="S903" s="276"/>
      <c r="T903" s="276"/>
      <c r="U903" s="276"/>
      <c r="V903" s="276"/>
      <c r="W903" s="276"/>
      <c r="X903" s="276"/>
      <c r="Y903" s="276"/>
      <c r="Z903" s="276"/>
    </row>
    <row r="904" spans="1:26" ht="12.75" customHeight="1">
      <c r="A904" s="276"/>
      <c r="B904" s="276"/>
      <c r="C904" s="276"/>
      <c r="D904" s="276"/>
      <c r="E904" s="276"/>
      <c r="F904" s="276"/>
      <c r="G904" s="276"/>
      <c r="H904" s="276"/>
      <c r="I904" s="276"/>
      <c r="J904" s="276"/>
      <c r="K904" s="276"/>
      <c r="L904" s="276"/>
      <c r="M904" s="276"/>
      <c r="N904" s="276"/>
      <c r="O904" s="276"/>
      <c r="P904" s="276"/>
      <c r="Q904" s="276"/>
      <c r="R904" s="276"/>
      <c r="S904" s="276"/>
      <c r="T904" s="276"/>
      <c r="U904" s="276"/>
      <c r="V904" s="276"/>
      <c r="W904" s="276"/>
      <c r="X904" s="276"/>
      <c r="Y904" s="276"/>
      <c r="Z904" s="276"/>
    </row>
    <row r="905" spans="1:26" ht="12.75" customHeight="1">
      <c r="A905" s="276"/>
      <c r="B905" s="276"/>
      <c r="C905" s="276"/>
      <c r="D905" s="276"/>
      <c r="E905" s="276"/>
      <c r="F905" s="276"/>
      <c r="G905" s="276"/>
      <c r="H905" s="276"/>
      <c r="I905" s="276"/>
      <c r="J905" s="276"/>
      <c r="K905" s="276"/>
      <c r="L905" s="276"/>
      <c r="M905" s="276"/>
      <c r="N905" s="276"/>
      <c r="O905" s="276"/>
      <c r="P905" s="276"/>
      <c r="Q905" s="276"/>
      <c r="R905" s="276"/>
      <c r="S905" s="276"/>
      <c r="T905" s="276"/>
      <c r="U905" s="276"/>
      <c r="V905" s="276"/>
      <c r="W905" s="276"/>
      <c r="X905" s="276"/>
      <c r="Y905" s="276"/>
      <c r="Z905" s="276"/>
    </row>
    <row r="906" spans="1:26" ht="12.75" customHeight="1">
      <c r="A906" s="276"/>
      <c r="B906" s="276"/>
      <c r="C906" s="276"/>
      <c r="D906" s="276"/>
      <c r="E906" s="276"/>
      <c r="F906" s="276"/>
      <c r="G906" s="276"/>
      <c r="H906" s="276"/>
      <c r="I906" s="276"/>
      <c r="J906" s="276"/>
      <c r="K906" s="276"/>
      <c r="L906" s="276"/>
      <c r="M906" s="276"/>
      <c r="N906" s="276"/>
      <c r="O906" s="276"/>
      <c r="P906" s="276"/>
      <c r="Q906" s="276"/>
      <c r="R906" s="276"/>
      <c r="S906" s="276"/>
      <c r="T906" s="276"/>
      <c r="U906" s="276"/>
      <c r="V906" s="276"/>
      <c r="W906" s="276"/>
      <c r="X906" s="276"/>
      <c r="Y906" s="276"/>
      <c r="Z906" s="276"/>
    </row>
    <row r="907" spans="1:26" ht="12.75" customHeight="1">
      <c r="A907" s="276"/>
      <c r="B907" s="276"/>
      <c r="C907" s="276"/>
      <c r="D907" s="276"/>
      <c r="E907" s="276"/>
      <c r="F907" s="276"/>
      <c r="G907" s="276"/>
      <c r="H907" s="276"/>
      <c r="I907" s="276"/>
      <c r="J907" s="276"/>
      <c r="K907" s="276"/>
      <c r="L907" s="276"/>
      <c r="M907" s="276"/>
      <c r="N907" s="276"/>
      <c r="O907" s="276"/>
      <c r="P907" s="276"/>
      <c r="Q907" s="276"/>
      <c r="R907" s="276"/>
      <c r="S907" s="276"/>
      <c r="T907" s="276"/>
      <c r="U907" s="276"/>
      <c r="V907" s="276"/>
      <c r="W907" s="276"/>
      <c r="X907" s="276"/>
      <c r="Y907" s="276"/>
      <c r="Z907" s="276"/>
    </row>
    <row r="908" spans="1:26" ht="12.75" customHeight="1">
      <c r="A908" s="276"/>
      <c r="B908" s="276"/>
      <c r="C908" s="276"/>
      <c r="D908" s="276"/>
      <c r="E908" s="276"/>
      <c r="F908" s="276"/>
      <c r="G908" s="276"/>
      <c r="H908" s="276"/>
      <c r="I908" s="276"/>
      <c r="J908" s="276"/>
      <c r="K908" s="276"/>
      <c r="L908" s="276"/>
      <c r="M908" s="276"/>
      <c r="N908" s="276"/>
      <c r="O908" s="276"/>
      <c r="P908" s="276"/>
      <c r="Q908" s="276"/>
      <c r="R908" s="276"/>
      <c r="S908" s="276"/>
      <c r="T908" s="276"/>
      <c r="U908" s="276"/>
      <c r="V908" s="276"/>
      <c r="W908" s="276"/>
      <c r="X908" s="276"/>
      <c r="Y908" s="276"/>
      <c r="Z908" s="276"/>
    </row>
    <row r="909" spans="1:26" ht="12.75" customHeight="1">
      <c r="A909" s="276"/>
      <c r="B909" s="276"/>
      <c r="C909" s="276"/>
      <c r="D909" s="276"/>
      <c r="E909" s="276"/>
      <c r="F909" s="276"/>
      <c r="G909" s="276"/>
      <c r="H909" s="276"/>
      <c r="I909" s="276"/>
      <c r="J909" s="276"/>
      <c r="K909" s="276"/>
      <c r="L909" s="276"/>
      <c r="M909" s="276"/>
      <c r="N909" s="276"/>
      <c r="O909" s="276"/>
      <c r="P909" s="276"/>
      <c r="Q909" s="276"/>
      <c r="R909" s="276"/>
      <c r="S909" s="276"/>
      <c r="T909" s="276"/>
      <c r="U909" s="276"/>
      <c r="V909" s="276"/>
      <c r="W909" s="276"/>
      <c r="X909" s="276"/>
      <c r="Y909" s="276"/>
      <c r="Z909" s="276"/>
    </row>
    <row r="910" spans="1:26" ht="12.75" customHeight="1">
      <c r="A910" s="276"/>
      <c r="B910" s="276"/>
      <c r="C910" s="276"/>
      <c r="D910" s="276"/>
      <c r="E910" s="276"/>
      <c r="F910" s="276"/>
      <c r="G910" s="276"/>
      <c r="H910" s="276"/>
      <c r="I910" s="276"/>
      <c r="J910" s="276"/>
      <c r="K910" s="276"/>
      <c r="L910" s="276"/>
      <c r="M910" s="276"/>
      <c r="N910" s="276"/>
      <c r="O910" s="276"/>
      <c r="P910" s="276"/>
      <c r="Q910" s="276"/>
      <c r="R910" s="276"/>
      <c r="S910" s="276"/>
      <c r="T910" s="276"/>
      <c r="U910" s="276"/>
      <c r="V910" s="276"/>
      <c r="W910" s="276"/>
      <c r="X910" s="276"/>
      <c r="Y910" s="276"/>
      <c r="Z910" s="276"/>
    </row>
    <row r="911" spans="1:26" ht="12.75" customHeight="1">
      <c r="A911" s="276"/>
      <c r="B911" s="276"/>
      <c r="C911" s="276"/>
      <c r="D911" s="276"/>
      <c r="E911" s="276"/>
      <c r="F911" s="276"/>
      <c r="G911" s="276"/>
      <c r="H911" s="276"/>
      <c r="I911" s="276"/>
      <c r="J911" s="276"/>
      <c r="K911" s="276"/>
      <c r="L911" s="276"/>
      <c r="M911" s="276"/>
      <c r="N911" s="276"/>
      <c r="O911" s="276"/>
      <c r="P911" s="276"/>
      <c r="Q911" s="276"/>
      <c r="R911" s="276"/>
      <c r="S911" s="276"/>
      <c r="T911" s="276"/>
      <c r="U911" s="276"/>
      <c r="V911" s="276"/>
      <c r="W911" s="276"/>
      <c r="X911" s="276"/>
      <c r="Y911" s="276"/>
      <c r="Z911" s="276"/>
    </row>
    <row r="912" spans="1:26" ht="12.75" customHeight="1">
      <c r="A912" s="276"/>
      <c r="B912" s="276"/>
      <c r="C912" s="276"/>
      <c r="D912" s="276"/>
      <c r="E912" s="276"/>
      <c r="F912" s="276"/>
      <c r="G912" s="276"/>
      <c r="H912" s="276"/>
      <c r="I912" s="276"/>
      <c r="J912" s="276"/>
      <c r="K912" s="276"/>
      <c r="L912" s="276"/>
      <c r="M912" s="276"/>
      <c r="N912" s="276"/>
      <c r="O912" s="276"/>
      <c r="P912" s="276"/>
      <c r="Q912" s="276"/>
      <c r="R912" s="276"/>
      <c r="S912" s="276"/>
      <c r="T912" s="276"/>
      <c r="U912" s="276"/>
      <c r="V912" s="276"/>
      <c r="W912" s="276"/>
      <c r="X912" s="276"/>
      <c r="Y912" s="276"/>
      <c r="Z912" s="276"/>
    </row>
    <row r="913" spans="1:26" ht="12.75" customHeight="1">
      <c r="A913" s="276"/>
      <c r="B913" s="276"/>
      <c r="C913" s="276"/>
      <c r="D913" s="276"/>
      <c r="E913" s="276"/>
      <c r="F913" s="276"/>
      <c r="G913" s="276"/>
      <c r="H913" s="276"/>
      <c r="I913" s="276"/>
      <c r="J913" s="276"/>
      <c r="K913" s="276"/>
      <c r="L913" s="276"/>
      <c r="M913" s="276"/>
      <c r="N913" s="276"/>
      <c r="O913" s="276"/>
      <c r="P913" s="276"/>
      <c r="Q913" s="276"/>
      <c r="R913" s="276"/>
      <c r="S913" s="276"/>
      <c r="T913" s="276"/>
      <c r="U913" s="276"/>
      <c r="V913" s="276"/>
      <c r="W913" s="276"/>
      <c r="X913" s="276"/>
      <c r="Y913" s="276"/>
      <c r="Z913" s="276"/>
    </row>
    <row r="914" spans="1:26" ht="12.75" customHeight="1">
      <c r="A914" s="276"/>
      <c r="B914" s="276"/>
      <c r="C914" s="276"/>
      <c r="D914" s="276"/>
      <c r="E914" s="276"/>
      <c r="F914" s="276"/>
      <c r="G914" s="276"/>
      <c r="H914" s="276"/>
      <c r="I914" s="276"/>
      <c r="J914" s="276"/>
      <c r="K914" s="276"/>
      <c r="L914" s="276"/>
      <c r="M914" s="276"/>
      <c r="N914" s="276"/>
      <c r="O914" s="276"/>
      <c r="P914" s="276"/>
      <c r="Q914" s="276"/>
      <c r="R914" s="276"/>
      <c r="S914" s="276"/>
      <c r="T914" s="276"/>
      <c r="U914" s="276"/>
      <c r="V914" s="276"/>
      <c r="W914" s="276"/>
      <c r="X914" s="276"/>
      <c r="Y914" s="276"/>
      <c r="Z914" s="276"/>
    </row>
    <row r="915" spans="1:26" ht="12.75" customHeight="1">
      <c r="A915" s="276"/>
      <c r="B915" s="276"/>
      <c r="C915" s="276"/>
      <c r="D915" s="276"/>
      <c r="E915" s="276"/>
      <c r="F915" s="276"/>
      <c r="G915" s="276"/>
      <c r="H915" s="276"/>
      <c r="I915" s="276"/>
      <c r="J915" s="276"/>
      <c r="K915" s="276"/>
      <c r="L915" s="276"/>
      <c r="M915" s="276"/>
      <c r="N915" s="276"/>
      <c r="O915" s="276"/>
      <c r="P915" s="276"/>
      <c r="Q915" s="276"/>
      <c r="R915" s="276"/>
      <c r="S915" s="276"/>
      <c r="T915" s="276"/>
      <c r="U915" s="276"/>
      <c r="V915" s="276"/>
      <c r="W915" s="276"/>
      <c r="X915" s="276"/>
      <c r="Y915" s="276"/>
      <c r="Z915" s="276"/>
    </row>
    <row r="916" spans="1:26" ht="12.75" customHeight="1">
      <c r="A916" s="276"/>
      <c r="B916" s="276"/>
      <c r="C916" s="276"/>
      <c r="D916" s="276"/>
      <c r="E916" s="276"/>
      <c r="F916" s="276"/>
      <c r="G916" s="276"/>
      <c r="H916" s="276"/>
      <c r="I916" s="276"/>
      <c r="J916" s="276"/>
      <c r="K916" s="276"/>
      <c r="L916" s="276"/>
      <c r="M916" s="276"/>
      <c r="N916" s="276"/>
      <c r="O916" s="276"/>
      <c r="P916" s="276"/>
      <c r="Q916" s="276"/>
      <c r="R916" s="276"/>
      <c r="S916" s="276"/>
      <c r="T916" s="276"/>
      <c r="U916" s="276"/>
      <c r="V916" s="276"/>
      <c r="W916" s="276"/>
      <c r="X916" s="276"/>
      <c r="Y916" s="276"/>
      <c r="Z916" s="276"/>
    </row>
    <row r="917" spans="1:26" ht="12.75" customHeight="1">
      <c r="A917" s="276"/>
      <c r="B917" s="276"/>
      <c r="C917" s="276"/>
      <c r="D917" s="276"/>
      <c r="E917" s="276"/>
      <c r="F917" s="276"/>
      <c r="G917" s="276"/>
      <c r="H917" s="276"/>
      <c r="I917" s="276"/>
      <c r="J917" s="276"/>
      <c r="K917" s="276"/>
      <c r="L917" s="276"/>
      <c r="M917" s="276"/>
      <c r="N917" s="276"/>
      <c r="O917" s="276"/>
      <c r="P917" s="276"/>
      <c r="Q917" s="276"/>
      <c r="R917" s="276"/>
      <c r="S917" s="276"/>
      <c r="T917" s="276"/>
      <c r="U917" s="276"/>
      <c r="V917" s="276"/>
      <c r="W917" s="276"/>
      <c r="X917" s="276"/>
      <c r="Y917" s="276"/>
      <c r="Z917" s="276"/>
    </row>
    <row r="918" spans="1:26" ht="12.75" customHeight="1">
      <c r="A918" s="276"/>
      <c r="B918" s="276"/>
      <c r="C918" s="276"/>
      <c r="D918" s="276"/>
      <c r="E918" s="276"/>
      <c r="F918" s="276"/>
      <c r="G918" s="276"/>
      <c r="H918" s="276"/>
      <c r="I918" s="276"/>
      <c r="J918" s="276"/>
      <c r="K918" s="276"/>
      <c r="L918" s="276"/>
      <c r="M918" s="276"/>
      <c r="N918" s="276"/>
      <c r="O918" s="276"/>
      <c r="P918" s="276"/>
      <c r="Q918" s="276"/>
      <c r="R918" s="276"/>
      <c r="S918" s="276"/>
      <c r="T918" s="276"/>
      <c r="U918" s="276"/>
      <c r="V918" s="276"/>
      <c r="W918" s="276"/>
      <c r="X918" s="276"/>
      <c r="Y918" s="276"/>
      <c r="Z918" s="276"/>
    </row>
    <row r="919" spans="1:26" ht="12.75" customHeight="1">
      <c r="A919" s="276"/>
      <c r="B919" s="276"/>
      <c r="C919" s="276"/>
      <c r="D919" s="276"/>
      <c r="E919" s="276"/>
      <c r="F919" s="276"/>
      <c r="G919" s="276"/>
      <c r="H919" s="276"/>
      <c r="I919" s="276"/>
      <c r="J919" s="276"/>
      <c r="K919" s="276"/>
      <c r="L919" s="276"/>
      <c r="M919" s="276"/>
      <c r="N919" s="276"/>
      <c r="O919" s="276"/>
      <c r="P919" s="276"/>
      <c r="Q919" s="276"/>
      <c r="R919" s="276"/>
      <c r="S919" s="276"/>
      <c r="T919" s="276"/>
      <c r="U919" s="276"/>
      <c r="V919" s="276"/>
      <c r="W919" s="276"/>
      <c r="X919" s="276"/>
      <c r="Y919" s="276"/>
      <c r="Z919" s="276"/>
    </row>
    <row r="920" spans="1:26" ht="12.75" customHeight="1">
      <c r="A920" s="276"/>
      <c r="B920" s="276"/>
      <c r="C920" s="276"/>
      <c r="D920" s="276"/>
      <c r="E920" s="276"/>
      <c r="F920" s="276"/>
      <c r="G920" s="276"/>
      <c r="H920" s="276"/>
      <c r="I920" s="276"/>
      <c r="J920" s="276"/>
      <c r="K920" s="276"/>
      <c r="L920" s="276"/>
      <c r="M920" s="276"/>
      <c r="N920" s="276"/>
      <c r="O920" s="276"/>
      <c r="P920" s="276"/>
      <c r="Q920" s="276"/>
      <c r="R920" s="276"/>
      <c r="S920" s="276"/>
      <c r="T920" s="276"/>
      <c r="U920" s="276"/>
      <c r="V920" s="276"/>
      <c r="W920" s="276"/>
      <c r="X920" s="276"/>
      <c r="Y920" s="276"/>
      <c r="Z920" s="276"/>
    </row>
    <row r="921" spans="1:26" ht="12.75" customHeight="1">
      <c r="A921" s="276"/>
      <c r="B921" s="276"/>
      <c r="C921" s="276"/>
      <c r="D921" s="276"/>
      <c r="E921" s="276"/>
      <c r="F921" s="276"/>
      <c r="G921" s="276"/>
      <c r="H921" s="276"/>
      <c r="I921" s="276"/>
      <c r="J921" s="276"/>
      <c r="K921" s="276"/>
      <c r="L921" s="276"/>
      <c r="M921" s="276"/>
      <c r="N921" s="276"/>
      <c r="O921" s="276"/>
      <c r="P921" s="276"/>
      <c r="Q921" s="276"/>
      <c r="R921" s="276"/>
      <c r="S921" s="276"/>
      <c r="T921" s="276"/>
      <c r="U921" s="276"/>
      <c r="V921" s="276"/>
      <c r="W921" s="276"/>
      <c r="X921" s="276"/>
      <c r="Y921" s="276"/>
      <c r="Z921" s="276"/>
    </row>
    <row r="922" spans="1:26" ht="12.75" customHeight="1">
      <c r="A922" s="276"/>
      <c r="B922" s="276"/>
      <c r="C922" s="276"/>
      <c r="D922" s="276"/>
      <c r="E922" s="276"/>
      <c r="F922" s="276"/>
      <c r="G922" s="276"/>
      <c r="H922" s="276"/>
      <c r="I922" s="276"/>
      <c r="J922" s="276"/>
      <c r="K922" s="276"/>
      <c r="L922" s="276"/>
      <c r="M922" s="276"/>
      <c r="N922" s="276"/>
      <c r="O922" s="276"/>
      <c r="P922" s="276"/>
      <c r="Q922" s="276"/>
      <c r="R922" s="276"/>
      <c r="S922" s="276"/>
      <c r="T922" s="276"/>
      <c r="U922" s="276"/>
      <c r="V922" s="276"/>
      <c r="W922" s="276"/>
      <c r="X922" s="276"/>
      <c r="Y922" s="276"/>
      <c r="Z922" s="276"/>
    </row>
    <row r="923" spans="1:26" ht="12.75" customHeight="1">
      <c r="A923" s="276"/>
      <c r="B923" s="276"/>
      <c r="C923" s="276"/>
      <c r="D923" s="276"/>
      <c r="E923" s="276"/>
      <c r="F923" s="276"/>
      <c r="G923" s="276"/>
      <c r="H923" s="276"/>
      <c r="I923" s="276"/>
      <c r="J923" s="276"/>
      <c r="K923" s="276"/>
      <c r="L923" s="276"/>
      <c r="M923" s="276"/>
      <c r="N923" s="276"/>
      <c r="O923" s="276"/>
      <c r="P923" s="276"/>
      <c r="Q923" s="276"/>
      <c r="R923" s="276"/>
      <c r="S923" s="276"/>
      <c r="T923" s="276"/>
      <c r="U923" s="276"/>
      <c r="V923" s="276"/>
      <c r="W923" s="276"/>
      <c r="X923" s="276"/>
      <c r="Y923" s="276"/>
      <c r="Z923" s="276"/>
    </row>
    <row r="924" spans="1:26" ht="12.75" customHeight="1">
      <c r="A924" s="276"/>
      <c r="B924" s="276"/>
      <c r="C924" s="276"/>
      <c r="D924" s="276"/>
      <c r="E924" s="276"/>
      <c r="F924" s="276"/>
      <c r="G924" s="276"/>
      <c r="H924" s="276"/>
      <c r="I924" s="276"/>
      <c r="J924" s="276"/>
      <c r="K924" s="276"/>
      <c r="L924" s="276"/>
      <c r="M924" s="276"/>
      <c r="N924" s="276"/>
      <c r="O924" s="276"/>
      <c r="P924" s="276"/>
      <c r="Q924" s="276"/>
      <c r="R924" s="276"/>
      <c r="S924" s="276"/>
      <c r="T924" s="276"/>
      <c r="U924" s="276"/>
      <c r="V924" s="276"/>
      <c r="W924" s="276"/>
      <c r="X924" s="276"/>
      <c r="Y924" s="276"/>
      <c r="Z924" s="276"/>
    </row>
    <row r="925" spans="1:26" ht="12.75" customHeight="1">
      <c r="A925" s="276"/>
      <c r="B925" s="276"/>
      <c r="C925" s="276"/>
      <c r="D925" s="276"/>
      <c r="E925" s="276"/>
      <c r="F925" s="276"/>
      <c r="G925" s="276"/>
      <c r="H925" s="276"/>
      <c r="I925" s="276"/>
      <c r="J925" s="276"/>
      <c r="K925" s="276"/>
      <c r="L925" s="276"/>
      <c r="M925" s="276"/>
      <c r="N925" s="276"/>
      <c r="O925" s="276"/>
      <c r="P925" s="276"/>
      <c r="Q925" s="276"/>
      <c r="R925" s="276"/>
      <c r="S925" s="276"/>
      <c r="T925" s="276"/>
      <c r="U925" s="276"/>
      <c r="V925" s="276"/>
      <c r="W925" s="276"/>
      <c r="X925" s="276"/>
      <c r="Y925" s="276"/>
      <c r="Z925" s="276"/>
    </row>
    <row r="926" spans="1:26" ht="12.75" customHeight="1">
      <c r="A926" s="276"/>
      <c r="B926" s="276"/>
      <c r="C926" s="276"/>
      <c r="D926" s="276"/>
      <c r="E926" s="276"/>
      <c r="F926" s="276"/>
      <c r="G926" s="276"/>
      <c r="H926" s="276"/>
      <c r="I926" s="276"/>
      <c r="J926" s="276"/>
      <c r="K926" s="276"/>
      <c r="L926" s="276"/>
      <c r="M926" s="276"/>
      <c r="N926" s="276"/>
      <c r="O926" s="276"/>
      <c r="P926" s="276"/>
      <c r="Q926" s="276"/>
      <c r="R926" s="276"/>
      <c r="S926" s="276"/>
      <c r="T926" s="276"/>
      <c r="U926" s="276"/>
      <c r="V926" s="276"/>
      <c r="W926" s="276"/>
      <c r="X926" s="276"/>
      <c r="Y926" s="276"/>
      <c r="Z926" s="276"/>
    </row>
    <row r="927" spans="1:26" ht="12.75" customHeight="1">
      <c r="A927" s="276"/>
      <c r="B927" s="276"/>
      <c r="C927" s="276"/>
      <c r="D927" s="276"/>
      <c r="E927" s="276"/>
      <c r="F927" s="276"/>
      <c r="G927" s="276"/>
      <c r="H927" s="276"/>
      <c r="I927" s="276"/>
      <c r="J927" s="276"/>
      <c r="K927" s="276"/>
      <c r="L927" s="276"/>
      <c r="M927" s="276"/>
      <c r="N927" s="276"/>
      <c r="O927" s="276"/>
      <c r="P927" s="276"/>
      <c r="Q927" s="276"/>
      <c r="R927" s="276"/>
      <c r="S927" s="276"/>
      <c r="T927" s="276"/>
      <c r="U927" s="276"/>
      <c r="V927" s="276"/>
      <c r="W927" s="276"/>
      <c r="X927" s="276"/>
      <c r="Y927" s="276"/>
      <c r="Z927" s="276"/>
    </row>
    <row r="928" spans="1:26" ht="12.75" customHeight="1">
      <c r="A928" s="276"/>
      <c r="B928" s="276"/>
      <c r="C928" s="276"/>
      <c r="D928" s="276"/>
      <c r="E928" s="276"/>
      <c r="F928" s="276"/>
      <c r="G928" s="276"/>
      <c r="H928" s="276"/>
      <c r="I928" s="276"/>
      <c r="J928" s="276"/>
      <c r="K928" s="276"/>
      <c r="L928" s="276"/>
      <c r="M928" s="276"/>
      <c r="N928" s="276"/>
      <c r="O928" s="276"/>
      <c r="P928" s="276"/>
      <c r="Q928" s="276"/>
      <c r="R928" s="276"/>
      <c r="S928" s="276"/>
      <c r="T928" s="276"/>
      <c r="U928" s="276"/>
      <c r="V928" s="276"/>
      <c r="W928" s="276"/>
      <c r="X928" s="276"/>
      <c r="Y928" s="276"/>
      <c r="Z928" s="276"/>
    </row>
    <row r="929" spans="1:26" ht="12.75" customHeight="1">
      <c r="A929" s="276"/>
      <c r="B929" s="276"/>
      <c r="C929" s="276"/>
      <c r="D929" s="276"/>
      <c r="E929" s="276"/>
      <c r="F929" s="276"/>
      <c r="G929" s="276"/>
      <c r="H929" s="276"/>
      <c r="I929" s="276"/>
      <c r="J929" s="276"/>
      <c r="K929" s="276"/>
      <c r="L929" s="276"/>
      <c r="M929" s="276"/>
      <c r="N929" s="276"/>
      <c r="O929" s="276"/>
      <c r="P929" s="276"/>
      <c r="Q929" s="276"/>
      <c r="R929" s="276"/>
      <c r="S929" s="276"/>
      <c r="T929" s="276"/>
      <c r="U929" s="276"/>
      <c r="V929" s="276"/>
      <c r="W929" s="276"/>
      <c r="X929" s="276"/>
      <c r="Y929" s="276"/>
      <c r="Z929" s="276"/>
    </row>
    <row r="930" spans="1:26" ht="12.75" customHeight="1">
      <c r="A930" s="276"/>
      <c r="B930" s="276"/>
      <c r="C930" s="276"/>
      <c r="D930" s="276"/>
      <c r="E930" s="276"/>
      <c r="F930" s="276"/>
      <c r="G930" s="276"/>
      <c r="H930" s="276"/>
      <c r="I930" s="276"/>
      <c r="J930" s="276"/>
      <c r="K930" s="276"/>
      <c r="L930" s="276"/>
      <c r="M930" s="276"/>
      <c r="N930" s="276"/>
      <c r="O930" s="276"/>
      <c r="P930" s="276"/>
      <c r="Q930" s="276"/>
      <c r="R930" s="276"/>
      <c r="S930" s="276"/>
      <c r="T930" s="276"/>
      <c r="U930" s="276"/>
      <c r="V930" s="276"/>
      <c r="W930" s="276"/>
      <c r="X930" s="276"/>
      <c r="Y930" s="276"/>
      <c r="Z930" s="276"/>
    </row>
    <row r="931" spans="1:26" ht="12.75" customHeight="1">
      <c r="A931" s="276"/>
      <c r="B931" s="276"/>
      <c r="C931" s="276"/>
      <c r="D931" s="276"/>
      <c r="E931" s="276"/>
      <c r="F931" s="276"/>
      <c r="G931" s="276"/>
      <c r="H931" s="276"/>
      <c r="I931" s="276"/>
      <c r="J931" s="276"/>
      <c r="K931" s="276"/>
      <c r="L931" s="276"/>
      <c r="M931" s="276"/>
      <c r="N931" s="276"/>
      <c r="O931" s="276"/>
      <c r="P931" s="276"/>
      <c r="Q931" s="276"/>
      <c r="R931" s="276"/>
      <c r="S931" s="276"/>
      <c r="T931" s="276"/>
      <c r="U931" s="276"/>
      <c r="V931" s="276"/>
      <c r="W931" s="276"/>
      <c r="X931" s="276"/>
      <c r="Y931" s="276"/>
      <c r="Z931" s="276"/>
    </row>
    <row r="932" spans="1:26" ht="12.75" customHeight="1">
      <c r="A932" s="276"/>
      <c r="B932" s="276"/>
      <c r="C932" s="276"/>
      <c r="D932" s="276"/>
      <c r="E932" s="276"/>
      <c r="F932" s="276"/>
      <c r="G932" s="276"/>
      <c r="H932" s="276"/>
      <c r="I932" s="276"/>
      <c r="J932" s="276"/>
      <c r="K932" s="276"/>
      <c r="L932" s="276"/>
      <c r="M932" s="276"/>
      <c r="N932" s="276"/>
      <c r="O932" s="276"/>
      <c r="P932" s="276"/>
      <c r="Q932" s="276"/>
      <c r="R932" s="276"/>
      <c r="S932" s="276"/>
      <c r="T932" s="276"/>
      <c r="U932" s="276"/>
      <c r="V932" s="276"/>
      <c r="W932" s="276"/>
      <c r="X932" s="276"/>
      <c r="Y932" s="276"/>
      <c r="Z932" s="276"/>
    </row>
    <row r="933" spans="1:26" ht="12.75" customHeight="1">
      <c r="A933" s="276"/>
      <c r="B933" s="276"/>
      <c r="C933" s="276"/>
      <c r="D933" s="276"/>
      <c r="E933" s="276"/>
      <c r="F933" s="276"/>
      <c r="G933" s="276"/>
      <c r="H933" s="276"/>
      <c r="I933" s="276"/>
      <c r="J933" s="276"/>
      <c r="K933" s="276"/>
      <c r="L933" s="276"/>
      <c r="M933" s="276"/>
      <c r="N933" s="276"/>
      <c r="O933" s="276"/>
      <c r="P933" s="276"/>
      <c r="Q933" s="276"/>
      <c r="R933" s="276"/>
      <c r="S933" s="276"/>
      <c r="T933" s="276"/>
      <c r="U933" s="276"/>
      <c r="V933" s="276"/>
      <c r="W933" s="276"/>
      <c r="X933" s="276"/>
      <c r="Y933" s="276"/>
      <c r="Z933" s="276"/>
    </row>
    <row r="934" spans="1:26" ht="12.75" customHeight="1">
      <c r="A934" s="276"/>
      <c r="B934" s="276"/>
      <c r="C934" s="276"/>
      <c r="D934" s="276"/>
      <c r="E934" s="276"/>
      <c r="F934" s="276"/>
      <c r="G934" s="276"/>
      <c r="H934" s="276"/>
      <c r="I934" s="276"/>
      <c r="J934" s="276"/>
      <c r="K934" s="276"/>
      <c r="L934" s="276"/>
      <c r="M934" s="276"/>
      <c r="N934" s="276"/>
      <c r="O934" s="276"/>
      <c r="P934" s="276"/>
      <c r="Q934" s="276"/>
      <c r="R934" s="276"/>
      <c r="S934" s="276"/>
      <c r="T934" s="276"/>
      <c r="U934" s="276"/>
      <c r="V934" s="276"/>
      <c r="W934" s="276"/>
      <c r="X934" s="276"/>
      <c r="Y934" s="276"/>
      <c r="Z934" s="276"/>
    </row>
    <row r="935" spans="1:26" ht="12.75" customHeight="1">
      <c r="A935" s="276"/>
      <c r="B935" s="276"/>
      <c r="C935" s="276"/>
      <c r="D935" s="276"/>
      <c r="E935" s="276"/>
      <c r="F935" s="276"/>
      <c r="G935" s="276"/>
      <c r="H935" s="276"/>
      <c r="I935" s="276"/>
      <c r="J935" s="276"/>
      <c r="K935" s="276"/>
      <c r="L935" s="276"/>
      <c r="M935" s="276"/>
      <c r="N935" s="276"/>
      <c r="O935" s="276"/>
      <c r="P935" s="276"/>
      <c r="Q935" s="276"/>
      <c r="R935" s="276"/>
      <c r="S935" s="276"/>
      <c r="T935" s="276"/>
      <c r="U935" s="276"/>
      <c r="V935" s="276"/>
      <c r="W935" s="276"/>
      <c r="X935" s="276"/>
      <c r="Y935" s="276"/>
      <c r="Z935" s="276"/>
    </row>
    <row r="936" spans="1:26" ht="12.75" customHeight="1">
      <c r="A936" s="276"/>
      <c r="B936" s="276"/>
      <c r="C936" s="276"/>
      <c r="D936" s="276"/>
      <c r="E936" s="276"/>
      <c r="F936" s="276"/>
      <c r="G936" s="276"/>
      <c r="H936" s="276"/>
      <c r="I936" s="276"/>
      <c r="J936" s="276"/>
      <c r="K936" s="276"/>
      <c r="L936" s="276"/>
      <c r="M936" s="276"/>
      <c r="N936" s="276"/>
      <c r="O936" s="276"/>
      <c r="P936" s="276"/>
      <c r="Q936" s="276"/>
      <c r="R936" s="276"/>
      <c r="S936" s="276"/>
      <c r="T936" s="276"/>
      <c r="U936" s="276"/>
      <c r="V936" s="276"/>
      <c r="W936" s="276"/>
      <c r="X936" s="276"/>
      <c r="Y936" s="276"/>
      <c r="Z936" s="276"/>
    </row>
    <row r="937" spans="1:26" ht="12.75" customHeight="1">
      <c r="A937" s="276"/>
      <c r="B937" s="276"/>
      <c r="C937" s="276"/>
      <c r="D937" s="276"/>
      <c r="E937" s="276"/>
      <c r="F937" s="276"/>
      <c r="G937" s="276"/>
      <c r="H937" s="276"/>
      <c r="I937" s="276"/>
      <c r="J937" s="276"/>
      <c r="K937" s="276"/>
      <c r="L937" s="276"/>
      <c r="M937" s="276"/>
      <c r="N937" s="276"/>
      <c r="O937" s="276"/>
      <c r="P937" s="276"/>
      <c r="Q937" s="276"/>
      <c r="R937" s="276"/>
      <c r="S937" s="276"/>
      <c r="T937" s="276"/>
      <c r="U937" s="276"/>
      <c r="V937" s="276"/>
      <c r="W937" s="276"/>
      <c r="X937" s="276"/>
      <c r="Y937" s="276"/>
      <c r="Z937" s="276"/>
    </row>
    <row r="938" spans="1:26" ht="12.75" customHeight="1">
      <c r="A938" s="276"/>
      <c r="B938" s="276"/>
      <c r="C938" s="276"/>
      <c r="D938" s="276"/>
      <c r="E938" s="276"/>
      <c r="F938" s="276"/>
      <c r="G938" s="276"/>
      <c r="H938" s="276"/>
      <c r="I938" s="276"/>
      <c r="J938" s="276"/>
      <c r="K938" s="276"/>
      <c r="L938" s="276"/>
      <c r="M938" s="276"/>
      <c r="N938" s="276"/>
      <c r="O938" s="276"/>
      <c r="P938" s="276"/>
      <c r="Q938" s="276"/>
      <c r="R938" s="276"/>
      <c r="S938" s="276"/>
      <c r="T938" s="276"/>
      <c r="U938" s="276"/>
      <c r="V938" s="276"/>
      <c r="W938" s="276"/>
      <c r="X938" s="276"/>
      <c r="Y938" s="276"/>
      <c r="Z938" s="276"/>
    </row>
    <row r="939" spans="1:26" ht="12.75" customHeight="1">
      <c r="A939" s="276"/>
      <c r="B939" s="276"/>
      <c r="C939" s="276"/>
      <c r="D939" s="276"/>
      <c r="E939" s="276"/>
      <c r="F939" s="276"/>
      <c r="G939" s="276"/>
      <c r="H939" s="276"/>
      <c r="I939" s="276"/>
      <c r="J939" s="276"/>
      <c r="K939" s="276"/>
      <c r="L939" s="276"/>
      <c r="M939" s="276"/>
      <c r="N939" s="276"/>
      <c r="O939" s="276"/>
      <c r="P939" s="276"/>
      <c r="Q939" s="276"/>
      <c r="R939" s="276"/>
      <c r="S939" s="276"/>
      <c r="T939" s="276"/>
      <c r="U939" s="276"/>
      <c r="V939" s="276"/>
      <c r="W939" s="276"/>
      <c r="X939" s="276"/>
      <c r="Y939" s="276"/>
      <c r="Z939" s="276"/>
    </row>
    <row r="940" spans="1:26" ht="12.75" customHeight="1">
      <c r="A940" s="276"/>
      <c r="B940" s="276"/>
      <c r="C940" s="276"/>
      <c r="D940" s="276"/>
      <c r="E940" s="276"/>
      <c r="F940" s="276"/>
      <c r="G940" s="276"/>
      <c r="H940" s="276"/>
      <c r="I940" s="276"/>
      <c r="J940" s="276"/>
      <c r="K940" s="276"/>
      <c r="L940" s="276"/>
      <c r="M940" s="276"/>
      <c r="N940" s="276"/>
      <c r="O940" s="276"/>
      <c r="P940" s="276"/>
      <c r="Q940" s="276"/>
      <c r="R940" s="276"/>
      <c r="S940" s="276"/>
      <c r="T940" s="276"/>
      <c r="U940" s="276"/>
      <c r="V940" s="276"/>
      <c r="W940" s="276"/>
      <c r="X940" s="276"/>
      <c r="Y940" s="276"/>
      <c r="Z940" s="276"/>
    </row>
    <row r="941" spans="1:26" ht="12.75" customHeight="1">
      <c r="A941" s="276"/>
      <c r="B941" s="276"/>
      <c r="C941" s="276"/>
      <c r="D941" s="276"/>
      <c r="E941" s="276"/>
      <c r="F941" s="276"/>
      <c r="G941" s="276"/>
      <c r="H941" s="276"/>
      <c r="I941" s="276"/>
      <c r="J941" s="276"/>
      <c r="K941" s="276"/>
      <c r="L941" s="276"/>
      <c r="M941" s="276"/>
      <c r="N941" s="276"/>
      <c r="O941" s="276"/>
      <c r="P941" s="276"/>
      <c r="Q941" s="276"/>
      <c r="R941" s="276"/>
      <c r="S941" s="276"/>
      <c r="T941" s="276"/>
      <c r="U941" s="276"/>
      <c r="V941" s="276"/>
      <c r="W941" s="276"/>
      <c r="X941" s="276"/>
      <c r="Y941" s="276"/>
      <c r="Z941" s="276"/>
    </row>
    <row r="942" spans="1:26" ht="12.75" customHeight="1">
      <c r="A942" s="276"/>
      <c r="B942" s="276"/>
      <c r="C942" s="276"/>
      <c r="D942" s="276"/>
      <c r="E942" s="276"/>
      <c r="F942" s="276"/>
      <c r="G942" s="276"/>
      <c r="H942" s="276"/>
      <c r="I942" s="276"/>
      <c r="J942" s="276"/>
      <c r="K942" s="276"/>
      <c r="L942" s="276"/>
      <c r="M942" s="276"/>
      <c r="N942" s="276"/>
      <c r="O942" s="276"/>
      <c r="P942" s="276"/>
      <c r="Q942" s="276"/>
      <c r="R942" s="276"/>
      <c r="S942" s="276"/>
      <c r="T942" s="276"/>
      <c r="U942" s="276"/>
      <c r="V942" s="276"/>
      <c r="W942" s="276"/>
      <c r="X942" s="276"/>
      <c r="Y942" s="276"/>
      <c r="Z942" s="276"/>
    </row>
    <row r="943" spans="1:26" ht="12.75" customHeight="1">
      <c r="A943" s="276"/>
      <c r="B943" s="276"/>
      <c r="C943" s="276"/>
      <c r="D943" s="276"/>
      <c r="E943" s="276"/>
      <c r="F943" s="276"/>
      <c r="G943" s="276"/>
      <c r="H943" s="276"/>
      <c r="I943" s="276"/>
      <c r="J943" s="276"/>
      <c r="K943" s="276"/>
      <c r="L943" s="276"/>
      <c r="M943" s="276"/>
      <c r="N943" s="276"/>
      <c r="O943" s="276"/>
      <c r="P943" s="276"/>
      <c r="Q943" s="276"/>
      <c r="R943" s="276"/>
      <c r="S943" s="276"/>
      <c r="T943" s="276"/>
      <c r="U943" s="276"/>
      <c r="V943" s="276"/>
      <c r="W943" s="276"/>
      <c r="X943" s="276"/>
      <c r="Y943" s="276"/>
      <c r="Z943" s="276"/>
    </row>
    <row r="944" spans="1:26" ht="12.75" customHeight="1">
      <c r="A944" s="276"/>
      <c r="B944" s="276"/>
      <c r="C944" s="276"/>
      <c r="D944" s="276"/>
      <c r="E944" s="276"/>
      <c r="F944" s="276"/>
      <c r="G944" s="276"/>
      <c r="H944" s="276"/>
      <c r="I944" s="276"/>
      <c r="J944" s="276"/>
      <c r="K944" s="276"/>
      <c r="L944" s="276"/>
      <c r="M944" s="276"/>
      <c r="N944" s="276"/>
      <c r="O944" s="276"/>
      <c r="P944" s="276"/>
      <c r="Q944" s="276"/>
      <c r="R944" s="276"/>
      <c r="S944" s="276"/>
      <c r="T944" s="276"/>
      <c r="U944" s="276"/>
      <c r="V944" s="276"/>
      <c r="W944" s="276"/>
      <c r="X944" s="276"/>
      <c r="Y944" s="276"/>
      <c r="Z944" s="276"/>
    </row>
    <row r="945" spans="1:26" ht="12.75" customHeight="1">
      <c r="A945" s="276"/>
      <c r="B945" s="276"/>
      <c r="C945" s="276"/>
      <c r="D945" s="276"/>
      <c r="E945" s="276"/>
      <c r="F945" s="276"/>
      <c r="G945" s="276"/>
      <c r="H945" s="276"/>
      <c r="I945" s="276"/>
      <c r="J945" s="276"/>
      <c r="K945" s="276"/>
      <c r="L945" s="276"/>
      <c r="M945" s="276"/>
      <c r="N945" s="276"/>
      <c r="O945" s="276"/>
      <c r="P945" s="276"/>
      <c r="Q945" s="276"/>
      <c r="R945" s="276"/>
      <c r="S945" s="276"/>
      <c r="T945" s="276"/>
      <c r="U945" s="276"/>
      <c r="V945" s="276"/>
      <c r="W945" s="276"/>
      <c r="X945" s="276"/>
      <c r="Y945" s="276"/>
      <c r="Z945" s="276"/>
    </row>
    <row r="946" spans="1:26" ht="12.75" customHeight="1">
      <c r="A946" s="276"/>
      <c r="B946" s="276"/>
      <c r="C946" s="276"/>
      <c r="D946" s="276"/>
      <c r="E946" s="276"/>
      <c r="F946" s="276"/>
      <c r="G946" s="276"/>
      <c r="H946" s="276"/>
      <c r="I946" s="276"/>
      <c r="J946" s="276"/>
      <c r="K946" s="276"/>
      <c r="L946" s="276"/>
      <c r="M946" s="276"/>
      <c r="N946" s="276"/>
      <c r="O946" s="276"/>
      <c r="P946" s="276"/>
      <c r="Q946" s="276"/>
      <c r="R946" s="276"/>
      <c r="S946" s="276"/>
      <c r="T946" s="276"/>
      <c r="U946" s="276"/>
      <c r="V946" s="276"/>
      <c r="W946" s="276"/>
      <c r="X946" s="276"/>
      <c r="Y946" s="276"/>
      <c r="Z946" s="276"/>
    </row>
    <row r="947" spans="1:26" ht="12.75" customHeight="1">
      <c r="A947" s="276"/>
      <c r="B947" s="276"/>
      <c r="C947" s="276"/>
      <c r="D947" s="276"/>
      <c r="E947" s="276"/>
      <c r="F947" s="276"/>
      <c r="G947" s="276"/>
      <c r="H947" s="276"/>
      <c r="I947" s="276"/>
      <c r="J947" s="276"/>
      <c r="K947" s="276"/>
      <c r="L947" s="276"/>
      <c r="M947" s="276"/>
      <c r="N947" s="276"/>
      <c r="O947" s="276"/>
      <c r="P947" s="276"/>
      <c r="Q947" s="276"/>
      <c r="R947" s="276"/>
      <c r="S947" s="276"/>
      <c r="T947" s="276"/>
      <c r="U947" s="276"/>
      <c r="V947" s="276"/>
      <c r="W947" s="276"/>
      <c r="X947" s="276"/>
      <c r="Y947" s="276"/>
      <c r="Z947" s="276"/>
    </row>
    <row r="948" spans="1:26" ht="12.75" customHeight="1">
      <c r="A948" s="276"/>
      <c r="B948" s="276"/>
      <c r="C948" s="276"/>
      <c r="D948" s="276"/>
      <c r="E948" s="276"/>
      <c r="F948" s="276"/>
      <c r="G948" s="276"/>
      <c r="H948" s="276"/>
      <c r="I948" s="276"/>
      <c r="J948" s="276"/>
      <c r="K948" s="276"/>
      <c r="L948" s="276"/>
      <c r="M948" s="276"/>
      <c r="N948" s="276"/>
      <c r="O948" s="276"/>
      <c r="P948" s="276"/>
      <c r="Q948" s="276"/>
      <c r="R948" s="276"/>
      <c r="S948" s="276"/>
      <c r="T948" s="276"/>
      <c r="U948" s="276"/>
      <c r="V948" s="276"/>
      <c r="W948" s="276"/>
      <c r="X948" s="276"/>
      <c r="Y948" s="276"/>
      <c r="Z948" s="276"/>
    </row>
    <row r="949" spans="1:26" ht="12.75" customHeight="1">
      <c r="A949" s="276"/>
      <c r="B949" s="276"/>
      <c r="C949" s="276"/>
      <c r="D949" s="276"/>
      <c r="E949" s="276"/>
      <c r="F949" s="276"/>
      <c r="G949" s="276"/>
      <c r="H949" s="276"/>
      <c r="I949" s="276"/>
      <c r="J949" s="276"/>
      <c r="K949" s="276"/>
      <c r="L949" s="276"/>
      <c r="M949" s="276"/>
      <c r="N949" s="276"/>
      <c r="O949" s="276"/>
      <c r="P949" s="276"/>
      <c r="Q949" s="276"/>
      <c r="R949" s="276"/>
      <c r="S949" s="276"/>
      <c r="T949" s="276"/>
      <c r="U949" s="276"/>
      <c r="V949" s="276"/>
      <c r="W949" s="276"/>
      <c r="X949" s="276"/>
      <c r="Y949" s="276"/>
      <c r="Z949" s="276"/>
    </row>
    <row r="950" spans="1:26" ht="12.75" customHeight="1">
      <c r="A950" s="276"/>
      <c r="B950" s="276"/>
      <c r="C950" s="276"/>
      <c r="D950" s="276"/>
      <c r="E950" s="276"/>
      <c r="F950" s="276"/>
      <c r="G950" s="276"/>
      <c r="H950" s="276"/>
      <c r="I950" s="276"/>
      <c r="J950" s="276"/>
      <c r="K950" s="276"/>
      <c r="L950" s="276"/>
      <c r="M950" s="276"/>
      <c r="N950" s="276"/>
      <c r="O950" s="276"/>
      <c r="P950" s="276"/>
      <c r="Q950" s="276"/>
      <c r="R950" s="276"/>
      <c r="S950" s="276"/>
      <c r="T950" s="276"/>
      <c r="U950" s="276"/>
      <c r="V950" s="276"/>
      <c r="W950" s="276"/>
      <c r="X950" s="276"/>
      <c r="Y950" s="276"/>
      <c r="Z950" s="276"/>
    </row>
    <row r="951" spans="1:26" ht="12.75" customHeight="1">
      <c r="A951" s="276"/>
      <c r="B951" s="276"/>
      <c r="C951" s="276"/>
      <c r="D951" s="276"/>
      <c r="E951" s="276"/>
      <c r="F951" s="276"/>
      <c r="G951" s="276"/>
      <c r="H951" s="276"/>
      <c r="I951" s="276"/>
      <c r="J951" s="276"/>
      <c r="K951" s="276"/>
      <c r="L951" s="276"/>
      <c r="M951" s="276"/>
      <c r="N951" s="276"/>
      <c r="O951" s="276"/>
      <c r="P951" s="276"/>
      <c r="Q951" s="276"/>
      <c r="R951" s="276"/>
      <c r="S951" s="276"/>
      <c r="T951" s="276"/>
      <c r="U951" s="276"/>
      <c r="V951" s="276"/>
      <c r="W951" s="276"/>
      <c r="X951" s="276"/>
      <c r="Y951" s="276"/>
      <c r="Z951" s="276"/>
    </row>
    <row r="952" spans="1:26" ht="12.75" customHeight="1">
      <c r="A952" s="276"/>
      <c r="B952" s="276"/>
      <c r="C952" s="276"/>
      <c r="D952" s="276"/>
      <c r="E952" s="276"/>
      <c r="F952" s="276"/>
      <c r="G952" s="276"/>
      <c r="H952" s="276"/>
      <c r="I952" s="276"/>
      <c r="J952" s="276"/>
      <c r="K952" s="276"/>
      <c r="L952" s="276"/>
      <c r="M952" s="276"/>
      <c r="N952" s="276"/>
      <c r="O952" s="276"/>
      <c r="P952" s="276"/>
      <c r="Q952" s="276"/>
      <c r="R952" s="276"/>
      <c r="S952" s="276"/>
      <c r="T952" s="276"/>
      <c r="U952" s="276"/>
      <c r="V952" s="276"/>
      <c r="W952" s="276"/>
      <c r="X952" s="276"/>
      <c r="Y952" s="276"/>
      <c r="Z952" s="276"/>
    </row>
    <row r="953" spans="1:26" ht="12.75" customHeight="1">
      <c r="A953" s="276"/>
      <c r="B953" s="276"/>
      <c r="C953" s="276"/>
      <c r="D953" s="276"/>
      <c r="E953" s="276"/>
      <c r="F953" s="276"/>
      <c r="G953" s="276"/>
      <c r="H953" s="276"/>
      <c r="I953" s="276"/>
      <c r="J953" s="276"/>
      <c r="K953" s="276"/>
      <c r="L953" s="276"/>
      <c r="M953" s="276"/>
      <c r="N953" s="276"/>
      <c r="O953" s="276"/>
      <c r="P953" s="276"/>
      <c r="Q953" s="276"/>
      <c r="R953" s="276"/>
      <c r="S953" s="276"/>
      <c r="T953" s="276"/>
      <c r="U953" s="276"/>
      <c r="V953" s="276"/>
      <c r="W953" s="276"/>
      <c r="X953" s="276"/>
      <c r="Y953" s="276"/>
      <c r="Z953" s="276"/>
    </row>
    <row r="954" spans="1:26" ht="12.75" customHeight="1">
      <c r="A954" s="276"/>
      <c r="B954" s="276"/>
      <c r="C954" s="276"/>
      <c r="D954" s="276"/>
      <c r="E954" s="276"/>
      <c r="F954" s="276"/>
      <c r="G954" s="276"/>
      <c r="H954" s="276"/>
      <c r="I954" s="276"/>
      <c r="J954" s="276"/>
      <c r="K954" s="276"/>
      <c r="L954" s="276"/>
      <c r="M954" s="276"/>
      <c r="N954" s="276"/>
      <c r="O954" s="276"/>
      <c r="P954" s="276"/>
      <c r="Q954" s="276"/>
      <c r="R954" s="276"/>
      <c r="S954" s="276"/>
      <c r="T954" s="276"/>
      <c r="U954" s="276"/>
      <c r="V954" s="276"/>
      <c r="W954" s="276"/>
      <c r="X954" s="276"/>
      <c r="Y954" s="276"/>
      <c r="Z954" s="276"/>
    </row>
    <row r="955" spans="1:26" ht="12.75" customHeight="1">
      <c r="A955" s="276"/>
      <c r="B955" s="276"/>
      <c r="C955" s="276"/>
      <c r="D955" s="276"/>
      <c r="E955" s="276"/>
      <c r="F955" s="276"/>
      <c r="G955" s="276"/>
      <c r="H955" s="276"/>
      <c r="I955" s="276"/>
      <c r="J955" s="276"/>
      <c r="K955" s="276"/>
      <c r="L955" s="276"/>
      <c r="M955" s="276"/>
      <c r="N955" s="276"/>
      <c r="O955" s="276"/>
      <c r="P955" s="276"/>
      <c r="Q955" s="276"/>
      <c r="R955" s="276"/>
      <c r="S955" s="276"/>
      <c r="T955" s="276"/>
      <c r="U955" s="276"/>
      <c r="V955" s="276"/>
      <c r="W955" s="276"/>
      <c r="X955" s="276"/>
      <c r="Y955" s="276"/>
      <c r="Z955" s="276"/>
    </row>
    <row r="956" spans="1:26" ht="12.75" customHeight="1">
      <c r="A956" s="276"/>
      <c r="B956" s="276"/>
      <c r="C956" s="276"/>
      <c r="D956" s="276"/>
      <c r="E956" s="276"/>
      <c r="F956" s="276"/>
      <c r="G956" s="276"/>
      <c r="H956" s="276"/>
      <c r="I956" s="276"/>
      <c r="J956" s="276"/>
      <c r="K956" s="276"/>
      <c r="L956" s="276"/>
      <c r="M956" s="276"/>
      <c r="N956" s="276"/>
      <c r="O956" s="276"/>
      <c r="P956" s="276"/>
      <c r="Q956" s="276"/>
      <c r="R956" s="276"/>
      <c r="S956" s="276"/>
      <c r="T956" s="276"/>
      <c r="U956" s="276"/>
      <c r="V956" s="276"/>
      <c r="W956" s="276"/>
      <c r="X956" s="276"/>
      <c r="Y956" s="276"/>
      <c r="Z956" s="276"/>
    </row>
    <row r="957" spans="1:26" ht="12.75" customHeight="1">
      <c r="A957" s="276"/>
      <c r="B957" s="276"/>
      <c r="C957" s="276"/>
      <c r="D957" s="276"/>
      <c r="E957" s="276"/>
      <c r="F957" s="276"/>
      <c r="G957" s="276"/>
      <c r="H957" s="276"/>
      <c r="I957" s="276"/>
      <c r="J957" s="276"/>
      <c r="K957" s="276"/>
      <c r="L957" s="276"/>
      <c r="M957" s="276"/>
      <c r="N957" s="276"/>
      <c r="O957" s="276"/>
      <c r="P957" s="276"/>
      <c r="Q957" s="276"/>
      <c r="R957" s="276"/>
      <c r="S957" s="276"/>
      <c r="T957" s="276"/>
      <c r="U957" s="276"/>
      <c r="V957" s="276"/>
      <c r="W957" s="276"/>
      <c r="X957" s="276"/>
      <c r="Y957" s="276"/>
      <c r="Z957" s="276"/>
    </row>
    <row r="958" spans="1:26" ht="12.75" customHeight="1">
      <c r="A958" s="276"/>
      <c r="B958" s="276"/>
      <c r="C958" s="276"/>
      <c r="D958" s="276"/>
      <c r="E958" s="276"/>
      <c r="F958" s="276"/>
      <c r="G958" s="276"/>
      <c r="H958" s="276"/>
      <c r="I958" s="276"/>
      <c r="J958" s="276"/>
      <c r="K958" s="276"/>
      <c r="L958" s="276"/>
      <c r="M958" s="276"/>
      <c r="N958" s="276"/>
      <c r="O958" s="276"/>
      <c r="P958" s="276"/>
      <c r="Q958" s="276"/>
      <c r="R958" s="276"/>
      <c r="S958" s="276"/>
      <c r="T958" s="276"/>
      <c r="U958" s="276"/>
      <c r="V958" s="276"/>
      <c r="W958" s="276"/>
      <c r="X958" s="276"/>
      <c r="Y958" s="276"/>
      <c r="Z958" s="276"/>
    </row>
    <row r="959" spans="1:26" ht="12.75" customHeight="1">
      <c r="A959" s="276"/>
      <c r="B959" s="276"/>
      <c r="C959" s="276"/>
      <c r="D959" s="276"/>
      <c r="E959" s="276"/>
      <c r="F959" s="276"/>
      <c r="G959" s="276"/>
      <c r="H959" s="276"/>
      <c r="I959" s="276"/>
      <c r="J959" s="276"/>
      <c r="K959" s="276"/>
      <c r="L959" s="276"/>
      <c r="M959" s="276"/>
      <c r="N959" s="276"/>
      <c r="O959" s="276"/>
      <c r="P959" s="276"/>
      <c r="Q959" s="276"/>
      <c r="R959" s="276"/>
      <c r="S959" s="276"/>
      <c r="T959" s="276"/>
      <c r="U959" s="276"/>
      <c r="V959" s="276"/>
      <c r="W959" s="276"/>
      <c r="X959" s="276"/>
      <c r="Y959" s="276"/>
      <c r="Z959" s="276"/>
    </row>
    <row r="960" spans="1:26" ht="12.75" customHeight="1">
      <c r="A960" s="276"/>
      <c r="B960" s="276"/>
      <c r="C960" s="276"/>
      <c r="D960" s="276"/>
      <c r="E960" s="276"/>
      <c r="F960" s="276"/>
      <c r="G960" s="276"/>
      <c r="H960" s="276"/>
      <c r="I960" s="276"/>
      <c r="J960" s="276"/>
      <c r="K960" s="276"/>
      <c r="L960" s="276"/>
      <c r="M960" s="276"/>
      <c r="N960" s="276"/>
      <c r="O960" s="276"/>
      <c r="P960" s="276"/>
      <c r="Q960" s="276"/>
      <c r="R960" s="276"/>
      <c r="S960" s="276"/>
      <c r="T960" s="276"/>
      <c r="U960" s="276"/>
      <c r="V960" s="276"/>
      <c r="W960" s="276"/>
      <c r="X960" s="276"/>
      <c r="Y960" s="276"/>
      <c r="Z960" s="276"/>
    </row>
    <row r="961" spans="1:26" ht="12.75" customHeight="1">
      <c r="A961" s="276"/>
      <c r="B961" s="276"/>
      <c r="C961" s="276"/>
      <c r="D961" s="276"/>
      <c r="E961" s="276"/>
      <c r="F961" s="276"/>
      <c r="G961" s="276"/>
      <c r="H961" s="276"/>
      <c r="I961" s="276"/>
      <c r="J961" s="276"/>
      <c r="K961" s="276"/>
      <c r="L961" s="276"/>
      <c r="M961" s="276"/>
      <c r="N961" s="276"/>
      <c r="O961" s="276"/>
      <c r="P961" s="276"/>
      <c r="Q961" s="276"/>
      <c r="R961" s="276"/>
      <c r="S961" s="276"/>
      <c r="T961" s="276"/>
      <c r="U961" s="276"/>
      <c r="V961" s="276"/>
      <c r="W961" s="276"/>
      <c r="X961" s="276"/>
      <c r="Y961" s="276"/>
      <c r="Z961" s="276"/>
    </row>
    <row r="962" spans="1:26" ht="12.75" customHeight="1">
      <c r="A962" s="276"/>
      <c r="B962" s="276"/>
      <c r="C962" s="276"/>
      <c r="D962" s="276"/>
      <c r="E962" s="276"/>
      <c r="F962" s="276"/>
      <c r="G962" s="276"/>
      <c r="H962" s="276"/>
      <c r="I962" s="276"/>
      <c r="J962" s="276"/>
      <c r="K962" s="276"/>
      <c r="L962" s="276"/>
      <c r="M962" s="276"/>
      <c r="N962" s="276"/>
      <c r="O962" s="276"/>
      <c r="P962" s="276"/>
      <c r="Q962" s="276"/>
      <c r="R962" s="276"/>
      <c r="S962" s="276"/>
      <c r="T962" s="276"/>
      <c r="U962" s="276"/>
      <c r="V962" s="276"/>
      <c r="W962" s="276"/>
      <c r="X962" s="276"/>
      <c r="Y962" s="276"/>
      <c r="Z962" s="276"/>
    </row>
    <row r="963" spans="1:26" ht="12.75" customHeight="1">
      <c r="A963" s="276"/>
      <c r="B963" s="276"/>
      <c r="C963" s="276"/>
      <c r="D963" s="276"/>
      <c r="E963" s="276"/>
      <c r="F963" s="276"/>
      <c r="G963" s="276"/>
      <c r="H963" s="276"/>
      <c r="I963" s="276"/>
      <c r="J963" s="276"/>
      <c r="K963" s="276"/>
      <c r="L963" s="276"/>
      <c r="M963" s="276"/>
      <c r="N963" s="276"/>
      <c r="O963" s="276"/>
      <c r="P963" s="276"/>
      <c r="Q963" s="276"/>
      <c r="R963" s="276"/>
      <c r="S963" s="276"/>
      <c r="T963" s="276"/>
      <c r="U963" s="276"/>
      <c r="V963" s="276"/>
      <c r="W963" s="276"/>
      <c r="X963" s="276"/>
      <c r="Y963" s="276"/>
      <c r="Z963" s="276"/>
    </row>
    <row r="964" spans="1:26" ht="12.75" customHeight="1">
      <c r="A964" s="276"/>
      <c r="B964" s="276"/>
      <c r="C964" s="276"/>
      <c r="D964" s="276"/>
      <c r="E964" s="276"/>
      <c r="F964" s="276"/>
      <c r="G964" s="276"/>
      <c r="H964" s="276"/>
      <c r="I964" s="276"/>
      <c r="J964" s="276"/>
      <c r="K964" s="276"/>
      <c r="L964" s="276"/>
      <c r="M964" s="276"/>
      <c r="N964" s="276"/>
      <c r="O964" s="276"/>
      <c r="P964" s="276"/>
      <c r="Q964" s="276"/>
      <c r="R964" s="276"/>
      <c r="S964" s="276"/>
      <c r="T964" s="276"/>
      <c r="U964" s="276"/>
      <c r="V964" s="276"/>
      <c r="W964" s="276"/>
      <c r="X964" s="276"/>
      <c r="Y964" s="276"/>
      <c r="Z964" s="276"/>
    </row>
    <row r="965" spans="1:26" ht="12.75" customHeight="1">
      <c r="A965" s="276"/>
      <c r="B965" s="276"/>
      <c r="C965" s="276"/>
      <c r="D965" s="276"/>
      <c r="E965" s="276"/>
      <c r="F965" s="276"/>
      <c r="G965" s="276"/>
      <c r="H965" s="276"/>
      <c r="I965" s="276"/>
      <c r="J965" s="276"/>
      <c r="K965" s="276"/>
      <c r="L965" s="276"/>
      <c r="M965" s="276"/>
      <c r="N965" s="276"/>
      <c r="O965" s="276"/>
      <c r="P965" s="276"/>
      <c r="Q965" s="276"/>
      <c r="R965" s="276"/>
      <c r="S965" s="276"/>
      <c r="T965" s="276"/>
      <c r="U965" s="276"/>
      <c r="V965" s="276"/>
      <c r="W965" s="276"/>
      <c r="X965" s="276"/>
      <c r="Y965" s="276"/>
      <c r="Z965" s="276"/>
    </row>
    <row r="966" spans="1:26" ht="12.75" customHeight="1">
      <c r="A966" s="276"/>
      <c r="B966" s="276"/>
      <c r="C966" s="276"/>
      <c r="D966" s="276"/>
      <c r="E966" s="276"/>
      <c r="F966" s="276"/>
      <c r="G966" s="276"/>
      <c r="H966" s="276"/>
      <c r="I966" s="276"/>
      <c r="J966" s="276"/>
      <c r="K966" s="276"/>
      <c r="L966" s="276"/>
      <c r="M966" s="276"/>
      <c r="N966" s="276"/>
      <c r="O966" s="276"/>
      <c r="P966" s="276"/>
      <c r="Q966" s="276"/>
      <c r="R966" s="276"/>
      <c r="S966" s="276"/>
      <c r="T966" s="276"/>
      <c r="U966" s="276"/>
      <c r="V966" s="276"/>
      <c r="W966" s="276"/>
      <c r="X966" s="276"/>
      <c r="Y966" s="276"/>
      <c r="Z966" s="276"/>
    </row>
    <row r="967" spans="1:26" ht="12.75" customHeight="1">
      <c r="A967" s="276"/>
      <c r="B967" s="276"/>
      <c r="C967" s="276"/>
      <c r="D967" s="276"/>
      <c r="E967" s="276"/>
      <c r="F967" s="276"/>
      <c r="G967" s="276"/>
      <c r="H967" s="276"/>
      <c r="I967" s="276"/>
      <c r="J967" s="276"/>
      <c r="K967" s="276"/>
      <c r="L967" s="276"/>
      <c r="M967" s="276"/>
      <c r="N967" s="276"/>
      <c r="O967" s="276"/>
      <c r="P967" s="276"/>
      <c r="Q967" s="276"/>
      <c r="R967" s="276"/>
      <c r="S967" s="276"/>
      <c r="T967" s="276"/>
      <c r="U967" s="276"/>
      <c r="V967" s="276"/>
      <c r="W967" s="276"/>
      <c r="X967" s="276"/>
      <c r="Y967" s="276"/>
      <c r="Z967" s="276"/>
    </row>
    <row r="968" spans="1:26" ht="12.75" customHeight="1">
      <c r="A968" s="276"/>
      <c r="B968" s="276"/>
      <c r="C968" s="276"/>
      <c r="D968" s="276"/>
      <c r="E968" s="276"/>
      <c r="F968" s="276"/>
      <c r="G968" s="276"/>
      <c r="H968" s="276"/>
      <c r="I968" s="276"/>
      <c r="J968" s="276"/>
      <c r="K968" s="276"/>
      <c r="L968" s="276"/>
      <c r="M968" s="276"/>
      <c r="N968" s="276"/>
      <c r="O968" s="276"/>
      <c r="P968" s="276"/>
      <c r="Q968" s="276"/>
      <c r="R968" s="276"/>
      <c r="S968" s="276"/>
      <c r="T968" s="276"/>
      <c r="U968" s="276"/>
      <c r="V968" s="276"/>
      <c r="W968" s="276"/>
      <c r="X968" s="276"/>
      <c r="Y968" s="276"/>
      <c r="Z968" s="276"/>
    </row>
    <row r="969" spans="1:26" ht="12.75" customHeight="1">
      <c r="A969" s="276"/>
      <c r="B969" s="276"/>
      <c r="C969" s="276"/>
      <c r="D969" s="276"/>
      <c r="E969" s="276"/>
      <c r="F969" s="276"/>
      <c r="G969" s="276"/>
      <c r="H969" s="276"/>
      <c r="I969" s="276"/>
      <c r="J969" s="276"/>
      <c r="K969" s="276"/>
      <c r="L969" s="276"/>
      <c r="M969" s="276"/>
      <c r="N969" s="276"/>
      <c r="O969" s="276"/>
      <c r="P969" s="276"/>
      <c r="Q969" s="276"/>
      <c r="R969" s="276"/>
      <c r="S969" s="276"/>
      <c r="T969" s="276"/>
      <c r="U969" s="276"/>
      <c r="V969" s="276"/>
      <c r="W969" s="276"/>
      <c r="X969" s="276"/>
      <c r="Y969" s="276"/>
      <c r="Z969" s="276"/>
    </row>
    <row r="970" spans="1:26" ht="12.75" customHeight="1">
      <c r="A970" s="276"/>
      <c r="B970" s="276"/>
      <c r="C970" s="276"/>
      <c r="D970" s="276"/>
      <c r="E970" s="276"/>
      <c r="F970" s="276"/>
      <c r="G970" s="276"/>
      <c r="H970" s="276"/>
      <c r="I970" s="276"/>
      <c r="J970" s="276"/>
      <c r="K970" s="276"/>
      <c r="L970" s="276"/>
      <c r="M970" s="276"/>
      <c r="N970" s="276"/>
      <c r="O970" s="276"/>
      <c r="P970" s="276"/>
      <c r="Q970" s="276"/>
      <c r="R970" s="276"/>
      <c r="S970" s="276"/>
      <c r="T970" s="276"/>
      <c r="U970" s="276"/>
      <c r="V970" s="276"/>
      <c r="W970" s="276"/>
      <c r="X970" s="276"/>
      <c r="Y970" s="276"/>
      <c r="Z970" s="276"/>
    </row>
    <row r="971" spans="1:26" ht="12.75" customHeight="1">
      <c r="A971" s="276"/>
      <c r="B971" s="276"/>
      <c r="C971" s="276"/>
      <c r="D971" s="276"/>
      <c r="E971" s="276"/>
      <c r="F971" s="276"/>
      <c r="G971" s="276"/>
      <c r="H971" s="276"/>
      <c r="I971" s="276"/>
      <c r="J971" s="276"/>
      <c r="K971" s="276"/>
      <c r="L971" s="276"/>
      <c r="M971" s="276"/>
      <c r="N971" s="276"/>
      <c r="O971" s="276"/>
      <c r="P971" s="276"/>
      <c r="Q971" s="276"/>
      <c r="R971" s="276"/>
      <c r="S971" s="276"/>
      <c r="T971" s="276"/>
      <c r="U971" s="276"/>
      <c r="V971" s="276"/>
      <c r="W971" s="276"/>
      <c r="X971" s="276"/>
      <c r="Y971" s="276"/>
      <c r="Z971" s="276"/>
    </row>
    <row r="972" spans="1:26" ht="12.75" customHeight="1">
      <c r="A972" s="276"/>
      <c r="B972" s="276"/>
      <c r="C972" s="276"/>
      <c r="D972" s="276"/>
      <c r="E972" s="276"/>
      <c r="F972" s="276"/>
      <c r="G972" s="276"/>
      <c r="H972" s="276"/>
      <c r="I972" s="276"/>
      <c r="J972" s="276"/>
      <c r="K972" s="276"/>
      <c r="L972" s="276"/>
      <c r="M972" s="276"/>
      <c r="N972" s="276"/>
      <c r="O972" s="276"/>
      <c r="P972" s="276"/>
      <c r="Q972" s="276"/>
      <c r="R972" s="276"/>
      <c r="S972" s="276"/>
      <c r="T972" s="276"/>
      <c r="U972" s="276"/>
      <c r="V972" s="276"/>
      <c r="W972" s="276"/>
      <c r="X972" s="276"/>
      <c r="Y972" s="276"/>
      <c r="Z972" s="276"/>
    </row>
    <row r="973" spans="1:26" ht="12.75" customHeight="1">
      <c r="A973" s="276"/>
      <c r="B973" s="276"/>
      <c r="C973" s="276"/>
      <c r="D973" s="276"/>
      <c r="E973" s="276"/>
      <c r="F973" s="276"/>
      <c r="G973" s="276"/>
      <c r="H973" s="276"/>
      <c r="I973" s="276"/>
      <c r="J973" s="276"/>
      <c r="K973" s="276"/>
      <c r="L973" s="276"/>
      <c r="M973" s="276"/>
      <c r="N973" s="276"/>
      <c r="O973" s="276"/>
      <c r="P973" s="276"/>
      <c r="Q973" s="276"/>
      <c r="R973" s="276"/>
      <c r="S973" s="276"/>
      <c r="T973" s="276"/>
      <c r="U973" s="276"/>
      <c r="V973" s="276"/>
      <c r="W973" s="276"/>
      <c r="X973" s="276"/>
      <c r="Y973" s="276"/>
      <c r="Z973" s="276"/>
    </row>
    <row r="974" spans="1:26" ht="12.75" customHeight="1">
      <c r="A974" s="276"/>
      <c r="B974" s="276"/>
      <c r="C974" s="276"/>
      <c r="D974" s="276"/>
      <c r="E974" s="276"/>
      <c r="F974" s="276"/>
      <c r="G974" s="276"/>
      <c r="H974" s="276"/>
      <c r="I974" s="276"/>
      <c r="J974" s="276"/>
      <c r="K974" s="276"/>
      <c r="L974" s="276"/>
      <c r="M974" s="276"/>
      <c r="N974" s="276"/>
      <c r="O974" s="276"/>
      <c r="P974" s="276"/>
      <c r="Q974" s="276"/>
      <c r="R974" s="276"/>
      <c r="S974" s="276"/>
      <c r="T974" s="276"/>
      <c r="U974" s="276"/>
      <c r="V974" s="276"/>
      <c r="W974" s="276"/>
      <c r="X974" s="276"/>
      <c r="Y974" s="276"/>
      <c r="Z974" s="276"/>
    </row>
    <row r="975" spans="1:26" ht="12.75" customHeight="1">
      <c r="A975" s="276"/>
      <c r="B975" s="276"/>
      <c r="C975" s="276"/>
      <c r="D975" s="276"/>
      <c r="E975" s="276"/>
      <c r="F975" s="276"/>
      <c r="G975" s="276"/>
      <c r="H975" s="276"/>
      <c r="I975" s="276"/>
      <c r="J975" s="276"/>
      <c r="K975" s="276"/>
      <c r="L975" s="276"/>
      <c r="M975" s="276"/>
      <c r="N975" s="276"/>
      <c r="O975" s="276"/>
      <c r="P975" s="276"/>
      <c r="Q975" s="276"/>
      <c r="R975" s="276"/>
      <c r="S975" s="276"/>
      <c r="T975" s="276"/>
      <c r="U975" s="276"/>
      <c r="V975" s="276"/>
      <c r="W975" s="276"/>
      <c r="X975" s="276"/>
      <c r="Y975" s="276"/>
      <c r="Z975" s="276"/>
    </row>
    <row r="976" spans="1:26" ht="12.75" customHeight="1">
      <c r="A976" s="276"/>
      <c r="B976" s="276"/>
      <c r="C976" s="276"/>
      <c r="D976" s="276"/>
      <c r="E976" s="276"/>
      <c r="F976" s="276"/>
      <c r="G976" s="276"/>
      <c r="H976" s="276"/>
      <c r="I976" s="276"/>
      <c r="J976" s="276"/>
      <c r="K976" s="276"/>
      <c r="L976" s="276"/>
      <c r="M976" s="276"/>
      <c r="N976" s="276"/>
      <c r="O976" s="276"/>
      <c r="P976" s="276"/>
      <c r="Q976" s="276"/>
      <c r="R976" s="276"/>
      <c r="S976" s="276"/>
      <c r="T976" s="276"/>
      <c r="U976" s="276"/>
      <c r="V976" s="276"/>
      <c r="W976" s="276"/>
      <c r="X976" s="276"/>
      <c r="Y976" s="276"/>
      <c r="Z976" s="276"/>
    </row>
    <row r="977" spans="1:26" ht="12.75" customHeight="1">
      <c r="A977" s="276"/>
      <c r="B977" s="276"/>
      <c r="C977" s="276"/>
      <c r="D977" s="276"/>
      <c r="E977" s="276"/>
      <c r="F977" s="276"/>
      <c r="G977" s="276"/>
      <c r="H977" s="276"/>
      <c r="I977" s="276"/>
      <c r="J977" s="276"/>
      <c r="K977" s="276"/>
      <c r="L977" s="276"/>
      <c r="M977" s="276"/>
      <c r="N977" s="276"/>
      <c r="O977" s="276"/>
      <c r="P977" s="276"/>
      <c r="Q977" s="276"/>
      <c r="R977" s="276"/>
      <c r="S977" s="276"/>
      <c r="T977" s="276"/>
      <c r="U977" s="276"/>
      <c r="V977" s="276"/>
      <c r="W977" s="276"/>
      <c r="X977" s="276"/>
      <c r="Y977" s="276"/>
      <c r="Z977" s="276"/>
    </row>
    <row r="978" spans="1:26" ht="12.75" customHeight="1">
      <c r="A978" s="276"/>
      <c r="B978" s="276"/>
      <c r="C978" s="276"/>
      <c r="D978" s="276"/>
      <c r="E978" s="276"/>
      <c r="F978" s="276"/>
      <c r="G978" s="276"/>
      <c r="H978" s="276"/>
      <c r="I978" s="276"/>
      <c r="J978" s="276"/>
      <c r="K978" s="276"/>
      <c r="L978" s="276"/>
      <c r="M978" s="276"/>
      <c r="N978" s="276"/>
      <c r="O978" s="276"/>
      <c r="P978" s="276"/>
      <c r="Q978" s="276"/>
      <c r="R978" s="276"/>
      <c r="S978" s="276"/>
      <c r="T978" s="276"/>
      <c r="U978" s="276"/>
      <c r="V978" s="276"/>
      <c r="W978" s="276"/>
      <c r="X978" s="276"/>
      <c r="Y978" s="276"/>
      <c r="Z978" s="276"/>
    </row>
    <row r="979" spans="1:26" ht="12.75" customHeight="1">
      <c r="A979" s="276"/>
      <c r="B979" s="276"/>
      <c r="C979" s="276"/>
      <c r="D979" s="276"/>
      <c r="E979" s="276"/>
      <c r="F979" s="276"/>
      <c r="G979" s="276"/>
      <c r="H979" s="276"/>
      <c r="I979" s="276"/>
      <c r="J979" s="276"/>
      <c r="K979" s="276"/>
      <c r="L979" s="276"/>
      <c r="M979" s="276"/>
      <c r="N979" s="276"/>
      <c r="O979" s="276"/>
      <c r="P979" s="276"/>
      <c r="Q979" s="276"/>
      <c r="R979" s="276"/>
      <c r="S979" s="276"/>
      <c r="T979" s="276"/>
      <c r="U979" s="276"/>
      <c r="V979" s="276"/>
      <c r="W979" s="276"/>
      <c r="X979" s="276"/>
      <c r="Y979" s="276"/>
      <c r="Z979" s="276"/>
    </row>
    <row r="980" spans="1:26" ht="12.75" customHeight="1">
      <c r="A980" s="276"/>
      <c r="B980" s="276"/>
      <c r="C980" s="276"/>
      <c r="D980" s="276"/>
      <c r="E980" s="276"/>
      <c r="F980" s="276"/>
      <c r="G980" s="276"/>
      <c r="H980" s="276"/>
      <c r="I980" s="276"/>
      <c r="J980" s="276"/>
      <c r="K980" s="276"/>
      <c r="L980" s="276"/>
      <c r="M980" s="276"/>
      <c r="N980" s="276"/>
      <c r="O980" s="276"/>
      <c r="P980" s="276"/>
      <c r="Q980" s="276"/>
      <c r="R980" s="276"/>
      <c r="S980" s="276"/>
      <c r="T980" s="276"/>
      <c r="U980" s="276"/>
      <c r="V980" s="276"/>
      <c r="W980" s="276"/>
      <c r="X980" s="276"/>
      <c r="Y980" s="276"/>
      <c r="Z980" s="276"/>
    </row>
    <row r="981" spans="1:26" ht="12.75" customHeight="1">
      <c r="A981" s="276"/>
      <c r="B981" s="276"/>
      <c r="C981" s="276"/>
      <c r="D981" s="276"/>
      <c r="E981" s="276"/>
      <c r="F981" s="276"/>
      <c r="G981" s="276"/>
      <c r="H981" s="276"/>
      <c r="I981" s="276"/>
      <c r="J981" s="276"/>
      <c r="K981" s="276"/>
      <c r="L981" s="276"/>
      <c r="M981" s="276"/>
      <c r="N981" s="276"/>
      <c r="O981" s="276"/>
      <c r="P981" s="276"/>
      <c r="Q981" s="276"/>
      <c r="R981" s="276"/>
      <c r="S981" s="276"/>
      <c r="T981" s="276"/>
      <c r="U981" s="276"/>
      <c r="V981" s="276"/>
      <c r="W981" s="276"/>
      <c r="X981" s="276"/>
      <c r="Y981" s="276"/>
      <c r="Z981" s="276"/>
    </row>
    <row r="982" spans="1:26" ht="12.75" customHeight="1">
      <c r="A982" s="276"/>
      <c r="B982" s="276"/>
      <c r="C982" s="276"/>
      <c r="D982" s="276"/>
      <c r="E982" s="276"/>
      <c r="F982" s="276"/>
      <c r="G982" s="276"/>
      <c r="H982" s="276"/>
      <c r="I982" s="276"/>
      <c r="J982" s="276"/>
      <c r="K982" s="276"/>
      <c r="L982" s="276"/>
      <c r="M982" s="276"/>
      <c r="N982" s="276"/>
      <c r="O982" s="276"/>
      <c r="P982" s="276"/>
      <c r="Q982" s="276"/>
      <c r="R982" s="276"/>
      <c r="S982" s="276"/>
      <c r="T982" s="276"/>
      <c r="U982" s="276"/>
      <c r="V982" s="276"/>
      <c r="W982" s="276"/>
      <c r="X982" s="276"/>
      <c r="Y982" s="276"/>
      <c r="Z982" s="276"/>
    </row>
    <row r="983" spans="1:26" ht="12.75" customHeight="1">
      <c r="A983" s="276"/>
      <c r="B983" s="276"/>
      <c r="C983" s="276"/>
      <c r="D983" s="276"/>
      <c r="E983" s="276"/>
      <c r="F983" s="276"/>
      <c r="G983" s="276"/>
      <c r="H983" s="276"/>
      <c r="I983" s="276"/>
      <c r="J983" s="276"/>
      <c r="K983" s="276"/>
      <c r="L983" s="276"/>
      <c r="M983" s="276"/>
      <c r="N983" s="276"/>
      <c r="O983" s="276"/>
      <c r="P983" s="276"/>
      <c r="Q983" s="276"/>
      <c r="R983" s="276"/>
      <c r="S983" s="276"/>
      <c r="T983" s="276"/>
      <c r="U983" s="276"/>
      <c r="V983" s="276"/>
      <c r="W983" s="276"/>
      <c r="X983" s="276"/>
      <c r="Y983" s="276"/>
      <c r="Z983" s="276"/>
    </row>
    <row r="984" spans="1:26" ht="12.75" customHeight="1">
      <c r="A984" s="276"/>
      <c r="B984" s="276"/>
      <c r="C984" s="276"/>
      <c r="D984" s="276"/>
      <c r="E984" s="276"/>
      <c r="F984" s="276"/>
      <c r="G984" s="276"/>
      <c r="H984" s="276"/>
      <c r="I984" s="276"/>
      <c r="J984" s="276"/>
      <c r="K984" s="276"/>
      <c r="L984" s="276"/>
      <c r="M984" s="276"/>
      <c r="N984" s="276"/>
      <c r="O984" s="276"/>
      <c r="P984" s="276"/>
      <c r="Q984" s="276"/>
      <c r="R984" s="276"/>
      <c r="S984" s="276"/>
      <c r="T984" s="276"/>
      <c r="U984" s="276"/>
      <c r="V984" s="276"/>
      <c r="W984" s="276"/>
      <c r="X984" s="276"/>
      <c r="Y984" s="276"/>
      <c r="Z984" s="276"/>
    </row>
    <row r="985" spans="1:26" ht="12.75" customHeight="1">
      <c r="A985" s="276"/>
      <c r="B985" s="276"/>
      <c r="C985" s="276"/>
      <c r="D985" s="276"/>
      <c r="E985" s="276"/>
      <c r="F985" s="276"/>
      <c r="G985" s="276"/>
      <c r="H985" s="276"/>
      <c r="I985" s="276"/>
      <c r="J985" s="276"/>
      <c r="K985" s="276"/>
      <c r="L985" s="276"/>
      <c r="M985" s="276"/>
      <c r="N985" s="276"/>
      <c r="O985" s="276"/>
      <c r="P985" s="276"/>
      <c r="Q985" s="276"/>
      <c r="R985" s="276"/>
      <c r="S985" s="276"/>
      <c r="T985" s="276"/>
      <c r="U985" s="276"/>
      <c r="V985" s="276"/>
      <c r="W985" s="276"/>
      <c r="X985" s="276"/>
      <c r="Y985" s="276"/>
      <c r="Z985" s="276"/>
    </row>
    <row r="986" spans="1:26" ht="12.75" customHeight="1">
      <c r="A986" s="276"/>
      <c r="B986" s="276"/>
      <c r="C986" s="276"/>
      <c r="D986" s="276"/>
      <c r="E986" s="276"/>
      <c r="F986" s="276"/>
      <c r="G986" s="276"/>
      <c r="H986" s="276"/>
      <c r="I986" s="276"/>
      <c r="J986" s="276"/>
      <c r="K986" s="276"/>
      <c r="L986" s="276"/>
      <c r="M986" s="276"/>
      <c r="N986" s="276"/>
      <c r="O986" s="276"/>
      <c r="P986" s="276"/>
      <c r="Q986" s="276"/>
      <c r="R986" s="276"/>
      <c r="S986" s="276"/>
      <c r="T986" s="276"/>
      <c r="U986" s="276"/>
      <c r="V986" s="276"/>
      <c r="W986" s="276"/>
      <c r="X986" s="276"/>
      <c r="Y986" s="276"/>
      <c r="Z986" s="276"/>
    </row>
    <row r="987" spans="1:26" ht="12.75" customHeight="1">
      <c r="A987" s="276"/>
      <c r="B987" s="276"/>
      <c r="C987" s="276"/>
      <c r="D987" s="276"/>
      <c r="E987" s="276"/>
      <c r="F987" s="276"/>
      <c r="G987" s="276"/>
      <c r="H987" s="276"/>
      <c r="I987" s="276"/>
      <c r="J987" s="276"/>
      <c r="K987" s="276"/>
      <c r="L987" s="276"/>
      <c r="M987" s="276"/>
      <c r="N987" s="276"/>
      <c r="O987" s="276"/>
      <c r="P987" s="276"/>
      <c r="Q987" s="276"/>
      <c r="R987" s="276"/>
      <c r="S987" s="276"/>
      <c r="T987" s="276"/>
      <c r="U987" s="276"/>
      <c r="V987" s="276"/>
      <c r="W987" s="276"/>
      <c r="X987" s="276"/>
      <c r="Y987" s="276"/>
      <c r="Z987" s="276"/>
    </row>
    <row r="988" spans="1:26" ht="12.75" customHeight="1">
      <c r="A988" s="276"/>
      <c r="B988" s="276"/>
      <c r="C988" s="276"/>
      <c r="D988" s="276"/>
      <c r="E988" s="276"/>
      <c r="F988" s="276"/>
      <c r="G988" s="276"/>
      <c r="H988" s="276"/>
      <c r="I988" s="276"/>
      <c r="J988" s="276"/>
      <c r="K988" s="276"/>
      <c r="L988" s="276"/>
      <c r="M988" s="276"/>
      <c r="N988" s="276"/>
      <c r="O988" s="276"/>
      <c r="P988" s="276"/>
      <c r="Q988" s="276"/>
      <c r="R988" s="276"/>
      <c r="S988" s="276"/>
      <c r="T988" s="276"/>
      <c r="U988" s="276"/>
      <c r="V988" s="276"/>
      <c r="W988" s="276"/>
      <c r="X988" s="276"/>
      <c r="Y988" s="276"/>
      <c r="Z988" s="276"/>
    </row>
    <row r="989" spans="1:26" ht="12.75" customHeight="1">
      <c r="A989" s="276"/>
      <c r="B989" s="276"/>
      <c r="C989" s="276"/>
      <c r="D989" s="276"/>
      <c r="E989" s="276"/>
      <c r="F989" s="276"/>
      <c r="G989" s="276"/>
      <c r="H989" s="276"/>
      <c r="I989" s="276"/>
      <c r="J989" s="276"/>
      <c r="K989" s="276"/>
      <c r="L989" s="276"/>
      <c r="M989" s="276"/>
      <c r="N989" s="276"/>
      <c r="O989" s="276"/>
      <c r="P989" s="276"/>
      <c r="Q989" s="276"/>
      <c r="R989" s="276"/>
      <c r="S989" s="276"/>
      <c r="T989" s="276"/>
      <c r="U989" s="276"/>
      <c r="V989" s="276"/>
      <c r="W989" s="276"/>
      <c r="X989" s="276"/>
      <c r="Y989" s="276"/>
      <c r="Z989" s="276"/>
    </row>
    <row r="990" spans="1:26" ht="12.75" customHeight="1">
      <c r="A990" s="276"/>
      <c r="B990" s="276"/>
      <c r="C990" s="276"/>
      <c r="D990" s="276"/>
      <c r="E990" s="276"/>
      <c r="F990" s="276"/>
      <c r="G990" s="276"/>
      <c r="H990" s="276"/>
      <c r="I990" s="276"/>
      <c r="J990" s="276"/>
      <c r="K990" s="276"/>
      <c r="L990" s="276"/>
      <c r="M990" s="276"/>
      <c r="N990" s="276"/>
      <c r="O990" s="276"/>
      <c r="P990" s="276"/>
      <c r="Q990" s="276"/>
      <c r="R990" s="276"/>
      <c r="S990" s="276"/>
      <c r="T990" s="276"/>
      <c r="U990" s="276"/>
      <c r="V990" s="276"/>
      <c r="W990" s="276"/>
      <c r="X990" s="276"/>
      <c r="Y990" s="276"/>
      <c r="Z990" s="276"/>
    </row>
    <row r="991" spans="1:26" ht="12.75" customHeight="1">
      <c r="A991" s="276"/>
      <c r="B991" s="276"/>
      <c r="C991" s="276"/>
      <c r="D991" s="276"/>
      <c r="E991" s="276"/>
      <c r="F991" s="276"/>
      <c r="G991" s="276"/>
      <c r="H991" s="276"/>
      <c r="I991" s="276"/>
      <c r="J991" s="276"/>
      <c r="K991" s="276"/>
      <c r="L991" s="276"/>
      <c r="M991" s="276"/>
      <c r="N991" s="276"/>
      <c r="O991" s="276"/>
      <c r="P991" s="276"/>
      <c r="Q991" s="276"/>
      <c r="R991" s="276"/>
      <c r="S991" s="276"/>
      <c r="T991" s="276"/>
      <c r="U991" s="276"/>
      <c r="V991" s="276"/>
      <c r="W991" s="276"/>
      <c r="X991" s="276"/>
      <c r="Y991" s="276"/>
      <c r="Z991" s="276"/>
    </row>
    <row r="992" spans="1:26" ht="12.75" customHeight="1">
      <c r="A992" s="276"/>
      <c r="B992" s="276"/>
      <c r="C992" s="276"/>
      <c r="D992" s="276"/>
      <c r="E992" s="276"/>
      <c r="F992" s="276"/>
      <c r="G992" s="276"/>
      <c r="H992" s="276"/>
      <c r="I992" s="276"/>
      <c r="J992" s="276"/>
      <c r="K992" s="276"/>
      <c r="L992" s="276"/>
      <c r="M992" s="276"/>
      <c r="N992" s="276"/>
      <c r="O992" s="276"/>
      <c r="P992" s="276"/>
      <c r="Q992" s="276"/>
      <c r="R992" s="276"/>
      <c r="S992" s="276"/>
      <c r="T992" s="276"/>
      <c r="U992" s="276"/>
      <c r="V992" s="276"/>
      <c r="W992" s="276"/>
      <c r="X992" s="276"/>
      <c r="Y992" s="276"/>
      <c r="Z992" s="276"/>
    </row>
    <row r="993" spans="1:26" ht="12.75" customHeight="1">
      <c r="A993" s="276"/>
      <c r="B993" s="276"/>
      <c r="C993" s="276"/>
      <c r="D993" s="276"/>
      <c r="E993" s="276"/>
      <c r="F993" s="276"/>
      <c r="G993" s="276"/>
      <c r="H993" s="276"/>
      <c r="I993" s="276"/>
      <c r="J993" s="276"/>
      <c r="K993" s="276"/>
      <c r="L993" s="276"/>
      <c r="M993" s="276"/>
      <c r="N993" s="276"/>
      <c r="O993" s="276"/>
      <c r="P993" s="276"/>
      <c r="Q993" s="276"/>
      <c r="R993" s="276"/>
      <c r="S993" s="276"/>
      <c r="T993" s="276"/>
      <c r="U993" s="276"/>
      <c r="V993" s="276"/>
      <c r="W993" s="276"/>
      <c r="X993" s="276"/>
      <c r="Y993" s="276"/>
      <c r="Z993" s="276"/>
    </row>
    <row r="994" spans="1:26" ht="12.75" customHeight="1">
      <c r="A994" s="276"/>
      <c r="B994" s="276"/>
      <c r="C994" s="276"/>
      <c r="D994" s="276"/>
      <c r="E994" s="276"/>
      <c r="F994" s="276"/>
      <c r="G994" s="276"/>
      <c r="H994" s="276"/>
      <c r="I994" s="276"/>
      <c r="J994" s="276"/>
      <c r="K994" s="276"/>
      <c r="L994" s="276"/>
      <c r="M994" s="276"/>
      <c r="N994" s="276"/>
      <c r="O994" s="276"/>
      <c r="P994" s="276"/>
      <c r="Q994" s="276"/>
      <c r="R994" s="276"/>
      <c r="S994" s="276"/>
      <c r="T994" s="276"/>
      <c r="U994" s="276"/>
      <c r="V994" s="276"/>
      <c r="W994" s="276"/>
      <c r="X994" s="276"/>
      <c r="Y994" s="276"/>
      <c r="Z994" s="276"/>
    </row>
    <row r="995" spans="1:26" ht="12.75" customHeight="1">
      <c r="A995" s="276"/>
      <c r="B995" s="276"/>
      <c r="C995" s="276"/>
      <c r="D995" s="276"/>
      <c r="E995" s="276"/>
      <c r="F995" s="276"/>
      <c r="G995" s="276"/>
      <c r="H995" s="276"/>
      <c r="I995" s="276"/>
      <c r="J995" s="276"/>
      <c r="K995" s="276"/>
      <c r="L995" s="276"/>
      <c r="M995" s="276"/>
      <c r="N995" s="276"/>
      <c r="O995" s="276"/>
      <c r="P995" s="276"/>
      <c r="Q995" s="276"/>
      <c r="R995" s="276"/>
      <c r="S995" s="276"/>
      <c r="T995" s="276"/>
      <c r="U995" s="276"/>
      <c r="V995" s="276"/>
      <c r="W995" s="276"/>
      <c r="X995" s="276"/>
      <c r="Y995" s="276"/>
      <c r="Z995" s="276"/>
    </row>
    <row r="996" spans="1:26" ht="12.75" customHeight="1">
      <c r="A996" s="276"/>
      <c r="B996" s="276"/>
      <c r="C996" s="276"/>
      <c r="D996" s="276"/>
      <c r="E996" s="276"/>
      <c r="F996" s="276"/>
      <c r="G996" s="276"/>
      <c r="H996" s="276"/>
      <c r="I996" s="276"/>
      <c r="J996" s="276"/>
      <c r="K996" s="276"/>
      <c r="L996" s="276"/>
      <c r="M996" s="276"/>
      <c r="N996" s="276"/>
      <c r="O996" s="276"/>
      <c r="P996" s="276"/>
      <c r="Q996" s="276"/>
      <c r="R996" s="276"/>
      <c r="S996" s="276"/>
      <c r="T996" s="276"/>
      <c r="U996" s="276"/>
      <c r="V996" s="276"/>
      <c r="W996" s="276"/>
      <c r="X996" s="276"/>
      <c r="Y996" s="276"/>
      <c r="Z996" s="276"/>
    </row>
    <row r="997" spans="1:26" ht="12.75" customHeight="1">
      <c r="A997" s="276"/>
      <c r="B997" s="276"/>
      <c r="C997" s="276"/>
      <c r="D997" s="276"/>
      <c r="E997" s="276"/>
      <c r="F997" s="276"/>
      <c r="G997" s="276"/>
      <c r="H997" s="276"/>
      <c r="I997" s="276"/>
      <c r="J997" s="276"/>
      <c r="K997" s="276"/>
      <c r="L997" s="276"/>
      <c r="M997" s="276"/>
      <c r="N997" s="276"/>
      <c r="O997" s="276"/>
      <c r="P997" s="276"/>
      <c r="Q997" s="276"/>
      <c r="R997" s="276"/>
      <c r="S997" s="276"/>
      <c r="T997" s="276"/>
      <c r="U997" s="276"/>
      <c r="V997" s="276"/>
      <c r="W997" s="276"/>
      <c r="X997" s="276"/>
      <c r="Y997" s="276"/>
      <c r="Z997" s="276"/>
    </row>
    <row r="998" spans="1:26" ht="12.75" customHeight="1">
      <c r="A998" s="276"/>
      <c r="B998" s="276"/>
      <c r="C998" s="276"/>
      <c r="D998" s="276"/>
      <c r="E998" s="276"/>
      <c r="F998" s="276"/>
      <c r="G998" s="276"/>
      <c r="H998" s="276"/>
      <c r="I998" s="276"/>
      <c r="J998" s="276"/>
      <c r="K998" s="276"/>
      <c r="L998" s="276"/>
      <c r="M998" s="276"/>
      <c r="N998" s="276"/>
      <c r="O998" s="276"/>
      <c r="P998" s="276"/>
      <c r="Q998" s="276"/>
      <c r="R998" s="276"/>
      <c r="S998" s="276"/>
      <c r="T998" s="276"/>
      <c r="U998" s="276"/>
      <c r="V998" s="276"/>
      <c r="W998" s="276"/>
      <c r="X998" s="276"/>
      <c r="Y998" s="276"/>
      <c r="Z998" s="276"/>
    </row>
    <row r="999" spans="1:26" ht="12.75" customHeight="1">
      <c r="A999" s="276"/>
      <c r="B999" s="276"/>
      <c r="C999" s="276"/>
      <c r="D999" s="276"/>
      <c r="E999" s="276"/>
      <c r="F999" s="276"/>
      <c r="G999" s="276"/>
      <c r="H999" s="276"/>
      <c r="I999" s="276"/>
      <c r="J999" s="276"/>
      <c r="K999" s="276"/>
      <c r="L999" s="276"/>
      <c r="M999" s="276"/>
      <c r="N999" s="276"/>
      <c r="O999" s="276"/>
      <c r="P999" s="276"/>
      <c r="Q999" s="276"/>
      <c r="R999" s="276"/>
      <c r="S999" s="276"/>
      <c r="T999" s="276"/>
      <c r="U999" s="276"/>
      <c r="V999" s="276"/>
      <c r="W999" s="276"/>
      <c r="X999" s="276"/>
      <c r="Y999" s="276"/>
      <c r="Z999" s="276"/>
    </row>
    <row r="1000" spans="1:26" ht="12.75" customHeight="1">
      <c r="A1000" s="276"/>
      <c r="B1000" s="276"/>
      <c r="C1000" s="276"/>
      <c r="D1000" s="276"/>
      <c r="E1000" s="276"/>
      <c r="F1000" s="276"/>
      <c r="G1000" s="276"/>
      <c r="H1000" s="27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1" type="Hiragana"/>
  <printOptions horizontalCentered="1"/>
  <pageMargins left="0.70866141732283472" right="0.70866141732283472" top="0.74803149606299213" bottom="0.74803149606299213" header="0" footer="0"/>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チェックリスト</vt:lpstr>
      <vt:lpstr>訪問型サービス（１枚版）</vt:lpstr>
      <vt:lpstr>記入方法</vt:lpstr>
      <vt:lpstr>プルダウン・リスト</vt:lpstr>
      <vt:lpstr>標準様式2</vt:lpstr>
      <vt:lpstr>標準様式3</vt:lpstr>
      <vt:lpstr>標準様式４</vt:lpstr>
      <vt:lpstr>標準様式5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2024-04-03T07:17:01Z</dcterms:created>
  <dcterms:modified xsi:type="dcterms:W3CDTF">2024-04-03T07:17:33Z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2024-04-03T07:17:33Z</vt:filetime>
  </property>
</Properties>
</file>